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jones/Desktop/GW Data Analytics Boot Camp/Module 1/Resources/"/>
    </mc:Choice>
  </mc:AlternateContent>
  <xr:revisionPtr revIDLastSave="0" documentId="8_{41E611CA-18FD-B449-8772-69AE772EE210}" xr6:coauthVersionLast="45" xr6:coauthVersionMax="45" xr10:uidLastSave="{00000000-0000-0000-0000-000000000000}"/>
  <bookViews>
    <workbookView xWindow="3840" yWindow="460" windowWidth="24360" windowHeight="1754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Descriptive Statistics" sheetId="11" r:id="rId4"/>
    <sheet name="Category Statistics" sheetId="4" r:id="rId5"/>
    <sheet name="Subcategory Statistics" sheetId="5" r:id="rId6"/>
    <sheet name="Outcomes Based on Launch Date" sheetId="7" r:id="rId7"/>
    <sheet name="Edinburgh Research" sheetId="8" r:id="rId8"/>
  </sheets>
  <definedNames>
    <definedName name="_xlnm._FilterDatabase" localSheetId="0" hidden="1">Kickstarter!$A$1:$T$4115</definedName>
  </definedNames>
  <calcPr calcId="191029"/>
  <pivotCaches>
    <pivotCache cacheId="11" r:id="rId9"/>
    <pivotCache cacheId="12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H2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B8" i="14"/>
  <c r="B2" i="14"/>
  <c r="B13" i="14"/>
  <c r="B12" i="14"/>
  <c r="B11" i="14"/>
  <c r="B10" i="14"/>
  <c r="B9" i="14"/>
  <c r="B7" i="14"/>
  <c r="B6" i="14"/>
  <c r="B5" i="14"/>
  <c r="B4" i="14"/>
  <c r="B3" i="14"/>
  <c r="C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2" i="11" l="1"/>
  <c r="B12" i="11"/>
  <c r="B11" i="11"/>
  <c r="C11" i="11"/>
  <c r="B9" i="11"/>
  <c r="C13" i="11"/>
  <c r="B13" i="11"/>
  <c r="C6" i="11"/>
  <c r="C5" i="11"/>
  <c r="C4" i="11"/>
  <c r="B6" i="11"/>
  <c r="B5" i="11"/>
  <c r="B4" i="11"/>
  <c r="C10" i="11"/>
  <c r="C9" i="11"/>
  <c r="B10" i="11"/>
  <c r="C3" i="11"/>
  <c r="B3" i="11"/>
  <c r="C2" i="11"/>
  <c r="B2" i="11"/>
  <c r="B7" i="11" l="1"/>
  <c r="C14" i="11"/>
  <c r="B14" i="11"/>
  <c r="C7" i="11"/>
  <c r="C2" i="8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B2" i="8"/>
  <c r="B3" i="8"/>
  <c r="B4" i="8"/>
  <c r="B5" i="8"/>
  <c r="B6" i="8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3797" i="1"/>
  <c r="S2925" i="1"/>
  <c r="S2926" i="1"/>
  <c r="S2927" i="1"/>
  <c r="S2928" i="1"/>
  <c r="S2929" i="1"/>
  <c r="S2930" i="1"/>
  <c r="S2931" i="1"/>
  <c r="S2939" i="1"/>
  <c r="S2933" i="1"/>
  <c r="S2934" i="1"/>
  <c r="S2935" i="1"/>
  <c r="S2936" i="1"/>
  <c r="S2937" i="1"/>
  <c r="S2938" i="1"/>
  <c r="S3784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885" i="1"/>
  <c r="S3191" i="1"/>
  <c r="S3192" i="1"/>
  <c r="S3193" i="1"/>
  <c r="S3190" i="1"/>
  <c r="S3203" i="1"/>
  <c r="S3196" i="1"/>
  <c r="S3197" i="1"/>
  <c r="S3198" i="1"/>
  <c r="S3199" i="1"/>
  <c r="S3200" i="1"/>
  <c r="S3201" i="1"/>
  <c r="S3202" i="1"/>
  <c r="S3757" i="1"/>
  <c r="S3204" i="1"/>
  <c r="S3205" i="1"/>
  <c r="S3206" i="1"/>
  <c r="S31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754" i="1"/>
  <c r="S3633" i="1"/>
  <c r="S3870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878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881" i="1"/>
  <c r="S3755" i="1"/>
  <c r="S3756" i="1"/>
  <c r="S3796" i="1"/>
  <c r="S3758" i="1"/>
  <c r="S3759" i="1"/>
  <c r="S3760" i="1"/>
  <c r="S3761" i="1"/>
  <c r="S3762" i="1"/>
  <c r="S3882" i="1"/>
  <c r="S3787" i="1"/>
  <c r="S3765" i="1"/>
  <c r="S3766" i="1"/>
  <c r="S3767" i="1"/>
  <c r="S3768" i="1"/>
  <c r="S3769" i="1"/>
  <c r="S3770" i="1"/>
  <c r="S3771" i="1"/>
  <c r="S3763" i="1"/>
  <c r="S3773" i="1"/>
  <c r="S3774" i="1"/>
  <c r="S3775" i="1"/>
  <c r="S3776" i="1"/>
  <c r="S3777" i="1"/>
  <c r="S3778" i="1"/>
  <c r="S3779" i="1"/>
  <c r="S3780" i="1"/>
  <c r="S3781" i="1"/>
  <c r="S3782" i="1"/>
  <c r="S3783" i="1"/>
  <c r="S3764" i="1"/>
  <c r="S3785" i="1"/>
  <c r="S3786" i="1"/>
  <c r="S3772" i="1"/>
  <c r="S3788" i="1"/>
  <c r="S3789" i="1"/>
  <c r="S3790" i="1"/>
  <c r="S3649" i="1"/>
  <c r="S3792" i="1"/>
  <c r="S3793" i="1"/>
  <c r="S3794" i="1"/>
  <c r="S3795" i="1"/>
  <c r="S3207" i="1"/>
  <c r="S3791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632" i="1"/>
  <c r="S3871" i="1"/>
  <c r="S3872" i="1"/>
  <c r="S3873" i="1"/>
  <c r="S3874" i="1"/>
  <c r="S3875" i="1"/>
  <c r="S3876" i="1"/>
  <c r="S3877" i="1"/>
  <c r="S3634" i="1"/>
  <c r="S3879" i="1"/>
  <c r="S3880" i="1"/>
  <c r="S2924" i="1"/>
  <c r="S3195" i="1"/>
  <c r="S3883" i="1"/>
  <c r="S3884" i="1"/>
  <c r="S2932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97" i="1"/>
  <c r="T2925" i="1"/>
  <c r="T2926" i="1"/>
  <c r="T2927" i="1"/>
  <c r="T2928" i="1"/>
  <c r="T2929" i="1"/>
  <c r="T2930" i="1"/>
  <c r="T2931" i="1"/>
  <c r="T2939" i="1"/>
  <c r="T2933" i="1"/>
  <c r="T2934" i="1"/>
  <c r="T2935" i="1"/>
  <c r="T2936" i="1"/>
  <c r="T2937" i="1"/>
  <c r="T2938" i="1"/>
  <c r="T3784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885" i="1"/>
  <c r="T3191" i="1"/>
  <c r="T3192" i="1"/>
  <c r="T3193" i="1"/>
  <c r="T3190" i="1"/>
  <c r="T3203" i="1"/>
  <c r="T3196" i="1"/>
  <c r="T3197" i="1"/>
  <c r="T3198" i="1"/>
  <c r="T3199" i="1"/>
  <c r="T3200" i="1"/>
  <c r="T3201" i="1"/>
  <c r="T3202" i="1"/>
  <c r="T3757" i="1"/>
  <c r="T3204" i="1"/>
  <c r="T3205" i="1"/>
  <c r="T3206" i="1"/>
  <c r="T31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754" i="1"/>
  <c r="T3633" i="1"/>
  <c r="T3870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878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881" i="1"/>
  <c r="T3755" i="1"/>
  <c r="T3756" i="1"/>
  <c r="T3796" i="1"/>
  <c r="T3758" i="1"/>
  <c r="T3759" i="1"/>
  <c r="T3760" i="1"/>
  <c r="T3761" i="1"/>
  <c r="T3762" i="1"/>
  <c r="T3882" i="1"/>
  <c r="T3787" i="1"/>
  <c r="T3765" i="1"/>
  <c r="T3766" i="1"/>
  <c r="T3767" i="1"/>
  <c r="T3768" i="1"/>
  <c r="T3769" i="1"/>
  <c r="T3770" i="1"/>
  <c r="T3771" i="1"/>
  <c r="T3763" i="1"/>
  <c r="T3773" i="1"/>
  <c r="T3774" i="1"/>
  <c r="T3775" i="1"/>
  <c r="T3776" i="1"/>
  <c r="T3777" i="1"/>
  <c r="T3778" i="1"/>
  <c r="T3779" i="1"/>
  <c r="T3780" i="1"/>
  <c r="T3781" i="1"/>
  <c r="T3782" i="1"/>
  <c r="T3783" i="1"/>
  <c r="T3764" i="1"/>
  <c r="T3785" i="1"/>
  <c r="T3786" i="1"/>
  <c r="T3772" i="1"/>
  <c r="T3788" i="1"/>
  <c r="T3789" i="1"/>
  <c r="T3790" i="1"/>
  <c r="T3649" i="1"/>
  <c r="T3792" i="1"/>
  <c r="T3793" i="1"/>
  <c r="T3794" i="1"/>
  <c r="T3795" i="1"/>
  <c r="T3207" i="1"/>
  <c r="T3791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632" i="1"/>
  <c r="T3871" i="1"/>
  <c r="T3872" i="1"/>
  <c r="T3873" i="1"/>
  <c r="T3874" i="1"/>
  <c r="T3875" i="1"/>
  <c r="T3876" i="1"/>
  <c r="T3877" i="1"/>
  <c r="T3634" i="1"/>
  <c r="T3879" i="1"/>
  <c r="T3880" i="1"/>
  <c r="T2924" i="1"/>
  <c r="T3195" i="1"/>
  <c r="T3883" i="1"/>
  <c r="T3884" i="1"/>
  <c r="T2932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97" i="1"/>
  <c r="P2925" i="1"/>
  <c r="P2926" i="1"/>
  <c r="P2927" i="1"/>
  <c r="P2928" i="1"/>
  <c r="P2929" i="1"/>
  <c r="P2930" i="1"/>
  <c r="P2931" i="1"/>
  <c r="P2939" i="1"/>
  <c r="P2933" i="1"/>
  <c r="P2934" i="1"/>
  <c r="P2935" i="1"/>
  <c r="P2936" i="1"/>
  <c r="P2937" i="1"/>
  <c r="P2938" i="1"/>
  <c r="P3784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885" i="1"/>
  <c r="P3191" i="1"/>
  <c r="P3192" i="1"/>
  <c r="P3193" i="1"/>
  <c r="P3190" i="1"/>
  <c r="P3203" i="1"/>
  <c r="P3196" i="1"/>
  <c r="P3197" i="1"/>
  <c r="P3198" i="1"/>
  <c r="P3199" i="1"/>
  <c r="P3200" i="1"/>
  <c r="P3201" i="1"/>
  <c r="P3202" i="1"/>
  <c r="P3757" i="1"/>
  <c r="P3204" i="1"/>
  <c r="P3205" i="1"/>
  <c r="P3206" i="1"/>
  <c r="P31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754" i="1"/>
  <c r="P3633" i="1"/>
  <c r="P3870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878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881" i="1"/>
  <c r="P3755" i="1"/>
  <c r="P3756" i="1"/>
  <c r="P3796" i="1"/>
  <c r="P3758" i="1"/>
  <c r="P3759" i="1"/>
  <c r="P3760" i="1"/>
  <c r="P3761" i="1"/>
  <c r="P3762" i="1"/>
  <c r="P3882" i="1"/>
  <c r="P3787" i="1"/>
  <c r="P3765" i="1"/>
  <c r="P3766" i="1"/>
  <c r="P3767" i="1"/>
  <c r="P3768" i="1"/>
  <c r="P3769" i="1"/>
  <c r="P3770" i="1"/>
  <c r="P3771" i="1"/>
  <c r="P3763" i="1"/>
  <c r="P3773" i="1"/>
  <c r="P3774" i="1"/>
  <c r="P3775" i="1"/>
  <c r="P3776" i="1"/>
  <c r="P3777" i="1"/>
  <c r="P3778" i="1"/>
  <c r="P3779" i="1"/>
  <c r="P3780" i="1"/>
  <c r="P3781" i="1"/>
  <c r="P3782" i="1"/>
  <c r="P3783" i="1"/>
  <c r="P3764" i="1"/>
  <c r="P3785" i="1"/>
  <c r="P3786" i="1"/>
  <c r="P3772" i="1"/>
  <c r="P3788" i="1"/>
  <c r="P3789" i="1"/>
  <c r="P3790" i="1"/>
  <c r="P3649" i="1"/>
  <c r="P3792" i="1"/>
  <c r="P3793" i="1"/>
  <c r="P3794" i="1"/>
  <c r="P3795" i="1"/>
  <c r="P3207" i="1"/>
  <c r="P3791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632" i="1"/>
  <c r="P3871" i="1"/>
  <c r="P3872" i="1"/>
  <c r="P3873" i="1"/>
  <c r="P3874" i="1"/>
  <c r="P3875" i="1"/>
  <c r="P3876" i="1"/>
  <c r="P3877" i="1"/>
  <c r="P3634" i="1"/>
  <c r="P3879" i="1"/>
  <c r="P3880" i="1"/>
  <c r="P2924" i="1"/>
  <c r="P3195" i="1"/>
  <c r="P3883" i="1"/>
  <c r="P3884" i="1"/>
  <c r="P2932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5" i="1"/>
  <c r="O694" i="1"/>
  <c r="O696" i="1"/>
  <c r="O697" i="1"/>
  <c r="O698" i="1"/>
  <c r="O699" i="1"/>
  <c r="O701" i="1"/>
  <c r="O700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2" i="1"/>
  <c r="O731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5" i="1"/>
  <c r="O79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8" i="1"/>
  <c r="O817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5" i="1"/>
  <c r="O964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1" i="1"/>
  <c r="O990" i="1"/>
  <c r="O992" i="1"/>
  <c r="O994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9" i="1"/>
  <c r="O1018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6" i="1"/>
  <c r="O1135" i="1"/>
  <c r="O1137" i="1"/>
  <c r="O1138" i="1"/>
  <c r="O1140" i="1"/>
  <c r="O1139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6" i="1"/>
  <c r="O1187" i="1"/>
  <c r="O1185" i="1"/>
  <c r="O1184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1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3" i="1"/>
  <c r="O1331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4" i="1"/>
  <c r="O1383" i="1"/>
  <c r="O1385" i="1"/>
  <c r="O1386" i="1"/>
  <c r="O1387" i="1"/>
  <c r="O1388" i="1"/>
  <c r="O1389" i="1"/>
  <c r="O1390" i="1"/>
  <c r="O1392" i="1"/>
  <c r="O1391" i="1"/>
  <c r="O1393" i="1"/>
  <c r="O1394" i="1"/>
  <c r="O1395" i="1"/>
  <c r="O1397" i="1"/>
  <c r="O1396" i="1"/>
  <c r="O1398" i="1"/>
  <c r="O1399" i="1"/>
  <c r="O1400" i="1"/>
  <c r="O1401" i="1"/>
  <c r="O1402" i="1"/>
  <c r="O1403" i="1"/>
  <c r="O1406" i="1"/>
  <c r="O1405" i="1"/>
  <c r="O1404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9" i="1"/>
  <c r="O1428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5" i="1"/>
  <c r="O1446" i="1"/>
  <c r="O1448" i="1"/>
  <c r="O1449" i="1"/>
  <c r="O1450" i="1"/>
  <c r="O1451" i="1"/>
  <c r="O1452" i="1"/>
  <c r="O1453" i="1"/>
  <c r="O1454" i="1"/>
  <c r="O1455" i="1"/>
  <c r="O1457" i="1"/>
  <c r="O1456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7" i="1"/>
  <c r="O1476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10" i="1"/>
  <c r="O1509" i="1"/>
  <c r="O1511" i="1"/>
  <c r="O1512" i="1"/>
  <c r="O1516" i="1"/>
  <c r="O1513" i="1"/>
  <c r="O1515" i="1"/>
  <c r="O1514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4" i="1"/>
  <c r="O1533" i="1"/>
  <c r="O1535" i="1"/>
  <c r="O1536" i="1"/>
  <c r="O1538" i="1"/>
  <c r="O1539" i="1"/>
  <c r="O1537" i="1"/>
  <c r="O1540" i="1"/>
  <c r="O1541" i="1"/>
  <c r="O1543" i="1"/>
  <c r="O1542" i="1"/>
  <c r="O1544" i="1"/>
  <c r="O1545" i="1"/>
  <c r="O1547" i="1"/>
  <c r="O1546" i="1"/>
  <c r="O1548" i="1"/>
  <c r="O1550" i="1"/>
  <c r="O1549" i="1"/>
  <c r="O1551" i="1"/>
  <c r="O1552" i="1"/>
  <c r="O1553" i="1"/>
  <c r="O1554" i="1"/>
  <c r="O1555" i="1"/>
  <c r="O1556" i="1"/>
  <c r="O1557" i="1"/>
  <c r="O1561" i="1"/>
  <c r="O1563" i="1"/>
  <c r="O1566" i="1"/>
  <c r="O1565" i="1"/>
  <c r="O1564" i="1"/>
  <c r="O1559" i="1"/>
  <c r="O1562" i="1"/>
  <c r="O1558" i="1"/>
  <c r="O1560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7" i="1"/>
  <c r="O1626" i="1"/>
  <c r="O1629" i="1"/>
  <c r="O1630" i="1"/>
  <c r="O1631" i="1"/>
  <c r="O1633" i="1"/>
  <c r="O1632" i="1"/>
  <c r="O1635" i="1"/>
  <c r="O1634" i="1"/>
  <c r="O1636" i="1"/>
  <c r="O1637" i="1"/>
  <c r="O1638" i="1"/>
  <c r="O1639" i="1"/>
  <c r="O1640" i="1"/>
  <c r="O1641" i="1"/>
  <c r="O1642" i="1"/>
  <c r="O1645" i="1"/>
  <c r="O1643" i="1"/>
  <c r="O1644" i="1"/>
  <c r="O1646" i="1"/>
  <c r="O1647" i="1"/>
  <c r="O1648" i="1"/>
  <c r="O1649" i="1"/>
  <c r="O1650" i="1"/>
  <c r="O1651" i="1"/>
  <c r="O1652" i="1"/>
  <c r="O1653" i="1"/>
  <c r="O1654" i="1"/>
  <c r="O1655" i="1"/>
  <c r="O1658" i="1"/>
  <c r="O1657" i="1"/>
  <c r="O1656" i="1"/>
  <c r="O1659" i="1"/>
  <c r="O1660" i="1"/>
  <c r="O1661" i="1"/>
  <c r="O1663" i="1"/>
  <c r="O1662" i="1"/>
  <c r="O1664" i="1"/>
  <c r="O1665" i="1"/>
  <c r="O1666" i="1"/>
  <c r="O1667" i="1"/>
  <c r="O1668" i="1"/>
  <c r="O1670" i="1"/>
  <c r="O1669" i="1"/>
  <c r="O1671" i="1"/>
  <c r="O1675" i="1"/>
  <c r="O1673" i="1"/>
  <c r="O1674" i="1"/>
  <c r="O1672" i="1"/>
  <c r="O1676" i="1"/>
  <c r="O1677" i="1"/>
  <c r="O1679" i="1"/>
  <c r="O1678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3" i="1"/>
  <c r="O1692" i="1"/>
  <c r="O1694" i="1"/>
  <c r="O1695" i="1"/>
  <c r="O1696" i="1"/>
  <c r="O1697" i="1"/>
  <c r="O1698" i="1"/>
  <c r="O1699" i="1"/>
  <c r="O1700" i="1"/>
  <c r="O1702" i="1"/>
  <c r="O1701" i="1"/>
  <c r="O1704" i="1"/>
  <c r="O1703" i="1"/>
  <c r="O1705" i="1"/>
  <c r="O1713" i="1"/>
  <c r="O1710" i="1"/>
  <c r="O1708" i="1"/>
  <c r="O1709" i="1"/>
  <c r="O1712" i="1"/>
  <c r="O1706" i="1"/>
  <c r="O1707" i="1"/>
  <c r="O1711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8" i="1"/>
  <c r="O1726" i="1"/>
  <c r="O1727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5" i="1"/>
  <c r="O1744" i="1"/>
  <c r="O1743" i="1"/>
  <c r="O1746" i="1"/>
  <c r="O1748" i="1"/>
  <c r="O1747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2" i="1"/>
  <c r="O1781" i="1"/>
  <c r="O1783" i="1"/>
  <c r="O1784" i="1"/>
  <c r="O1785" i="1"/>
  <c r="O1786" i="1"/>
  <c r="O1787" i="1"/>
  <c r="O1788" i="1"/>
  <c r="O1789" i="1"/>
  <c r="O1791" i="1"/>
  <c r="O1790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6" i="1"/>
  <c r="O1815" i="1"/>
  <c r="O1818" i="1"/>
  <c r="O1817" i="1"/>
  <c r="O1819" i="1"/>
  <c r="O1820" i="1"/>
  <c r="O1821" i="1"/>
  <c r="O1822" i="1"/>
  <c r="O1823" i="1"/>
  <c r="O1824" i="1"/>
  <c r="O1825" i="1"/>
  <c r="O1826" i="1"/>
  <c r="O1827" i="1"/>
  <c r="O1828" i="1"/>
  <c r="O1830" i="1"/>
  <c r="O1829" i="1"/>
  <c r="O1831" i="1"/>
  <c r="O1832" i="1"/>
  <c r="O1833" i="1"/>
  <c r="O1835" i="1"/>
  <c r="O1834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4" i="1"/>
  <c r="O1853" i="1"/>
  <c r="O1855" i="1"/>
  <c r="O1856" i="1"/>
  <c r="O1857" i="1"/>
  <c r="O1858" i="1"/>
  <c r="O1860" i="1"/>
  <c r="O1859" i="1"/>
  <c r="O1861" i="1"/>
  <c r="O1863" i="1"/>
  <c r="O1864" i="1"/>
  <c r="O1865" i="1"/>
  <c r="O1862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80" i="1"/>
  <c r="O1881" i="1"/>
  <c r="O1882" i="1"/>
  <c r="O1879" i="1"/>
  <c r="O1887" i="1"/>
  <c r="O1884" i="1"/>
  <c r="O1883" i="1"/>
  <c r="O1888" i="1"/>
  <c r="O1886" i="1"/>
  <c r="O1885" i="1"/>
  <c r="O1892" i="1"/>
  <c r="O1893" i="1"/>
  <c r="O1889" i="1"/>
  <c r="O1890" i="1"/>
  <c r="O1891" i="1"/>
  <c r="O1894" i="1"/>
  <c r="O1895" i="1"/>
  <c r="O1896" i="1"/>
  <c r="O1897" i="1"/>
  <c r="O1899" i="1"/>
  <c r="O1900" i="1"/>
  <c r="O1901" i="1"/>
  <c r="O1898" i="1"/>
  <c r="O1903" i="1"/>
  <c r="O1902" i="1"/>
  <c r="O1904" i="1"/>
  <c r="O1906" i="1"/>
  <c r="O1905" i="1"/>
  <c r="O1907" i="1"/>
  <c r="O1919" i="1"/>
  <c r="O1912" i="1"/>
  <c r="O1908" i="1"/>
  <c r="O1915" i="1"/>
  <c r="O1913" i="1"/>
  <c r="O1911" i="1"/>
  <c r="O1909" i="1"/>
  <c r="O1910" i="1"/>
  <c r="O1920" i="1"/>
  <c r="O1918" i="1"/>
  <c r="O1914" i="1"/>
  <c r="O1916" i="1"/>
  <c r="O1917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3" i="1"/>
  <c r="O1952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5" i="1"/>
  <c r="O1974" i="1"/>
  <c r="O1976" i="1"/>
  <c r="O1979" i="1"/>
  <c r="O1977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8" i="1"/>
  <c r="O1997" i="1"/>
  <c r="O1999" i="1"/>
  <c r="O2000" i="1"/>
  <c r="O2001" i="1"/>
  <c r="O2002" i="1"/>
  <c r="O2003" i="1"/>
  <c r="O2004" i="1"/>
  <c r="O2005" i="1"/>
  <c r="O2006" i="1"/>
  <c r="O2008" i="1"/>
  <c r="O2007" i="1"/>
  <c r="O2009" i="1"/>
  <c r="O2010" i="1"/>
  <c r="O2011" i="1"/>
  <c r="O2012" i="1"/>
  <c r="O2013" i="1"/>
  <c r="O2014" i="1"/>
  <c r="O2015" i="1"/>
  <c r="O2016" i="1"/>
  <c r="O2018" i="1"/>
  <c r="O2017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50" i="1"/>
  <c r="O2048" i="1"/>
  <c r="O2047" i="1"/>
  <c r="O2051" i="1"/>
  <c r="O2052" i="1"/>
  <c r="O2054" i="1"/>
  <c r="O2053" i="1"/>
  <c r="O2055" i="1"/>
  <c r="O2056" i="1"/>
  <c r="O2057" i="1"/>
  <c r="O2058" i="1"/>
  <c r="O2059" i="1"/>
  <c r="O2060" i="1"/>
  <c r="O2061" i="1"/>
  <c r="O2062" i="1"/>
  <c r="O2063" i="1"/>
  <c r="O2064" i="1"/>
  <c r="O2066" i="1"/>
  <c r="O2065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90" i="1"/>
  <c r="O2089" i="1"/>
  <c r="O2092" i="1"/>
  <c r="O2091" i="1"/>
  <c r="O2093" i="1"/>
  <c r="O2094" i="1"/>
  <c r="O2095" i="1"/>
  <c r="O2096" i="1"/>
  <c r="O2097" i="1"/>
  <c r="O2098" i="1"/>
  <c r="O2105" i="1"/>
  <c r="O2100" i="1"/>
  <c r="O2099" i="1"/>
  <c r="O2101" i="1"/>
  <c r="O2103" i="1"/>
  <c r="O2104" i="1"/>
  <c r="O2106" i="1"/>
  <c r="O2102" i="1"/>
  <c r="O2107" i="1"/>
  <c r="O2108" i="1"/>
  <c r="O2109" i="1"/>
  <c r="O2110" i="1"/>
  <c r="O2111" i="1"/>
  <c r="O2112" i="1"/>
  <c r="O2113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6" i="1"/>
  <c r="O2135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48" i="1"/>
  <c r="O2150" i="1"/>
  <c r="O2151" i="1"/>
  <c r="O2152" i="1"/>
  <c r="O2153" i="1"/>
  <c r="O2155" i="1"/>
  <c r="O2154" i="1"/>
  <c r="O2158" i="1"/>
  <c r="O2157" i="1"/>
  <c r="O2156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4" i="1"/>
  <c r="O2183" i="1"/>
  <c r="O2185" i="1"/>
  <c r="O2186" i="1"/>
  <c r="O2187" i="1"/>
  <c r="O2188" i="1"/>
  <c r="O2189" i="1"/>
  <c r="O2190" i="1"/>
  <c r="O2191" i="1"/>
  <c r="O2192" i="1"/>
  <c r="O2193" i="1"/>
  <c r="O2195" i="1"/>
  <c r="O2194" i="1"/>
  <c r="O2196" i="1"/>
  <c r="O2197" i="1"/>
  <c r="O2198" i="1"/>
  <c r="O2200" i="1"/>
  <c r="O2199" i="1"/>
  <c r="O2201" i="1"/>
  <c r="O2202" i="1"/>
  <c r="O2203" i="1"/>
  <c r="O2204" i="1"/>
  <c r="O2205" i="1"/>
  <c r="O2206" i="1"/>
  <c r="O2207" i="1"/>
  <c r="O2209" i="1"/>
  <c r="O2208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7" i="1"/>
  <c r="O2225" i="1"/>
  <c r="O2228" i="1"/>
  <c r="O2229" i="1"/>
  <c r="O2226" i="1"/>
  <c r="O2231" i="1"/>
  <c r="O2230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9" i="1"/>
  <c r="O2248" i="1"/>
  <c r="O2250" i="1"/>
  <c r="O2251" i="1"/>
  <c r="O2252" i="1"/>
  <c r="O2254" i="1"/>
  <c r="O2253" i="1"/>
  <c r="O2255" i="1"/>
  <c r="O2257" i="1"/>
  <c r="O2256" i="1"/>
  <c r="O2258" i="1"/>
  <c r="O2259" i="1"/>
  <c r="O2262" i="1"/>
  <c r="O2260" i="1"/>
  <c r="O2261" i="1"/>
  <c r="O2263" i="1"/>
  <c r="O2265" i="1"/>
  <c r="O2264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9" i="1"/>
  <c r="O2278" i="1"/>
  <c r="O2282" i="1"/>
  <c r="O2280" i="1"/>
  <c r="O2281" i="1"/>
  <c r="O2283" i="1"/>
  <c r="O2284" i="1"/>
  <c r="O2285" i="1"/>
  <c r="O2286" i="1"/>
  <c r="O2287" i="1"/>
  <c r="O2288" i="1"/>
  <c r="O2289" i="1"/>
  <c r="O2290" i="1"/>
  <c r="O2291" i="1"/>
  <c r="O2293" i="1"/>
  <c r="O2292" i="1"/>
  <c r="O2294" i="1"/>
  <c r="O2295" i="1"/>
  <c r="O2296" i="1"/>
  <c r="O2297" i="1"/>
  <c r="O2298" i="1"/>
  <c r="O2300" i="1"/>
  <c r="O2299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3" i="1"/>
  <c r="O2320" i="1"/>
  <c r="O2322" i="1"/>
  <c r="O2321" i="1"/>
  <c r="O2324" i="1"/>
  <c r="O2328" i="1"/>
  <c r="O2326" i="1"/>
  <c r="O2327" i="1"/>
  <c r="O2325" i="1"/>
  <c r="O2329" i="1"/>
  <c r="O2331" i="1"/>
  <c r="O2330" i="1"/>
  <c r="O2332" i="1"/>
  <c r="O2334" i="1"/>
  <c r="O2333" i="1"/>
  <c r="O2337" i="1"/>
  <c r="O2336" i="1"/>
  <c r="O2335" i="1"/>
  <c r="O2338" i="1"/>
  <c r="O2341" i="1"/>
  <c r="O2340" i="1"/>
  <c r="O2339" i="1"/>
  <c r="O2342" i="1"/>
  <c r="O2344" i="1"/>
  <c r="O2343" i="1"/>
  <c r="O2345" i="1"/>
  <c r="O2347" i="1"/>
  <c r="O2346" i="1"/>
  <c r="O2348" i="1"/>
  <c r="O2350" i="1"/>
  <c r="O2349" i="1"/>
  <c r="O2351" i="1"/>
  <c r="O2352" i="1"/>
  <c r="O2353" i="1"/>
  <c r="O2354" i="1"/>
  <c r="O2355" i="1"/>
  <c r="O2356" i="1"/>
  <c r="O2359" i="1"/>
  <c r="O2358" i="1"/>
  <c r="O2357" i="1"/>
  <c r="O2360" i="1"/>
  <c r="O2361" i="1"/>
  <c r="O2362" i="1"/>
  <c r="O2365" i="1"/>
  <c r="O2369" i="1"/>
  <c r="O2370" i="1"/>
  <c r="O2368" i="1"/>
  <c r="O2371" i="1"/>
  <c r="O2372" i="1"/>
  <c r="O2374" i="1"/>
  <c r="O2373" i="1"/>
  <c r="O2367" i="1"/>
  <c r="O2364" i="1"/>
  <c r="O2363" i="1"/>
  <c r="O2366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9" i="1"/>
  <c r="O2398" i="1"/>
  <c r="O2401" i="1"/>
  <c r="O2400" i="1"/>
  <c r="O2402" i="1"/>
  <c r="O2403" i="1"/>
  <c r="O2404" i="1"/>
  <c r="O2405" i="1"/>
  <c r="O2406" i="1"/>
  <c r="O2407" i="1"/>
  <c r="O2408" i="1"/>
  <c r="O2409" i="1"/>
  <c r="O2411" i="1"/>
  <c r="O2410" i="1"/>
  <c r="O2413" i="1"/>
  <c r="O2412" i="1"/>
  <c r="O2414" i="1"/>
  <c r="O2415" i="1"/>
  <c r="O2417" i="1"/>
  <c r="O2418" i="1"/>
  <c r="O2416" i="1"/>
  <c r="O2419" i="1"/>
  <c r="O2420" i="1"/>
  <c r="O2421" i="1"/>
  <c r="O2422" i="1"/>
  <c r="O2423" i="1"/>
  <c r="O2424" i="1"/>
  <c r="O2425" i="1"/>
  <c r="O2426" i="1"/>
  <c r="O2428" i="1"/>
  <c r="O2427" i="1"/>
  <c r="O2429" i="1"/>
  <c r="O2430" i="1"/>
  <c r="O2431" i="1"/>
  <c r="O2433" i="1"/>
  <c r="O2432" i="1"/>
  <c r="O2437" i="1"/>
  <c r="O2438" i="1"/>
  <c r="O2436" i="1"/>
  <c r="O2434" i="1"/>
  <c r="O2435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6" i="1"/>
  <c r="O2455" i="1"/>
  <c r="O2457" i="1"/>
  <c r="O2458" i="1"/>
  <c r="O2459" i="1"/>
  <c r="O2460" i="1"/>
  <c r="O2461" i="1"/>
  <c r="O2462" i="1"/>
  <c r="O2463" i="1"/>
  <c r="O2464" i="1"/>
  <c r="O2468" i="1"/>
  <c r="O2465" i="1"/>
  <c r="O2466" i="1"/>
  <c r="O2467" i="1"/>
  <c r="O2469" i="1"/>
  <c r="O2470" i="1"/>
  <c r="O2471" i="1"/>
  <c r="O2472" i="1"/>
  <c r="O2473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4" i="1"/>
  <c r="O2493" i="1"/>
  <c r="O2496" i="1"/>
  <c r="O2497" i="1"/>
  <c r="O2498" i="1"/>
  <c r="O2499" i="1"/>
  <c r="O2500" i="1"/>
  <c r="O2503" i="1"/>
  <c r="O2501" i="1"/>
  <c r="O2502" i="1"/>
  <c r="O2504" i="1"/>
  <c r="O2505" i="1"/>
  <c r="O2506" i="1"/>
  <c r="O2507" i="1"/>
  <c r="O2508" i="1"/>
  <c r="O2509" i="1"/>
  <c r="O2510" i="1"/>
  <c r="O2513" i="1"/>
  <c r="O2511" i="1"/>
  <c r="O2512" i="1"/>
  <c r="O2514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50" i="1"/>
  <c r="O2549" i="1"/>
  <c r="O2546" i="1"/>
  <c r="O2548" i="1"/>
  <c r="O2547" i="1"/>
  <c r="O2545" i="1"/>
  <c r="O2552" i="1"/>
  <c r="O2551" i="1"/>
  <c r="O2553" i="1"/>
  <c r="O2554" i="1"/>
  <c r="O2556" i="1"/>
  <c r="O2557" i="1"/>
  <c r="O2555" i="1"/>
  <c r="O2560" i="1"/>
  <c r="O2559" i="1"/>
  <c r="O2561" i="1"/>
  <c r="O2558" i="1"/>
  <c r="O2562" i="1"/>
  <c r="O2563" i="1"/>
  <c r="O2566" i="1"/>
  <c r="O2565" i="1"/>
  <c r="O2564" i="1"/>
  <c r="O2567" i="1"/>
  <c r="O2569" i="1"/>
  <c r="O2568" i="1"/>
  <c r="O2570" i="1"/>
  <c r="O2572" i="1"/>
  <c r="O2571" i="1"/>
  <c r="O2573" i="1"/>
  <c r="O2574" i="1"/>
  <c r="O2576" i="1"/>
  <c r="O2575" i="1"/>
  <c r="O2577" i="1"/>
  <c r="O2578" i="1"/>
  <c r="O2581" i="1"/>
  <c r="O2579" i="1"/>
  <c r="O2582" i="1"/>
  <c r="O2580" i="1"/>
  <c r="O2583" i="1"/>
  <c r="O2584" i="1"/>
  <c r="O2585" i="1"/>
  <c r="O2589" i="1"/>
  <c r="O2587" i="1"/>
  <c r="O2586" i="1"/>
  <c r="O2588" i="1"/>
  <c r="O2591" i="1"/>
  <c r="O2590" i="1"/>
  <c r="O2592" i="1"/>
  <c r="O2594" i="1"/>
  <c r="O2595" i="1"/>
  <c r="O2593" i="1"/>
  <c r="O2596" i="1"/>
  <c r="O2597" i="1"/>
  <c r="O2598" i="1"/>
  <c r="O2601" i="1"/>
  <c r="O2600" i="1"/>
  <c r="O2599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8" i="1"/>
  <c r="O2620" i="1"/>
  <c r="O2616" i="1"/>
  <c r="O2617" i="1"/>
  <c r="O2619" i="1"/>
  <c r="O2622" i="1"/>
  <c r="O2621" i="1"/>
  <c r="O2623" i="1"/>
  <c r="O2624" i="1"/>
  <c r="O2625" i="1"/>
  <c r="O2626" i="1"/>
  <c r="O2628" i="1"/>
  <c r="O2627" i="1"/>
  <c r="O2629" i="1"/>
  <c r="O2630" i="1"/>
  <c r="O2631" i="1"/>
  <c r="O2633" i="1"/>
  <c r="O2632" i="1"/>
  <c r="O2634" i="1"/>
  <c r="O2637" i="1"/>
  <c r="O2635" i="1"/>
  <c r="O2638" i="1"/>
  <c r="O2636" i="1"/>
  <c r="O2639" i="1"/>
  <c r="O2640" i="1"/>
  <c r="O2642" i="1"/>
  <c r="O2643" i="1"/>
  <c r="O2641" i="1"/>
  <c r="O2644" i="1"/>
  <c r="O2645" i="1"/>
  <c r="O2646" i="1"/>
  <c r="O2647" i="1"/>
  <c r="O2648" i="1"/>
  <c r="O2649" i="1"/>
  <c r="O2651" i="1"/>
  <c r="O2652" i="1"/>
  <c r="O2650" i="1"/>
  <c r="O2653" i="1"/>
  <c r="O2654" i="1"/>
  <c r="O2656" i="1"/>
  <c r="O2655" i="1"/>
  <c r="O2657" i="1"/>
  <c r="O2658" i="1"/>
  <c r="O2660" i="1"/>
  <c r="O2661" i="1"/>
  <c r="O2659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0" i="1"/>
  <c r="O2686" i="1"/>
  <c r="O2687" i="1"/>
  <c r="O2681" i="1"/>
  <c r="O2676" i="1"/>
  <c r="O2682" i="1"/>
  <c r="O2677" i="1"/>
  <c r="O2679" i="1"/>
  <c r="O2685" i="1"/>
  <c r="O2683" i="1"/>
  <c r="O2684" i="1"/>
  <c r="O2678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4" i="1"/>
  <c r="O2703" i="1"/>
  <c r="O2705" i="1"/>
  <c r="O2706" i="1"/>
  <c r="O2712" i="1"/>
  <c r="O2711" i="1"/>
  <c r="O2708" i="1"/>
  <c r="O2710" i="1"/>
  <c r="O2707" i="1"/>
  <c r="O2709" i="1"/>
  <c r="O2713" i="1"/>
  <c r="O2715" i="1"/>
  <c r="O2714" i="1"/>
  <c r="O2716" i="1"/>
  <c r="O2717" i="1"/>
  <c r="O2719" i="1"/>
  <c r="O2718" i="1"/>
  <c r="O2720" i="1"/>
  <c r="O2721" i="1"/>
  <c r="O2722" i="1"/>
  <c r="O2723" i="1"/>
  <c r="O2724" i="1"/>
  <c r="O2727" i="1"/>
  <c r="O2725" i="1"/>
  <c r="O2726" i="1"/>
  <c r="O2728" i="1"/>
  <c r="O2733" i="1"/>
  <c r="O2732" i="1"/>
  <c r="O2730" i="1"/>
  <c r="O2734" i="1"/>
  <c r="O2729" i="1"/>
  <c r="O2731" i="1"/>
  <c r="O2735" i="1"/>
  <c r="O2737" i="1"/>
  <c r="O2736" i="1"/>
  <c r="O2739" i="1"/>
  <c r="O2738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3" i="1"/>
  <c r="O2752" i="1"/>
  <c r="O2754" i="1"/>
  <c r="O2755" i="1"/>
  <c r="O2756" i="1"/>
  <c r="O2758" i="1"/>
  <c r="O2759" i="1"/>
  <c r="O2757" i="1"/>
  <c r="O2760" i="1"/>
  <c r="O2762" i="1"/>
  <c r="O2761" i="1"/>
  <c r="O2763" i="1"/>
  <c r="O2765" i="1"/>
  <c r="O2768" i="1"/>
  <c r="O2766" i="1"/>
  <c r="O2767" i="1"/>
  <c r="O2764" i="1"/>
  <c r="O2769" i="1"/>
  <c r="O2770" i="1"/>
  <c r="O2771" i="1"/>
  <c r="O2772" i="1"/>
  <c r="O2773" i="1"/>
  <c r="O2774" i="1"/>
  <c r="O2775" i="1"/>
  <c r="O2778" i="1"/>
  <c r="O2777" i="1"/>
  <c r="O2776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4" i="1"/>
  <c r="O2802" i="1"/>
  <c r="O2803" i="1"/>
  <c r="O2805" i="1"/>
  <c r="O2806" i="1"/>
  <c r="O2807" i="1"/>
  <c r="O2808" i="1"/>
  <c r="O2809" i="1"/>
  <c r="O2810" i="1"/>
  <c r="O2813" i="1"/>
  <c r="O2814" i="1"/>
  <c r="O2811" i="1"/>
  <c r="O2812" i="1"/>
  <c r="O2815" i="1"/>
  <c r="O2816" i="1"/>
  <c r="O2817" i="1"/>
  <c r="O2818" i="1"/>
  <c r="O2820" i="1"/>
  <c r="O2821" i="1"/>
  <c r="O2819" i="1"/>
  <c r="O2822" i="1"/>
  <c r="O2824" i="1"/>
  <c r="O2823" i="1"/>
  <c r="O2825" i="1"/>
  <c r="O2826" i="1"/>
  <c r="O2827" i="1"/>
  <c r="O2828" i="1"/>
  <c r="O2829" i="1"/>
  <c r="O2830" i="1"/>
  <c r="O2832" i="1"/>
  <c r="O2833" i="1"/>
  <c r="O2831" i="1"/>
  <c r="O2834" i="1"/>
  <c r="O2835" i="1"/>
  <c r="O2840" i="1"/>
  <c r="O2837" i="1"/>
  <c r="O2839" i="1"/>
  <c r="O2836" i="1"/>
  <c r="O2838" i="1"/>
  <c r="O2850" i="1"/>
  <c r="O2848" i="1"/>
  <c r="O2847" i="1"/>
  <c r="O2841" i="1"/>
  <c r="O2842" i="1"/>
  <c r="O2849" i="1"/>
  <c r="O2844" i="1"/>
  <c r="O2845" i="1"/>
  <c r="O2843" i="1"/>
  <c r="O2846" i="1"/>
  <c r="O2851" i="1"/>
  <c r="O2852" i="1"/>
  <c r="O2853" i="1"/>
  <c r="O2854" i="1"/>
  <c r="O2855" i="1"/>
  <c r="O2858" i="1"/>
  <c r="O2856" i="1"/>
  <c r="O2857" i="1"/>
  <c r="O2859" i="1"/>
  <c r="O2861" i="1"/>
  <c r="O2860" i="1"/>
  <c r="O2862" i="1"/>
  <c r="O2863" i="1"/>
  <c r="O2865" i="1"/>
  <c r="O2864" i="1"/>
  <c r="O2868" i="1"/>
  <c r="O2867" i="1"/>
  <c r="O2866" i="1"/>
  <c r="O2869" i="1"/>
  <c r="O2870" i="1"/>
  <c r="O2871" i="1"/>
  <c r="O2873" i="1"/>
  <c r="O2872" i="1"/>
  <c r="O2874" i="1"/>
  <c r="O2877" i="1"/>
  <c r="O2876" i="1"/>
  <c r="O2875" i="1"/>
  <c r="O2878" i="1"/>
  <c r="O2879" i="1"/>
  <c r="O2882" i="1"/>
  <c r="O2881" i="1"/>
  <c r="O2883" i="1"/>
  <c r="O2880" i="1"/>
  <c r="O2885" i="1"/>
  <c r="O2884" i="1"/>
  <c r="O2886" i="1"/>
  <c r="O2887" i="1"/>
  <c r="O2888" i="1"/>
  <c r="O2890" i="1"/>
  <c r="O2893" i="1"/>
  <c r="O2894" i="1"/>
  <c r="O2895" i="1"/>
  <c r="O2889" i="1"/>
  <c r="O2891" i="1"/>
  <c r="O2892" i="1"/>
  <c r="O2896" i="1"/>
  <c r="O2897" i="1"/>
  <c r="O2898" i="1"/>
  <c r="O2899" i="1"/>
  <c r="O2900" i="1"/>
  <c r="O2901" i="1"/>
  <c r="O2902" i="1"/>
  <c r="O2911" i="1"/>
  <c r="O2904" i="1"/>
  <c r="O2912" i="1"/>
  <c r="O2916" i="1"/>
  <c r="O2914" i="1"/>
  <c r="O2915" i="1"/>
  <c r="O2910" i="1"/>
  <c r="O2908" i="1"/>
  <c r="O2905" i="1"/>
  <c r="O2907" i="1"/>
  <c r="O2909" i="1"/>
  <c r="O2913" i="1"/>
  <c r="O2906" i="1"/>
  <c r="O2903" i="1"/>
  <c r="O2917" i="1"/>
  <c r="O2918" i="1"/>
  <c r="O2920" i="1"/>
  <c r="O2919" i="1"/>
  <c r="O2921" i="1"/>
  <c r="O2922" i="1"/>
  <c r="O2923" i="1"/>
  <c r="O3797" i="1"/>
  <c r="O2926" i="1"/>
  <c r="O2925" i="1"/>
  <c r="O2927" i="1"/>
  <c r="O2928" i="1"/>
  <c r="O2929" i="1"/>
  <c r="O2930" i="1"/>
  <c r="O2939" i="1"/>
  <c r="O2931" i="1"/>
  <c r="O2934" i="1"/>
  <c r="O2933" i="1"/>
  <c r="O2935" i="1"/>
  <c r="O2940" i="1"/>
  <c r="O2937" i="1"/>
  <c r="O2936" i="1"/>
  <c r="O3784" i="1"/>
  <c r="O2938" i="1"/>
  <c r="O2941" i="1"/>
  <c r="O2942" i="1"/>
  <c r="O2943" i="1"/>
  <c r="O2944" i="1"/>
  <c r="O2946" i="1"/>
  <c r="O2945" i="1"/>
  <c r="O2947" i="1"/>
  <c r="O2949" i="1"/>
  <c r="O2948" i="1"/>
  <c r="O2950" i="1"/>
  <c r="O2952" i="1"/>
  <c r="O2953" i="1"/>
  <c r="O2951" i="1"/>
  <c r="O2955" i="1"/>
  <c r="O2954" i="1"/>
  <c r="O2956" i="1"/>
  <c r="O2957" i="1"/>
  <c r="O2962" i="1"/>
  <c r="O2960" i="1"/>
  <c r="O2959" i="1"/>
  <c r="O2961" i="1"/>
  <c r="O2958" i="1"/>
  <c r="O2963" i="1"/>
  <c r="O2964" i="1"/>
  <c r="O2965" i="1"/>
  <c r="O2966" i="1"/>
  <c r="O2967" i="1"/>
  <c r="O2968" i="1"/>
  <c r="O2969" i="1"/>
  <c r="O2970" i="1"/>
  <c r="O2977" i="1"/>
  <c r="O2972" i="1"/>
  <c r="O2975" i="1"/>
  <c r="O2976" i="1"/>
  <c r="O2973" i="1"/>
  <c r="O2974" i="1"/>
  <c r="O2971" i="1"/>
  <c r="O2978" i="1"/>
  <c r="O2979" i="1"/>
  <c r="O2981" i="1"/>
  <c r="O2980" i="1"/>
  <c r="O2984" i="1"/>
  <c r="O2983" i="1"/>
  <c r="O2982" i="1"/>
  <c r="O2985" i="1"/>
  <c r="O2986" i="1"/>
  <c r="O2987" i="1"/>
  <c r="O2988" i="1"/>
  <c r="O2989" i="1"/>
  <c r="O2990" i="1"/>
  <c r="O2991" i="1"/>
  <c r="O2992" i="1"/>
  <c r="O2993" i="1"/>
  <c r="O2998" i="1"/>
  <c r="O2997" i="1"/>
  <c r="O2994" i="1"/>
  <c r="O2995" i="1"/>
  <c r="O2996" i="1"/>
  <c r="O2999" i="1"/>
  <c r="O3000" i="1"/>
  <c r="O3001" i="1"/>
  <c r="O3002" i="1"/>
  <c r="O3003" i="1"/>
  <c r="O3004" i="1"/>
  <c r="O3005" i="1"/>
  <c r="O3006" i="1"/>
  <c r="O3007" i="1"/>
  <c r="O3008" i="1"/>
  <c r="O3010" i="1"/>
  <c r="O3009" i="1"/>
  <c r="O3011" i="1"/>
  <c r="O3012" i="1"/>
  <c r="O3013" i="1"/>
  <c r="O3015" i="1"/>
  <c r="O3014" i="1"/>
  <c r="O3016" i="1"/>
  <c r="O3017" i="1"/>
  <c r="O3019" i="1"/>
  <c r="O3018" i="1"/>
  <c r="O3020" i="1"/>
  <c r="O3021" i="1"/>
  <c r="O3024" i="1"/>
  <c r="O3022" i="1"/>
  <c r="O3026" i="1"/>
  <c r="O3023" i="1"/>
  <c r="O3025" i="1"/>
  <c r="O3029" i="1"/>
  <c r="O3031" i="1"/>
  <c r="O3030" i="1"/>
  <c r="O3027" i="1"/>
  <c r="O3028" i="1"/>
  <c r="O3032" i="1"/>
  <c r="O3033" i="1"/>
  <c r="O3036" i="1"/>
  <c r="O3035" i="1"/>
  <c r="O3034" i="1"/>
  <c r="O3037" i="1"/>
  <c r="O3038" i="1"/>
  <c r="O3039" i="1"/>
  <c r="O3041" i="1"/>
  <c r="O3043" i="1"/>
  <c r="O3042" i="1"/>
  <c r="O3040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59" i="1"/>
  <c r="O3058" i="1"/>
  <c r="O3057" i="1"/>
  <c r="O3060" i="1"/>
  <c r="O3061" i="1"/>
  <c r="O3062" i="1"/>
  <c r="O3063" i="1"/>
  <c r="O3064" i="1"/>
  <c r="O3066" i="1"/>
  <c r="O3067" i="1"/>
  <c r="O3065" i="1"/>
  <c r="O3075" i="1"/>
  <c r="O3068" i="1"/>
  <c r="O3070" i="1"/>
  <c r="O3073" i="1"/>
  <c r="O3074" i="1"/>
  <c r="O3072" i="1"/>
  <c r="O3069" i="1"/>
  <c r="O3071" i="1"/>
  <c r="O3076" i="1"/>
  <c r="O3077" i="1"/>
  <c r="O3079" i="1"/>
  <c r="O3078" i="1"/>
  <c r="O3082" i="1"/>
  <c r="O3081" i="1"/>
  <c r="O3083" i="1"/>
  <c r="O3080" i="1"/>
  <c r="O3085" i="1"/>
  <c r="O3084" i="1"/>
  <c r="O3087" i="1"/>
  <c r="O3086" i="1"/>
  <c r="O3090" i="1"/>
  <c r="O3088" i="1"/>
  <c r="O3089" i="1"/>
  <c r="O3092" i="1"/>
  <c r="O3094" i="1"/>
  <c r="O3091" i="1"/>
  <c r="O3093" i="1"/>
  <c r="O3095" i="1"/>
  <c r="O3096" i="1"/>
  <c r="O3100" i="1"/>
  <c r="O3098" i="1"/>
  <c r="O3097" i="1"/>
  <c r="O3102" i="1"/>
  <c r="O3099" i="1"/>
  <c r="O3103" i="1"/>
  <c r="O3101" i="1"/>
  <c r="O3104" i="1"/>
  <c r="O3105" i="1"/>
  <c r="O3106" i="1"/>
  <c r="O3107" i="1"/>
  <c r="O3110" i="1"/>
  <c r="O3109" i="1"/>
  <c r="O3111" i="1"/>
  <c r="O3112" i="1"/>
  <c r="O3113" i="1"/>
  <c r="O3108" i="1"/>
  <c r="O3115" i="1"/>
  <c r="O3116" i="1"/>
  <c r="O3114" i="1"/>
  <c r="O3117" i="1"/>
  <c r="O3119" i="1"/>
  <c r="O3118" i="1"/>
  <c r="O3120" i="1"/>
  <c r="O3122" i="1"/>
  <c r="O3121" i="1"/>
  <c r="O3126" i="1"/>
  <c r="O3125" i="1"/>
  <c r="O3123" i="1"/>
  <c r="O3124" i="1"/>
  <c r="O3127" i="1"/>
  <c r="O3129" i="1"/>
  <c r="O3141" i="1"/>
  <c r="O3148" i="1"/>
  <c r="O3134" i="1"/>
  <c r="O3128" i="1"/>
  <c r="O3147" i="1"/>
  <c r="O3149" i="1"/>
  <c r="O3130" i="1"/>
  <c r="O3132" i="1"/>
  <c r="O3142" i="1"/>
  <c r="O3146" i="1"/>
  <c r="O3133" i="1"/>
  <c r="O3144" i="1"/>
  <c r="O3150" i="1"/>
  <c r="O3139" i="1"/>
  <c r="O3131" i="1"/>
  <c r="O3151" i="1"/>
  <c r="O3136" i="1"/>
  <c r="O3137" i="1"/>
  <c r="O3145" i="1"/>
  <c r="O3135" i="1"/>
  <c r="O3138" i="1"/>
  <c r="O3143" i="1"/>
  <c r="O3140" i="1"/>
  <c r="O3152" i="1"/>
  <c r="O3156" i="1"/>
  <c r="O3153" i="1"/>
  <c r="O3155" i="1"/>
  <c r="O3154" i="1"/>
  <c r="O3158" i="1"/>
  <c r="O3157" i="1"/>
  <c r="O3159" i="1"/>
  <c r="O3160" i="1"/>
  <c r="O3161" i="1"/>
  <c r="O3168" i="1"/>
  <c r="O3165" i="1"/>
  <c r="O3162" i="1"/>
  <c r="O3164" i="1"/>
  <c r="O3166" i="1"/>
  <c r="O3163" i="1"/>
  <c r="O3167" i="1"/>
  <c r="O3169" i="1"/>
  <c r="O3170" i="1"/>
  <c r="O3175" i="1"/>
  <c r="O3171" i="1"/>
  <c r="O3173" i="1"/>
  <c r="O3177" i="1"/>
  <c r="O3176" i="1"/>
  <c r="O3172" i="1"/>
  <c r="O3174" i="1"/>
  <c r="O3178" i="1"/>
  <c r="O3179" i="1"/>
  <c r="O3181" i="1"/>
  <c r="O3180" i="1"/>
  <c r="O3182" i="1"/>
  <c r="O3183" i="1"/>
  <c r="O3184" i="1"/>
  <c r="O3186" i="1"/>
  <c r="O3188" i="1"/>
  <c r="O3185" i="1"/>
  <c r="O3187" i="1"/>
  <c r="O3189" i="1"/>
  <c r="O3885" i="1"/>
  <c r="O3191" i="1"/>
  <c r="O3192" i="1"/>
  <c r="O3198" i="1"/>
  <c r="O3202" i="1"/>
  <c r="O3200" i="1"/>
  <c r="O3196" i="1"/>
  <c r="O3190" i="1"/>
  <c r="O3199" i="1"/>
  <c r="O3203" i="1"/>
  <c r="O3201" i="1"/>
  <c r="O3204" i="1"/>
  <c r="O3193" i="1"/>
  <c r="O3197" i="1"/>
  <c r="O3757" i="1"/>
  <c r="O3205" i="1"/>
  <c r="O3206" i="1"/>
  <c r="O3194" i="1"/>
  <c r="O3208" i="1"/>
  <c r="O3209" i="1"/>
  <c r="O3210" i="1"/>
  <c r="O3217" i="1"/>
  <c r="O3213" i="1"/>
  <c r="O3216" i="1"/>
  <c r="O3211" i="1"/>
  <c r="O3215" i="1"/>
  <c r="O3219" i="1"/>
  <c r="O3214" i="1"/>
  <c r="O3212" i="1"/>
  <c r="O3218" i="1"/>
  <c r="O3220" i="1"/>
  <c r="O3221" i="1"/>
  <c r="O3222" i="1"/>
  <c r="O3223" i="1"/>
  <c r="O3224" i="1"/>
  <c r="O3226" i="1"/>
  <c r="O3231" i="1"/>
  <c r="O3230" i="1"/>
  <c r="O3225" i="1"/>
  <c r="O3227" i="1"/>
  <c r="O3228" i="1"/>
  <c r="O3229" i="1"/>
  <c r="O3232" i="1"/>
  <c r="O3233" i="1"/>
  <c r="O3234" i="1"/>
  <c r="O3238" i="1"/>
  <c r="O3237" i="1"/>
  <c r="O3235" i="1"/>
  <c r="O3236" i="1"/>
  <c r="O3239" i="1"/>
  <c r="O3244" i="1"/>
  <c r="O3243" i="1"/>
  <c r="O3245" i="1"/>
  <c r="O3241" i="1"/>
  <c r="O3242" i="1"/>
  <c r="O3240" i="1"/>
  <c r="O3247" i="1"/>
  <c r="O3246" i="1"/>
  <c r="O3248" i="1"/>
  <c r="O3250" i="1"/>
  <c r="O3251" i="1"/>
  <c r="O3249" i="1"/>
  <c r="O3252" i="1"/>
  <c r="O3255" i="1"/>
  <c r="O3256" i="1"/>
  <c r="O3258" i="1"/>
  <c r="O3254" i="1"/>
  <c r="O3259" i="1"/>
  <c r="O3253" i="1"/>
  <c r="O3257" i="1"/>
  <c r="O3261" i="1"/>
  <c r="O3260" i="1"/>
  <c r="O3262" i="1"/>
  <c r="O3263" i="1"/>
  <c r="O3264" i="1"/>
  <c r="O3265" i="1"/>
  <c r="O3266" i="1"/>
  <c r="O3269" i="1"/>
  <c r="O3274" i="1"/>
  <c r="O3271" i="1"/>
  <c r="O3268" i="1"/>
  <c r="O3275" i="1"/>
  <c r="O3267" i="1"/>
  <c r="O3270" i="1"/>
  <c r="O3272" i="1"/>
  <c r="O3273" i="1"/>
  <c r="O3284" i="1"/>
  <c r="O3276" i="1"/>
  <c r="O3288" i="1"/>
  <c r="O3306" i="1"/>
  <c r="O3290" i="1"/>
  <c r="O3300" i="1"/>
  <c r="O3304" i="1"/>
  <c r="O3281" i="1"/>
  <c r="O3299" i="1"/>
  <c r="O3279" i="1"/>
  <c r="O3283" i="1"/>
  <c r="O3287" i="1"/>
  <c r="O3278" i="1"/>
  <c r="O3295" i="1"/>
  <c r="O3307" i="1"/>
  <c r="O3286" i="1"/>
  <c r="O3301" i="1"/>
  <c r="O3302" i="1"/>
  <c r="O3303" i="1"/>
  <c r="O3280" i="1"/>
  <c r="O3289" i="1"/>
  <c r="O3282" i="1"/>
  <c r="O3292" i="1"/>
  <c r="O3277" i="1"/>
  <c r="O3305" i="1"/>
  <c r="O3298" i="1"/>
  <c r="O3285" i="1"/>
  <c r="O3297" i="1"/>
  <c r="O3296" i="1"/>
  <c r="O3291" i="1"/>
  <c r="O3293" i="1"/>
  <c r="O3294" i="1"/>
  <c r="O3308" i="1"/>
  <c r="O3309" i="1"/>
  <c r="O3310" i="1"/>
  <c r="O3311" i="1"/>
  <c r="O3318" i="1"/>
  <c r="O3312" i="1"/>
  <c r="O3317" i="1"/>
  <c r="O3324" i="1"/>
  <c r="O3313" i="1"/>
  <c r="O3314" i="1"/>
  <c r="O3322" i="1"/>
  <c r="O3315" i="1"/>
  <c r="O3320" i="1"/>
  <c r="O3326" i="1"/>
  <c r="O3319" i="1"/>
  <c r="O3325" i="1"/>
  <c r="O3316" i="1"/>
  <c r="O3321" i="1"/>
  <c r="O3323" i="1"/>
  <c r="O3327" i="1"/>
  <c r="O3328" i="1"/>
  <c r="O3330" i="1"/>
  <c r="O3329" i="1"/>
  <c r="O3333" i="1"/>
  <c r="O3332" i="1"/>
  <c r="O3331" i="1"/>
  <c r="O3340" i="1"/>
  <c r="O3341" i="1"/>
  <c r="O3334" i="1"/>
  <c r="O3344" i="1"/>
  <c r="O3337" i="1"/>
  <c r="O3346" i="1"/>
  <c r="O3336" i="1"/>
  <c r="O3335" i="1"/>
  <c r="O3343" i="1"/>
  <c r="O3342" i="1"/>
  <c r="O3339" i="1"/>
  <c r="O3345" i="1"/>
  <c r="O3338" i="1"/>
  <c r="O3348" i="1"/>
  <c r="O3347" i="1"/>
  <c r="O3349" i="1"/>
  <c r="O3350" i="1"/>
  <c r="O3353" i="1"/>
  <c r="O3354" i="1"/>
  <c r="O3352" i="1"/>
  <c r="O3351" i="1"/>
  <c r="O3360" i="1"/>
  <c r="O3362" i="1"/>
  <c r="O3365" i="1"/>
  <c r="O3363" i="1"/>
  <c r="O3361" i="1"/>
  <c r="O3356" i="1"/>
  <c r="O3359" i="1"/>
  <c r="O3357" i="1"/>
  <c r="O3358" i="1"/>
  <c r="O3355" i="1"/>
  <c r="O3364" i="1"/>
  <c r="O3366" i="1"/>
  <c r="O3367" i="1"/>
  <c r="O3369" i="1"/>
  <c r="O3368" i="1"/>
  <c r="O3371" i="1"/>
  <c r="O3372" i="1"/>
  <c r="O3370" i="1"/>
  <c r="O3374" i="1"/>
  <c r="O3373" i="1"/>
  <c r="O3378" i="1"/>
  <c r="O3379" i="1"/>
  <c r="O3386" i="1"/>
  <c r="O3383" i="1"/>
  <c r="O3376" i="1"/>
  <c r="O3384" i="1"/>
  <c r="O3377" i="1"/>
  <c r="O3382" i="1"/>
  <c r="O3375" i="1"/>
  <c r="O3381" i="1"/>
  <c r="O3387" i="1"/>
  <c r="O3385" i="1"/>
  <c r="O3380" i="1"/>
  <c r="O3391" i="1"/>
  <c r="O3389" i="1"/>
  <c r="O3388" i="1"/>
  <c r="O3390" i="1"/>
  <c r="O3392" i="1"/>
  <c r="O3393" i="1"/>
  <c r="O3394" i="1"/>
  <c r="O3395" i="1"/>
  <c r="O3404" i="1"/>
  <c r="O3402" i="1"/>
  <c r="O3400" i="1"/>
  <c r="O3403" i="1"/>
  <c r="O3405" i="1"/>
  <c r="O3398" i="1"/>
  <c r="O3401" i="1"/>
  <c r="O3396" i="1"/>
  <c r="O3397" i="1"/>
  <c r="O3406" i="1"/>
  <c r="O3407" i="1"/>
  <c r="O3399" i="1"/>
  <c r="O3427" i="1"/>
  <c r="O3413" i="1"/>
  <c r="O3408" i="1"/>
  <c r="O3423" i="1"/>
  <c r="O3436" i="1"/>
  <c r="O3435" i="1"/>
  <c r="O3426" i="1"/>
  <c r="O3418" i="1"/>
  <c r="O3420" i="1"/>
  <c r="O3428" i="1"/>
  <c r="O3412" i="1"/>
  <c r="O3414" i="1"/>
  <c r="O3416" i="1"/>
  <c r="O3424" i="1"/>
  <c r="O3421" i="1"/>
  <c r="O3409" i="1"/>
  <c r="O3430" i="1"/>
  <c r="O3432" i="1"/>
  <c r="O3433" i="1"/>
  <c r="O3434" i="1"/>
  <c r="O3419" i="1"/>
  <c r="O3429" i="1"/>
  <c r="O3437" i="1"/>
  <c r="O3422" i="1"/>
  <c r="O3410" i="1"/>
  <c r="O3411" i="1"/>
  <c r="O3415" i="1"/>
  <c r="O3425" i="1"/>
  <c r="O3417" i="1"/>
  <c r="O3431" i="1"/>
  <c r="O3438" i="1"/>
  <c r="O3439" i="1"/>
  <c r="O3440" i="1"/>
  <c r="O3441" i="1"/>
  <c r="O3442" i="1"/>
  <c r="O3443" i="1"/>
  <c r="O3450" i="1"/>
  <c r="O3447" i="1"/>
  <c r="O3445" i="1"/>
  <c r="O3448" i="1"/>
  <c r="O3449" i="1"/>
  <c r="O3451" i="1"/>
  <c r="O3452" i="1"/>
  <c r="O3446" i="1"/>
  <c r="O3444" i="1"/>
  <c r="O3457" i="1"/>
  <c r="O3458" i="1"/>
  <c r="O3459" i="1"/>
  <c r="O3454" i="1"/>
  <c r="O3460" i="1"/>
  <c r="O3456" i="1"/>
  <c r="O3453" i="1"/>
  <c r="O3461" i="1"/>
  <c r="O3462" i="1"/>
  <c r="O3463" i="1"/>
  <c r="O3455" i="1"/>
  <c r="O3464" i="1"/>
  <c r="O3465" i="1"/>
  <c r="O3466" i="1"/>
  <c r="O3468" i="1"/>
  <c r="O3467" i="1"/>
  <c r="O3470" i="1"/>
  <c r="O3469" i="1"/>
  <c r="O3471" i="1"/>
  <c r="O3472" i="1"/>
  <c r="O3483" i="1"/>
  <c r="O3475" i="1"/>
  <c r="O3485" i="1"/>
  <c r="O3484" i="1"/>
  <c r="O3486" i="1"/>
  <c r="O3474" i="1"/>
  <c r="O3476" i="1"/>
  <c r="O3480" i="1"/>
  <c r="O3479" i="1"/>
  <c r="O3481" i="1"/>
  <c r="O3482" i="1"/>
  <c r="O3473" i="1"/>
  <c r="O3477" i="1"/>
  <c r="O3478" i="1"/>
  <c r="O3487" i="1"/>
  <c r="O3488" i="1"/>
  <c r="O3490" i="1"/>
  <c r="O3489" i="1"/>
  <c r="O3491" i="1"/>
  <c r="O3492" i="1"/>
  <c r="O3493" i="1"/>
  <c r="O3497" i="1"/>
  <c r="O3494" i="1"/>
  <c r="O3498" i="1"/>
  <c r="O3501" i="1"/>
  <c r="O3500" i="1"/>
  <c r="O3499" i="1"/>
  <c r="O3495" i="1"/>
  <c r="O3503" i="1"/>
  <c r="O3502" i="1"/>
  <c r="O3496" i="1"/>
  <c r="O3549" i="1"/>
  <c r="O3509" i="1"/>
  <c r="O3526" i="1"/>
  <c r="O3529" i="1"/>
  <c r="O3544" i="1"/>
  <c r="O3536" i="1"/>
  <c r="O3504" i="1"/>
  <c r="O3519" i="1"/>
  <c r="O3525" i="1"/>
  <c r="O3528" i="1"/>
  <c r="O3508" i="1"/>
  <c r="O3511" i="1"/>
  <c r="O3517" i="1"/>
  <c r="O3515" i="1"/>
  <c r="O3532" i="1"/>
  <c r="O3505" i="1"/>
  <c r="O3507" i="1"/>
  <c r="O3518" i="1"/>
  <c r="O3546" i="1"/>
  <c r="O3552" i="1"/>
  <c r="O3550" i="1"/>
  <c r="O3521" i="1"/>
  <c r="O3522" i="1"/>
  <c r="O3537" i="1"/>
  <c r="O3540" i="1"/>
  <c r="O3530" i="1"/>
  <c r="O3513" i="1"/>
  <c r="O3520" i="1"/>
  <c r="O3545" i="1"/>
  <c r="O3553" i="1"/>
  <c r="O3524" i="1"/>
  <c r="O3543" i="1"/>
  <c r="O3548" i="1"/>
  <c r="O3506" i="1"/>
  <c r="O3514" i="1"/>
  <c r="O3533" i="1"/>
  <c r="O3551" i="1"/>
  <c r="O3534" i="1"/>
  <c r="O3512" i="1"/>
  <c r="O3539" i="1"/>
  <c r="O3541" i="1"/>
  <c r="O3516" i="1"/>
  <c r="O3527" i="1"/>
  <c r="O3531" i="1"/>
  <c r="O3535" i="1"/>
  <c r="O3523" i="1"/>
  <c r="O3542" i="1"/>
  <c r="O3547" i="1"/>
  <c r="O3538" i="1"/>
  <c r="O3510" i="1"/>
  <c r="O3554" i="1"/>
  <c r="O3559" i="1"/>
  <c r="O3555" i="1"/>
  <c r="O3556" i="1"/>
  <c r="O3557" i="1"/>
  <c r="O3558" i="1"/>
  <c r="O3562" i="1"/>
  <c r="O3561" i="1"/>
  <c r="O3560" i="1"/>
  <c r="O3563" i="1"/>
  <c r="O3568" i="1"/>
  <c r="O3566" i="1"/>
  <c r="O3569" i="1"/>
  <c r="O3570" i="1"/>
  <c r="O3567" i="1"/>
  <c r="O3565" i="1"/>
  <c r="O3564" i="1"/>
  <c r="O3577" i="1"/>
  <c r="O3588" i="1"/>
  <c r="O3576" i="1"/>
  <c r="O3571" i="1"/>
  <c r="O3592" i="1"/>
  <c r="O3591" i="1"/>
  <c r="O3587" i="1"/>
  <c r="O3575" i="1"/>
  <c r="O3585" i="1"/>
  <c r="O3586" i="1"/>
  <c r="O3595" i="1"/>
  <c r="O3597" i="1"/>
  <c r="O3599" i="1"/>
  <c r="O3572" i="1"/>
  <c r="O3594" i="1"/>
  <c r="O3596" i="1"/>
  <c r="O3573" i="1"/>
  <c r="O3580" i="1"/>
  <c r="O3583" i="1"/>
  <c r="O3598" i="1"/>
  <c r="O3584" i="1"/>
  <c r="O3600" i="1"/>
  <c r="O3582" i="1"/>
  <c r="O3593" i="1"/>
  <c r="O3579" i="1"/>
  <c r="O3574" i="1"/>
  <c r="O3581" i="1"/>
  <c r="O3589" i="1"/>
  <c r="O3590" i="1"/>
  <c r="O3578" i="1"/>
  <c r="O3604" i="1"/>
  <c r="O3603" i="1"/>
  <c r="O3601" i="1"/>
  <c r="O3602" i="1"/>
  <c r="O3614" i="1"/>
  <c r="O3606" i="1"/>
  <c r="O3608" i="1"/>
  <c r="O3613" i="1"/>
  <c r="O3616" i="1"/>
  <c r="O3611" i="1"/>
  <c r="O3605" i="1"/>
  <c r="O3615" i="1"/>
  <c r="O3612" i="1"/>
  <c r="O3610" i="1"/>
  <c r="O3609" i="1"/>
  <c r="O3607" i="1"/>
  <c r="O3631" i="1"/>
  <c r="O3630" i="1"/>
  <c r="O3633" i="1"/>
  <c r="O3622" i="1"/>
  <c r="O3628" i="1"/>
  <c r="O3623" i="1"/>
  <c r="O3626" i="1"/>
  <c r="O3627" i="1"/>
  <c r="O3754" i="1"/>
  <c r="O3617" i="1"/>
  <c r="O3618" i="1"/>
  <c r="O3625" i="1"/>
  <c r="O3620" i="1"/>
  <c r="O3629" i="1"/>
  <c r="O3621" i="1"/>
  <c r="O3624" i="1"/>
  <c r="O3619" i="1"/>
  <c r="O3638" i="1"/>
  <c r="O3636" i="1"/>
  <c r="O3650" i="1"/>
  <c r="O3693" i="1"/>
  <c r="O3641" i="1"/>
  <c r="O3645" i="1"/>
  <c r="O3679" i="1"/>
  <c r="O3648" i="1"/>
  <c r="O3664" i="1"/>
  <c r="O3635" i="1"/>
  <c r="O3646" i="1"/>
  <c r="O3657" i="1"/>
  <c r="O3658" i="1"/>
  <c r="O3687" i="1"/>
  <c r="O3689" i="1"/>
  <c r="O3700" i="1"/>
  <c r="O3676" i="1"/>
  <c r="O3675" i="1"/>
  <c r="O3697" i="1"/>
  <c r="O3637" i="1"/>
  <c r="O3673" i="1"/>
  <c r="O3685" i="1"/>
  <c r="O3696" i="1"/>
  <c r="O3640" i="1"/>
  <c r="O3639" i="1"/>
  <c r="O3643" i="1"/>
  <c r="O3661" i="1"/>
  <c r="O3663" i="1"/>
  <c r="O3669" i="1"/>
  <c r="O3674" i="1"/>
  <c r="O3682" i="1"/>
  <c r="O3684" i="1"/>
  <c r="O3690" i="1"/>
  <c r="O3691" i="1"/>
  <c r="O3704" i="1"/>
  <c r="O3701" i="1"/>
  <c r="O3655" i="1"/>
  <c r="O3659" i="1"/>
  <c r="O3680" i="1"/>
  <c r="O3681" i="1"/>
  <c r="O3698" i="1"/>
  <c r="O3699" i="1"/>
  <c r="O3656" i="1"/>
  <c r="O3660" i="1"/>
  <c r="O3692" i="1"/>
  <c r="O3703" i="1"/>
  <c r="O3668" i="1"/>
  <c r="O3705" i="1"/>
  <c r="O3642" i="1"/>
  <c r="O3647" i="1"/>
  <c r="O3670" i="1"/>
  <c r="O3671" i="1"/>
  <c r="O3683" i="1"/>
  <c r="O3694" i="1"/>
  <c r="O3666" i="1"/>
  <c r="O3678" i="1"/>
  <c r="O3651" i="1"/>
  <c r="O3686" i="1"/>
  <c r="O3644" i="1"/>
  <c r="O3667" i="1"/>
  <c r="O3870" i="1"/>
  <c r="O3878" i="1"/>
  <c r="O3652" i="1"/>
  <c r="O3653" i="1"/>
  <c r="O3702" i="1"/>
  <c r="O3688" i="1"/>
  <c r="O3695" i="1"/>
  <c r="O3654" i="1"/>
  <c r="O3662" i="1"/>
  <c r="O3665" i="1"/>
  <c r="O3672" i="1"/>
  <c r="O3677" i="1"/>
  <c r="O3887" i="1"/>
  <c r="O3953" i="1"/>
  <c r="O3807" i="1"/>
  <c r="O4094" i="1"/>
  <c r="O3840" i="1"/>
  <c r="O3855" i="1"/>
  <c r="O3979" i="1"/>
  <c r="O3790" i="1"/>
  <c r="O4100" i="1"/>
  <c r="O3800" i="1"/>
  <c r="O3911" i="1"/>
  <c r="O3920" i="1"/>
  <c r="O3895" i="1"/>
  <c r="O3995" i="1"/>
  <c r="O3847" i="1"/>
  <c r="O4107" i="1"/>
  <c r="O3851" i="1"/>
  <c r="O3877" i="1"/>
  <c r="O3884" i="1"/>
  <c r="O3950" i="1"/>
  <c r="O3983" i="1"/>
  <c r="O4008" i="1"/>
  <c r="O4097" i="1"/>
  <c r="O3959" i="1"/>
  <c r="O3954" i="1"/>
  <c r="O3879" i="1"/>
  <c r="O3956" i="1"/>
  <c r="O4035" i="1"/>
  <c r="O3798" i="1"/>
  <c r="O3802" i="1"/>
  <c r="O3730" i="1"/>
  <c r="O3743" i="1"/>
  <c r="O3931" i="1"/>
  <c r="O3938" i="1"/>
  <c r="O4031" i="1"/>
  <c r="O4051" i="1"/>
  <c r="O4064" i="1"/>
  <c r="O4073" i="1"/>
  <c r="O3880" i="1"/>
  <c r="O4024" i="1"/>
  <c r="O3955" i="1"/>
  <c r="O4050" i="1"/>
  <c r="O3781" i="1"/>
  <c r="O3792" i="1"/>
  <c r="O3874" i="1"/>
  <c r="O2924" i="1"/>
  <c r="O2932" i="1"/>
  <c r="O3892" i="1"/>
  <c r="O3896" i="1"/>
  <c r="O3914" i="1"/>
  <c r="O3926" i="1"/>
  <c r="O3972" i="1"/>
  <c r="O4023" i="1"/>
  <c r="O4068" i="1"/>
  <c r="O4079" i="1"/>
  <c r="O3973" i="1"/>
  <c r="O4036" i="1"/>
  <c r="O3871" i="1"/>
  <c r="O3850" i="1"/>
  <c r="O3794" i="1"/>
  <c r="O3805" i="1"/>
  <c r="O3934" i="1"/>
  <c r="O3925" i="1"/>
  <c r="O3985" i="1"/>
  <c r="O3856" i="1"/>
  <c r="O3849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3846" i="1"/>
  <c r="O4089" i="1"/>
  <c r="O4065" i="1"/>
  <c r="O4016" i="1"/>
  <c r="O4056" i="1"/>
  <c r="O3748" i="1"/>
  <c r="O3778" i="1"/>
  <c r="O3806" i="1"/>
  <c r="O3891" i="1"/>
  <c r="O3913" i="1"/>
  <c r="O3933" i="1"/>
  <c r="O4002" i="1"/>
  <c r="O4042" i="1"/>
  <c r="O3714" i="1"/>
  <c r="O3808" i="1"/>
  <c r="O3864" i="1"/>
  <c r="O3195" i="1"/>
  <c r="O3968" i="1"/>
  <c r="O4012" i="1"/>
  <c r="O3767" i="1"/>
  <c r="O3795" i="1"/>
  <c r="O3848" i="1"/>
  <c r="O3935" i="1"/>
  <c r="O4001" i="1"/>
  <c r="O4017" i="1"/>
  <c r="O4025" i="1"/>
  <c r="O4034" i="1"/>
  <c r="O3752" i="1"/>
  <c r="O3788" i="1"/>
  <c r="O3799" i="1"/>
  <c r="O3862" i="1"/>
  <c r="O3865" i="1"/>
  <c r="O3912" i="1"/>
  <c r="O3948" i="1"/>
  <c r="O3981" i="1"/>
  <c r="O4038" i="1"/>
  <c r="O4048" i="1"/>
  <c r="O3733" i="1"/>
  <c r="O3875" i="1"/>
  <c r="O3943" i="1"/>
  <c r="O3958" i="1"/>
  <c r="O3723" i="1"/>
  <c r="O3731" i="1"/>
  <c r="O3744" i="1"/>
  <c r="O3750" i="1"/>
  <c r="O3755" i="1"/>
  <c r="O3762" i="1"/>
  <c r="O3765" i="1"/>
  <c r="O3774" i="1"/>
  <c r="O3775" i="1"/>
  <c r="O3207" i="1"/>
  <c r="O3803" i="1"/>
  <c r="O3824" i="1"/>
  <c r="O3827" i="1"/>
  <c r="O3830" i="1"/>
  <c r="O3844" i="1"/>
  <c r="O3845" i="1"/>
  <c r="O3858" i="1"/>
  <c r="O3859" i="1"/>
  <c r="O3866" i="1"/>
  <c r="O3632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725" i="1"/>
  <c r="O3758" i="1"/>
  <c r="O3783" i="1"/>
  <c r="O4101" i="1"/>
  <c r="O3726" i="1"/>
  <c r="O3719" i="1"/>
  <c r="O3741" i="1"/>
  <c r="O3761" i="1"/>
  <c r="O3770" i="1"/>
  <c r="O3952" i="1"/>
  <c r="O4028" i="1"/>
  <c r="O4067" i="1"/>
  <c r="O3634" i="1"/>
  <c r="O4060" i="1"/>
  <c r="O3649" i="1"/>
  <c r="O3717" i="1"/>
  <c r="O3759" i="1"/>
  <c r="O3823" i="1"/>
  <c r="O3919" i="1"/>
  <c r="O4021" i="1"/>
  <c r="O4059" i="1"/>
  <c r="O4075" i="1"/>
  <c r="O4085" i="1"/>
  <c r="O4087" i="1"/>
  <c r="O4098" i="1"/>
  <c r="O4070" i="1"/>
  <c r="O3722" i="1"/>
  <c r="O3940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3939" i="1"/>
  <c r="O3707" i="1"/>
  <c r="O3971" i="1"/>
  <c r="O4076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3867" i="1"/>
  <c r="O3780" i="1"/>
  <c r="O4083" i="1"/>
  <c r="O3745" i="1"/>
  <c r="O3815" i="1"/>
  <c r="O3715" i="1"/>
  <c r="O3729" i="1"/>
  <c r="O3742" i="1"/>
  <c r="O3769" i="1"/>
  <c r="O3763" i="1"/>
  <c r="O3777" i="1"/>
  <c r="O3779" i="1"/>
  <c r="O3764" i="1"/>
  <c r="O3772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4011" i="1"/>
  <c r="O3957" i="1"/>
  <c r="O3969" i="1"/>
  <c r="O3992" i="1"/>
  <c r="O3898" i="1"/>
  <c r="O409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3964" i="1"/>
  <c r="O3712" i="1"/>
  <c r="O3978" i="1"/>
  <c r="O3787" i="1"/>
  <c r="O4000" i="1"/>
  <c r="O4004" i="1"/>
  <c r="O4071" i="1"/>
  <c r="O3746" i="1"/>
  <c r="O3785" i="1"/>
  <c r="O3834" i="1"/>
  <c r="O3835" i="1"/>
  <c r="O3944" i="1"/>
  <c r="O3961" i="1"/>
  <c r="O4003" i="1"/>
  <c r="O3771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728" i="1"/>
  <c r="O3734" i="1"/>
  <c r="O3984" i="1"/>
  <c r="O3718" i="1"/>
  <c r="O3838" i="1"/>
  <c r="O3893" i="1"/>
  <c r="O4026" i="1"/>
  <c r="O3910" i="1"/>
  <c r="O3924" i="1"/>
  <c r="O3710" i="1"/>
  <c r="O3739" i="1"/>
  <c r="O4039" i="1"/>
  <c r="O4078" i="1"/>
  <c r="O3977" i="1"/>
  <c r="O3876" i="1"/>
  <c r="O3791" i="1"/>
  <c r="O3828" i="1"/>
  <c r="O4022" i="1"/>
  <c r="O4046" i="1"/>
  <c r="O4103" i="1"/>
  <c r="O4014" i="1"/>
  <c r="O3796" i="1"/>
  <c r="O4063" i="1"/>
  <c r="O3713" i="1"/>
  <c r="O3720" i="1"/>
  <c r="O3751" i="1"/>
  <c r="O3881" i="1"/>
  <c r="O3882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3989" i="1"/>
  <c r="O3789" i="1"/>
  <c r="O3706" i="1"/>
  <c r="O3727" i="1"/>
  <c r="O3822" i="1"/>
  <c r="O4045" i="1"/>
  <c r="O4112" i="1"/>
  <c r="O4102" i="1"/>
  <c r="O3813" i="1"/>
  <c r="O3820" i="1"/>
  <c r="O3826" i="1"/>
  <c r="O4013" i="1"/>
  <c r="O4080" i="1"/>
  <c r="O3721" i="1"/>
  <c r="O3837" i="1"/>
  <c r="O3997" i="1"/>
  <c r="O3737" i="1"/>
  <c r="O3927" i="1"/>
  <c r="O4084" i="1"/>
  <c r="O3747" i="1"/>
  <c r="O3832" i="1"/>
  <c r="O3842" i="1"/>
  <c r="O2" i="1"/>
</calcChain>
</file>

<file path=xl/sharedStrings.xml><?xml version="1.0" encoding="utf-8"?>
<sst xmlns="http://schemas.openxmlformats.org/spreadsheetml/2006/main" count="33046" uniqueCount="8416">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</sst>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D-A94C-828A-1749D8D805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D-A94C-828A-1749D8D8058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D-A94C-828A-1749D8D80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350063"/>
        <c:axId val="378946655"/>
      </c:lineChart>
      <c:catAx>
        <c:axId val="31935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46655"/>
        <c:crosses val="autoZero"/>
        <c:auto val="1"/>
        <c:lblAlgn val="ctr"/>
        <c:lblOffset val="100"/>
        <c:noMultiLvlLbl val="0"/>
      </c:catAx>
      <c:valAx>
        <c:axId val="37894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5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438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7-5B48-889D-8266D578611B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F7-5B48-889D-8266D578611B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F7-5B48-889D-8266D578611B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569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F7-5B48-889D-8266D578611B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0.76977152899824253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F7-5B48-889D-8266D578611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0.19859402460456943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F7-5B48-889D-8266D578611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3.163444639718805E-2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F7-5B48-889D-8266D5786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735903"/>
        <c:axId val="385858575"/>
      </c:lineChart>
      <c:catAx>
        <c:axId val="40573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858575"/>
        <c:crosses val="autoZero"/>
        <c:auto val="1"/>
        <c:lblAlgn val="ctr"/>
        <c:lblOffset val="100"/>
        <c:noMultiLvlLbl val="0"/>
      </c:catAx>
      <c:valAx>
        <c:axId val="38585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3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B-1E49-80F3-9C5FA9680B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0-0D49-88D6-4A758F2D5B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0-0D49-88D6-4A758F2D5B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0-0D49-88D6-4A758F2D5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5070528"/>
        <c:axId val="1405072176"/>
      </c:barChart>
      <c:catAx>
        <c:axId val="14050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72176"/>
        <c:crosses val="autoZero"/>
        <c:auto val="1"/>
        <c:lblAlgn val="ctr"/>
        <c:lblOffset val="100"/>
        <c:noMultiLvlLbl val="0"/>
      </c:catAx>
      <c:valAx>
        <c:axId val="140507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7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B-DE49-9B32-D22061792C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7-5E41-8B3E-7D8ABA99A7B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7-5E41-8B3E-7D8ABA99A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7340592"/>
        <c:axId val="1456220736"/>
      </c:barChart>
      <c:catAx>
        <c:axId val="142734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220736"/>
        <c:crosses val="autoZero"/>
        <c:auto val="1"/>
        <c:lblAlgn val="ctr"/>
        <c:lblOffset val="100"/>
        <c:noMultiLvlLbl val="0"/>
      </c:catAx>
      <c:valAx>
        <c:axId val="14562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4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AA-EC41-915A-0D521E13CBDA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AA-EC41-915A-0D521E13CBDA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AA-EC41-915A-0D521E13C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193312"/>
        <c:axId val="124194992"/>
      </c:barChart>
      <c:lineChart>
        <c:grouping val="standard"/>
        <c:varyColors val="0"/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AA-EC41-915A-0D521E13C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193312"/>
        <c:axId val="124194992"/>
      </c:lineChart>
      <c:catAx>
        <c:axId val="12419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4992"/>
        <c:crosses val="autoZero"/>
        <c:auto val="1"/>
        <c:lblAlgn val="ctr"/>
        <c:lblOffset val="100"/>
        <c:noMultiLvlLbl val="0"/>
      </c:catAx>
      <c:valAx>
        <c:axId val="12419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20</xdr:row>
      <xdr:rowOff>19050</xdr:rowOff>
    </xdr:from>
    <xdr:to>
      <xdr:col>6</xdr:col>
      <xdr:colOff>279400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F9E1E-F59C-284D-A0BA-169D68B58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844550</xdr:colOff>
      <xdr:row>16</xdr:row>
      <xdr:rowOff>19050</xdr:rowOff>
    </xdr:from>
    <xdr:to>
      <xdr:col>6</xdr:col>
      <xdr:colOff>889000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6FB7D-0737-2B44-9518-99C99F002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14</xdr:row>
      <xdr:rowOff>31750</xdr:rowOff>
    </xdr:from>
    <xdr:to>
      <xdr:col>11</xdr:col>
      <xdr:colOff>812800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CBBB59-E361-C147-8C7D-09727CC46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2</xdr:row>
      <xdr:rowOff>171450</xdr:rowOff>
    </xdr:from>
    <xdr:to>
      <xdr:col>13</xdr:col>
      <xdr:colOff>800100</xdr:colOff>
      <xdr:row>24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75E39D-57B1-0047-8AD3-852EEDC1D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3</xdr:row>
      <xdr:rowOff>0</xdr:rowOff>
    </xdr:from>
    <xdr:to>
      <xdr:col>12</xdr:col>
      <xdr:colOff>190500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35206-3FB4-2A41-B6C1-BB14D2F46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4.553135069444" createdVersion="6" refreshedVersion="6" minRefreshableVersion="3" recordCount="4114" xr:uid="{23AC1C06-299A-5446-8144-44F5C8819F2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4.839533680555" createdVersion="6" refreshedVersion="6" minRefreshableVersion="3" recordCount="4114" xr:uid="{EE14AC0B-0AF1-854F-A181-3B95BE32EC9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7.880599884258" createdVersion="6" refreshedVersion="6" minRefreshableVersion="3" recordCount="4114" xr:uid="{B6B346AA-04D0-0D49-8CC4-97BF4EAD22A1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12-26T20:39:56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8-03T14:27:49"/>
        <d v="2014-08-21T06:59:23"/>
        <d v="2015-01-21T03:57:17"/>
        <d v="2016-05-05T22:57:33"/>
        <d v="2014-05-16T15:16:04"/>
        <d v="2016-07-02T14:00:08"/>
        <d v="2014-09-30T15:37:03"/>
        <d v="2015-04-07T14:01:04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1-14T22:34:19"/>
        <d v="2015-04-24T08:18:52"/>
        <d v="2016-11-09T03:37:55"/>
        <d v="2016-06-17T18:07:49"/>
        <d v="2015-04-01T08:59:32"/>
        <d v="2014-06-25T19:33:4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1-06T23:14:16"/>
        <d v="2015-10-16T20:29:06"/>
        <d v="2015-08-26T23:43:42"/>
        <d v="2015-06-17T16:27:59"/>
        <d v="2015-05-08T13:55:54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08-14T15:50:05"/>
        <d v="2014-08-29T18:04:57"/>
        <d v="2016-01-03T14:58:48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19:10:18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4-10-30T20:19:50"/>
        <d v="2015-05-04T19:46:40"/>
        <d v="2014-06-18T21:08:57"/>
        <d v="2014-08-10T18:24:37"/>
        <d v="2014-05-12T19:33:18"/>
        <d v="2014-11-11T20:25:15"/>
        <d v="2014-04-18T11:18:58"/>
        <d v="2015-06-27T02:35:53"/>
        <d v="2014-04-10T12:36:26"/>
        <d v="2015-05-14T22:20:10"/>
        <d v="2016-06-25T20:41:37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6-27T15:19:29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06-13T10:58:33"/>
        <d v="2016-02-20T03:22:00"/>
        <d v="2016-06-10T23:32:12"/>
        <d v="2015-07-08T19:31:29"/>
        <d v="2016-04-27T00:54:35"/>
        <d v="2015-06-12T12:50:06"/>
        <d v="2015-11-25T16:41:59"/>
        <d v="2015-07-16T10:28:10"/>
        <d v="2016-10-23T16:00:23"/>
        <d v="2014-05-07T16:36:32"/>
        <d v="2015-06-15T10:43:42"/>
        <d v="2014-11-25T22:32:09"/>
        <d v="2016-03-16T20:48:27"/>
        <d v="2015-04-03T20:58:4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11-03T22:29:09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8-16T17:58:47"/>
        <d v="2016-11-08T16:15:52"/>
        <d v="2015-05-30T19:39:06"/>
        <d v="2016-09-06T19:15:35"/>
        <d v="2015-06-18T11:12:17"/>
        <d v="2017-01-21T00:26:39"/>
        <d v="2016-01-04T23:36:10"/>
        <d v="2015-05-20T09:58:22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1-25T20:39:56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4-09-02T14:27:49"/>
        <d v="2014-09-15T06:08:00"/>
        <d v="2015-02-21T11:00:00"/>
        <d v="2016-06-04T22:57:33"/>
        <d v="2014-06-15T15:16:04"/>
        <d v="2016-08-29T17:00:00"/>
        <d v="2014-10-13T04:59:00"/>
        <d v="2015-05-07T14:01:04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2-28T22:00:00"/>
        <d v="2015-05-24T08:18:52"/>
        <d v="2016-12-09T04:37:55"/>
        <d v="2016-08-16T18:07:49"/>
        <d v="2015-05-01T08:59:32"/>
        <d v="2014-07-30T23:00:00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5-02-20T23:14:16"/>
        <d v="2015-12-14T05:59:00"/>
        <d v="2015-09-25T23:43:42"/>
        <d v="2015-07-17T16:14:00"/>
        <d v="2015-06-07T13:55:54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09-08T15:50:05"/>
        <d v="2014-09-23T03:59:00"/>
        <d v="2016-02-02T14:58:48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5-06-15T19:10:18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4-11-29T21:19:50"/>
        <d v="2015-06-03T00:00:00"/>
        <d v="2014-07-26T04:59:00"/>
        <d v="2014-08-31T18:24:37"/>
        <d v="2014-06-11T19:33:18"/>
        <d v="2014-12-01T20:25:15"/>
        <d v="2014-05-19T05:00:00"/>
        <d v="2015-08-26T02:35:53"/>
        <d v="2014-05-05T12:36:26"/>
        <d v="2015-06-13T22:20:10"/>
        <d v="2016-07-24T23:00:00"/>
        <d v="2015-04-01T17:00:26"/>
        <d v="2016-05-29T00:36:00"/>
        <d v="2014-07-30T18:38:02"/>
        <d v="2014-07-03T04:00:45"/>
        <d v="2014-06-12T17:28:10"/>
        <d v="2016-04-15T14:21:19"/>
        <d v="2016-08-02T10:03:0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4-07-13T10:58:33"/>
        <d v="2016-03-15T16:00:00"/>
        <d v="2016-07-10T23:32:12"/>
        <d v="2015-08-02T19:31:29"/>
        <d v="2016-05-27T00:54:35"/>
        <d v="2015-12-23T16:18:00"/>
        <d v="2015-08-28T22:30:00"/>
        <d v="2016-11-22T17:00:23"/>
        <d v="2014-07-06T16:36:32"/>
        <d v="2015-07-15T10:43:42"/>
        <d v="2014-12-16T22:32:09"/>
        <d v="2016-04-15T20:48:27"/>
        <d v="2015-05-18T20:58:47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11-23T22:29:09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9-30T17:58:47"/>
        <d v="2016-12-08T16:15:52"/>
        <d v="2015-06-30T03:59:00"/>
        <d v="2016-10-16T21:00:00"/>
        <d v="2015-08-10T23:00:00"/>
        <d v="2017-02-20T00:26:39"/>
        <d v="2016-01-31T23:03:00"/>
        <d v="2015-06-10T09:58:22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x v="2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3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x v="3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x v="0"/>
    <x v="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4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5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x v="5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x v="7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8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x v="16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16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17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x v="18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18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21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10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25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28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11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31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34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35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36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x v="36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6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38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6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6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6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6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6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s v="film &amp; video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s v="film &amp; video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s v="film &amp; video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s v="film &amp; video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s v="film &amp; video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s v="film &amp; video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s v="film &amp; video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s v="film &amp; video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s v="film &amp; video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s v="film &amp; video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s v="film &amp; video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s v="film &amp; video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s v="film &amp; video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s v="film &amp; video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s v="film &amp; video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s v="film &amp; video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s v="film &amp; video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s v="film &amp; video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s v="film &amp; video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s v="film &amp; video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s v="film &amp; video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s v="theater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s v="technology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s v="technology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s v="technology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s v="technology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s v="technology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s v="technology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s v="technology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s v="technology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s v="technology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s v="technology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s v="technology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s v="technology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s v="technology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s v="publishing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s v="publishing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s v="music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s v="music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s v="music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s v="music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s v="music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s v="music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s v="music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s v="music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s v="music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s v="music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s v="technology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s v="technology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s v="technology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s v="technology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s v="music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s v="music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s v="journalism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s v="journalism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s v="journalism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s v="games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s v="games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s v="games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s v="games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s v="games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s v="food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s v="food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s v="food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s v="food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s v="photography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s v="photography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s v="photography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s v="music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s v="music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s v="theater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s v="theater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s v="technology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s v="music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s v="music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s v="music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s v="music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s v="music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s v="music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s v="publishing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s v="publishing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s v="publishing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s v="publishing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s v="publishing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s v="publishing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s v="photography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s v="photography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s v="photography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s v="photography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s v="music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s v="music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s v="music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s v="music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s v="music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s v="music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s v="photography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s v="photography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s v="photography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s v="music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s v="music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s v="music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s v="music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s v="music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s v="music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s v="music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s v="photography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s v="technology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s v="technology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s v="technology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s v="music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s v="music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s v="music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s v="games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s v="games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s v="games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s v="games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s v="games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s v="music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s v="games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s v="music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s v="music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s v="food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s v="food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s v="food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s v="food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s v="food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s v="food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s v="music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s v="music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s v="food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s v="music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s v="music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s v="food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s v="technology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s v="technology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s v="technology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s v="technology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s v="technology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s v="food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s v="food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s v="theater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s v="theater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s v="technology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s v="technology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s v="publishing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s v="theater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s v="theater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s v="theater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s v="theater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s v="theater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s v="theater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s v="theater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s v="theater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s v="theater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s v="theater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s v="theater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s v="theater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s v="theater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s v="theater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s v="theater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s v="theater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s v="theater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s v="theater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s v="theater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s v="theater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s v="theater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s v="theater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s v="theater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s v="theater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s v="theater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s v="theater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s v="theater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s v="theater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s v="theater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s v="theater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s v="theater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s v="theater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s v="theater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s v="theater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s v="theater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s v="theater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s v="theater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s v="theater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s v="theater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s v="theater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s v="theater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s v="theater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s v="theater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s v="theater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s v="theater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s v="theater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s v="theater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s v="theater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s v="theater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s v="theater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s v="theater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s v="theater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s v="theater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s v="theater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s v="theater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s v="theater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s v="theater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s v="theater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x v="0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x v="7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x v="13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x v="23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x v="35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x v="48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x v="52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x v="65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x v="103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x v="105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x v="114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x v="127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x v="130"/>
    <x v="3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x v="146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x v="164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x v="182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x v="184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x v="189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x v="201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x v="216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x v="218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x v="220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x v="236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x v="282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x v="306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x v="371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x v="441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x v="459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x v="464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x v="475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x v="489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x v="496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x v="515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x v="527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x v="555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x v="569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x v="577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x v="584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x v="588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x v="593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x v="597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x v="604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x v="637"/>
    <x v="1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x v="644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x v="647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x v="658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x v="683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x v="689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x v="695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x v="704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x v="708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x v="716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x v="729"/>
    <x v="5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x v="740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x v="745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x v="805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x v="806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x v="814"/>
    <x v="6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x v="818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x v="824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x v="832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x v="835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x v="846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x v="875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x v="905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x v="918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x v="942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x v="950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x v="962"/>
    <x v="2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8"/>
    <x v="988"/>
    <x v="2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x v="996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x v="1029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x v="1031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x v="1048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x v="1058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x v="1061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x v="1083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x v="1085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x v="1088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x v="1127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x v="1140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x v="1148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x v="1149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x v="1151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x v="1171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x v="1180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x v="1206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x v="1209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x v="1218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x v="1221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x v="1235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x v="1275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x v="1289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x v="1302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x v="1307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x v="1338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x v="1365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x v="1371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x v="1377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x v="1378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x v="1379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x v="1385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x v="1392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x v="1394"/>
    <x v="1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x v="1405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x v="141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x v="1455"/>
    <x v="3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x v="1463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x v="1472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x v="1483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x v="1500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x v="1519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x v="1567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x v="1580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x v="1584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x v="1586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x v="1588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x v="1609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x v="1636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x v="1669"/>
    <x v="7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x v="1678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x v="1687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x v="1700"/>
    <x v="3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x v="1716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x v="1736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x v="1757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x v="1760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x v="1797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x v="1805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x v="1822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x v="1824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x v="1832"/>
    <x v="4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x v="1834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x v="1857"/>
    <x v="6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x v="1878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x v="1892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x v="1919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x v="1925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x v="195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x v="1985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x v="1986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x v="2008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x v="2038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x v="2047"/>
    <x v="4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x v="2056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x v="2097"/>
    <x v="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x v="2101"/>
    <x v="6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x v="2111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x v="2116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x v="2125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x v="2145"/>
    <x v="2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x v="2148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x v="2155"/>
    <x v="4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x v="2159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x v="2162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x v="2197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x v="2256"/>
    <x v="2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x v="2282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x v="2299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x v="2310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x v="2370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x v="2399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x v="2415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x v="2418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x v="2419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x v="2421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x v="2425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x v="2428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x v="2438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x v="2459"/>
    <x v="5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x v="2473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x v="2503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x v="2525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x v="2531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x v="2553"/>
    <x v="5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x v="257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x v="2591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x v="2644"/>
    <x v="2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x v="2650"/>
    <x v="0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x v="2654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x v="2663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x v="2675"/>
    <x v="0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x v="2683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x v="2686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x v="2700"/>
    <x v="1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x v="2705"/>
    <x v="2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x v="2709"/>
    <x v="0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x v="2721"/>
    <x v="1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x v="2736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x v="2752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x v="2781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x v="2784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x v="2802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x v="2828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x v="2859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x v="2867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x v="2880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x v="2888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x v="2889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x v="2909"/>
    <x v="3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x v="2917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922"/>
    <x v="2918"/>
    <x v="3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x v="2925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930"/>
    <x v="2926"/>
    <x v="3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x v="2932"/>
    <x v="3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7"/>
    <x v="2933"/>
    <x v="0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x v="2967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x v="2984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x v="2988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x v="3001"/>
    <x v="3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x v="3029"/>
    <x v="2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x v="3035"/>
    <x v="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x v="3055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x v="3070"/>
    <x v="2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x v="3101"/>
    <x v="0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x v="3115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x v="3118"/>
    <x v="3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x v="3124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x v="3125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x v="3150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x v="3151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x v="3161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x v="3180"/>
    <x v="3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x v="3184"/>
    <x v="2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192"/>
    <x v="3185"/>
    <x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193"/>
    <x v="318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x v="3193"/>
    <x v="2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201"/>
    <x v="3194"/>
    <x v="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x v="3197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x v="3204"/>
    <x v="3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x v="3212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x v="3220"/>
    <x v="2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x v="3239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x v="3243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x v="3262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x v="3276"/>
    <x v="2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x v="3293"/>
    <x v="2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x v="3300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x v="3309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x v="3351"/>
    <x v="1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x v="3384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x v="3420"/>
    <x v="2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x v="3454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x v="3517"/>
    <x v="2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x v="3549"/>
    <x v="2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x v="3557"/>
    <x v="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x v="3571"/>
    <x v="3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x v="3580"/>
    <x v="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x v="3585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x v="3617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x v="3620"/>
    <x v="2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x v="3632"/>
    <x v="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647"/>
    <x v="3633"/>
    <x v="0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x v="3643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x v="3651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x v="3677"/>
    <x v="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x v="3685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x v="3696"/>
    <x v="0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x v="3703"/>
    <x v="0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x v="3704"/>
    <x v="0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x v="3707"/>
    <x v="2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x v="3730"/>
    <x v="3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x v="3731"/>
    <x v="2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x v="3736"/>
    <x v="2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x v="3739"/>
    <x v="3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x v="3742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x v="3743"/>
    <x v="3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x v="3745"/>
    <x v="3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61"/>
    <x v="3746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62"/>
    <x v="3747"/>
    <x v="2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x v="3753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70"/>
    <x v="3754"/>
    <x v="2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x v="3756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x v="3761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x v="3765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x v="3768"/>
    <x v="2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85"/>
    <x v="3769"/>
    <x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x v="3771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x v="3776"/>
    <x v="3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94"/>
    <x v="3777"/>
    <x v="2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x v="3186"/>
    <x v="3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x v="3792"/>
    <x v="0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x v="3793"/>
    <x v="2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x v="3794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x v="379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x v="379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x v="3797"/>
    <x v="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x v="3798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x v="3799"/>
    <x v="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x v="38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x v="3801"/>
    <x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x v="3802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x v="3803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x v="380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x v="3805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x v="3806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x v="3807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x v="3808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x v="3809"/>
    <x v="2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x v="381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x v="381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x v="381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x v="3813"/>
    <x v="3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x v="3814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x v="3815"/>
    <x v="2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x v="3816"/>
    <x v="2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x v="381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x v="381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x v="3819"/>
    <x v="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x v="382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x v="3821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x v="3822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x v="382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x v="3824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x v="3825"/>
    <x v="0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x v="3826"/>
    <x v="3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x v="382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x v="3828"/>
    <x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x v="3829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x v="3830"/>
    <x v="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x v="3831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x v="3832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x v="3833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x v="383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x v="383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x v="3836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x v="383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x v="3838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x v="383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x v="3840"/>
    <x v="3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x v="3841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x v="384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3"/>
    <x v="0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x v="3844"/>
    <x v="0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x v="3845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x v="3846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x v="3847"/>
    <x v="2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868"/>
    <x v="3848"/>
    <x v="3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x v="384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x v="3850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x v="385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5"/>
    <x v="2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876"/>
    <x v="3856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x v="3857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x v="3858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879"/>
    <x v="3859"/>
    <x v="2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880"/>
    <x v="3860"/>
    <x v="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883"/>
    <x v="3863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x v="3870"/>
    <x v="0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x v="3967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x v="3979"/>
    <x v="3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x v="3982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x v="3996"/>
    <x v="3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9CDB39-44F0-914E-8574-CEA670DED5B2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AC523-CDCF-7343-9285-D173C86EC662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15449-EFA0-E647-8C10-920A160EA8C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A07E9-3E33-FD4A-B0B9-4A3F0B96EF57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1" ySplit="521" topLeftCell="B4115" activePane="bottomRight" state="frozen"/>
      <selection pane="topRight" activeCell="B1" sqref="B1"/>
      <selection pane="bottomLeft" activeCell="A522" sqref="A522"/>
      <selection pane="bottomRight" activeCell="F1" sqref="F1"/>
    </sheetView>
  </sheetViews>
  <sheetFormatPr baseColWidth="10" defaultColWidth="8.83203125" defaultRowHeight="15" x14ac:dyDescent="0.2"/>
  <cols>
    <col min="1" max="1" width="7.6640625" bestFit="1" customWidth="1"/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5.5" style="16" bestFit="1" customWidth="1"/>
    <col min="20" max="20" width="24.1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8360</v>
      </c>
      <c r="R1" s="1" t="s">
        <v>8361</v>
      </c>
      <c r="S1" s="15" t="s">
        <v>8365</v>
      </c>
      <c r="T1" s="15" t="s">
        <v>8366</v>
      </c>
      <c r="U1" t="s">
        <v>8396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27578</v>
      </c>
      <c r="P2">
        <f>IFERROR(ROUND(E2/L2,2),0)</f>
        <v>12879.86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(((I2/60)/60)/24+DATE(1970,1,1))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10479</v>
      </c>
      <c r="P3">
        <f t="shared" ref="P3:P66" si="1">IFERROR(ROUND(E3/L3,2),0)</f>
        <v>13629.76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(((I3/60)/60)/24+DATE(1970,1,1))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>
        <f t="shared" si="1"/>
        <v>30060.31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>
        <f t="shared" si="1"/>
        <v>6483.97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>
        <f t="shared" si="1"/>
        <v>2817.64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>
        <f t="shared" si="1"/>
        <v>16848.13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>
        <f t="shared" si="1"/>
        <v>10186.33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>
        <f t="shared" si="1"/>
        <v>9007.41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>
        <f t="shared" si="1"/>
        <v>42377.08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>
        <f t="shared" si="1"/>
        <v>25039.21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>
        <f t="shared" si="1"/>
        <v>24819.32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>
        <f t="shared" si="1"/>
        <v>5463.76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>
        <f t="shared" si="1"/>
        <v>479.64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>
        <f t="shared" si="1"/>
        <v>6852.43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>
        <f t="shared" si="1"/>
        <v>8488.24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>
        <f t="shared" si="1"/>
        <v>3424.46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>
        <f t="shared" si="1"/>
        <v>4504.2299999999996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>
        <f t="shared" si="1"/>
        <v>8756.17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>
        <f t="shared" si="1"/>
        <v>897.57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>
        <f t="shared" si="1"/>
        <v>13714.53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>
        <f t="shared" si="1"/>
        <v>11683.88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>
        <f t="shared" si="1"/>
        <v>2824.84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>
        <f t="shared" si="1"/>
        <v>30472.25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>
        <f t="shared" si="1"/>
        <v>10067.09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>
        <f t="shared" si="1"/>
        <v>400.35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>
        <f t="shared" si="1"/>
        <v>15012.21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>
        <f t="shared" si="1"/>
        <v>10881.22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>
        <f t="shared" si="1"/>
        <v>1366.83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>
        <f t="shared" si="1"/>
        <v>2858.15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>
        <f t="shared" si="1"/>
        <v>1719.36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>
        <f t="shared" si="1"/>
        <v>3743.68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>
        <f t="shared" si="1"/>
        <v>193963.9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>
        <f t="shared" si="1"/>
        <v>2068.91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>
        <f t="shared" si="1"/>
        <v>2813.47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>
        <f t="shared" si="1"/>
        <v>2609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>
        <f t="shared" si="1"/>
        <v>6304.43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>
        <f t="shared" si="1"/>
        <v>4009.55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>
        <f t="shared" si="1"/>
        <v>676.89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>
        <f t="shared" si="1"/>
        <v>2583.71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>
        <f t="shared" si="1"/>
        <v>784.66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>
        <f t="shared" si="1"/>
        <v>10624.12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>
        <f t="shared" si="1"/>
        <v>8915.51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>
        <f t="shared" si="1"/>
        <v>998.99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>
        <f t="shared" si="1"/>
        <v>11160.67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>
        <f t="shared" si="1"/>
        <v>2646.87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>
        <f t="shared" si="1"/>
        <v>3576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>
        <f t="shared" si="1"/>
        <v>2190.89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>
        <f t="shared" si="1"/>
        <v>4015.9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>
        <f t="shared" si="1"/>
        <v>1753.78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>
        <f t="shared" si="1"/>
        <v>6916.59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>
        <f t="shared" si="1"/>
        <v>1261.3599999999999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>
        <f t="shared" si="1"/>
        <v>2831.42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>
        <f t="shared" si="1"/>
        <v>1217.8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>
        <f t="shared" si="1"/>
        <v>2639.52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>
        <f t="shared" si="1"/>
        <v>1592.14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>
        <f t="shared" si="1"/>
        <v>781.67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>
        <f t="shared" si="1"/>
        <v>1880.42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>
        <f t="shared" si="1"/>
        <v>1681.1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>
        <f t="shared" si="1"/>
        <v>3792.03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>
        <f t="shared" si="1"/>
        <v>1147.4100000000001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>
        <f t="shared" si="1"/>
        <v>5367.14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>
        <f t="shared" si="1"/>
        <v>2505.19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>
        <f t="shared" si="1"/>
        <v>1831.41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9759</v>
      </c>
      <c r="P66">
        <f t="shared" si="1"/>
        <v>4879.5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1655</v>
      </c>
      <c r="P67">
        <f t="shared" ref="P67:P130" si="6">IFERROR(ROUND(E67/L67,2),0)</f>
        <v>2031.86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(((I67/60)/60)/24+DATE(1970,1,1))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>
        <f t="shared" si="6"/>
        <v>4434.5200000000004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>
        <f t="shared" si="6"/>
        <v>5748.85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>
        <f t="shared" si="6"/>
        <v>3139.31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>
        <f t="shared" si="6"/>
        <v>632.22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>
        <f t="shared" si="6"/>
        <v>6502.24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>
        <f t="shared" si="6"/>
        <v>3448.55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>
        <f t="shared" si="6"/>
        <v>2643.83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>
        <f t="shared" si="6"/>
        <v>5967.87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>
        <f t="shared" si="6"/>
        <v>3694.78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>
        <f t="shared" si="6"/>
        <v>2262.35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>
        <f t="shared" si="6"/>
        <v>7081.47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>
        <f t="shared" si="6"/>
        <v>4080.17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>
        <f t="shared" si="6"/>
        <v>3025.17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>
        <f t="shared" si="6"/>
        <v>2579.15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>
        <f t="shared" si="6"/>
        <v>2215.88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>
        <f t="shared" si="6"/>
        <v>3604.96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>
        <f t="shared" si="6"/>
        <v>1008.24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>
        <f t="shared" si="6"/>
        <v>7730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>
        <f t="shared" si="6"/>
        <v>14290.86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>
        <f t="shared" si="6"/>
        <v>4712.07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>
        <f t="shared" si="6"/>
        <v>5721.94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>
        <f t="shared" si="6"/>
        <v>3849.96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>
        <f t="shared" si="6"/>
        <v>1600.27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>
        <f t="shared" si="6"/>
        <v>1667.39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>
        <f t="shared" si="6"/>
        <v>5803.03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>
        <f t="shared" si="6"/>
        <v>2007.4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>
        <f t="shared" si="6"/>
        <v>2143.12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>
        <f t="shared" si="6"/>
        <v>5766.13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>
        <f t="shared" si="6"/>
        <v>7177.75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>
        <f t="shared" si="6"/>
        <v>4056.76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>
        <f t="shared" si="6"/>
        <v>2498.44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>
        <f t="shared" si="6"/>
        <v>10316.5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>
        <f t="shared" si="6"/>
        <v>1355.27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>
        <f t="shared" si="6"/>
        <v>2053.08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>
        <f t="shared" si="6"/>
        <v>3064.85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>
        <f t="shared" si="6"/>
        <v>2266.7199999999998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>
        <f t="shared" si="6"/>
        <v>1218.05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>
        <f t="shared" si="6"/>
        <v>1585.93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>
        <f t="shared" si="6"/>
        <v>7694.98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>
        <f t="shared" si="6"/>
        <v>1278.77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>
        <f t="shared" si="6"/>
        <v>2819.64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>
        <f t="shared" si="6"/>
        <v>1102.97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>
        <f t="shared" si="6"/>
        <v>1618.02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>
        <f t="shared" si="6"/>
        <v>1597.86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>
        <f t="shared" si="6"/>
        <v>2885.75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>
        <f t="shared" si="6"/>
        <v>1398.75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>
        <f t="shared" si="6"/>
        <v>913.9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>
        <f t="shared" si="6"/>
        <v>946.39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>
        <f t="shared" si="6"/>
        <v>2101.4899999999998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>
        <f t="shared" si="6"/>
        <v>3262.32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>
        <f t="shared" si="6"/>
        <v>1258.74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>
        <f t="shared" si="6"/>
        <v>2572.79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>
        <f t="shared" si="6"/>
        <v>1739.9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>
        <f t="shared" si="6"/>
        <v>1798.77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>
        <f t="shared" si="6"/>
        <v>66458.23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>
        <f t="shared" si="6"/>
        <v>65924.38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>
        <f t="shared" si="6"/>
        <v>10829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>
        <f t="shared" si="6"/>
        <v>10587.83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>
        <f t="shared" si="6"/>
        <v>4881.55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>
        <f t="shared" si="6"/>
        <v>15112.53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60</v>
      </c>
      <c r="P130">
        <f t="shared" si="6"/>
        <v>10030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301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(((I131/60)/60)/24+DATE(1970,1,1))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10016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5004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73</v>
      </c>
      <c r="P134">
        <f t="shared" si="11"/>
        <v>722.47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81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1155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1911</v>
      </c>
      <c r="P137">
        <f t="shared" si="11"/>
        <v>11468.4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1907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103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38</v>
      </c>
      <c r="P140">
        <f t="shared" si="11"/>
        <v>975.69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11229</v>
      </c>
      <c r="P141">
        <f t="shared" si="11"/>
        <v>56146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28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460</v>
      </c>
      <c r="P143">
        <f t="shared" si="11"/>
        <v>1972.25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1840</v>
      </c>
      <c r="P144">
        <f t="shared" si="11"/>
        <v>55201.52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984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717</v>
      </c>
      <c r="P146">
        <f t="shared" si="11"/>
        <v>1453.27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1195</v>
      </c>
      <c r="P147">
        <f t="shared" si="11"/>
        <v>5974.33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269</v>
      </c>
      <c r="P148">
        <f t="shared" si="11"/>
        <v>17912.330000000002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767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106</v>
      </c>
      <c r="P150">
        <f t="shared" si="11"/>
        <v>26578.5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530</v>
      </c>
      <c r="P151">
        <f t="shared" si="11"/>
        <v>8833.5499999999993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40</v>
      </c>
      <c r="P152">
        <f t="shared" si="11"/>
        <v>784.72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21</v>
      </c>
      <c r="P153">
        <f t="shared" si="11"/>
        <v>10439.6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14</v>
      </c>
      <c r="P154">
        <f t="shared" si="11"/>
        <v>25953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103</v>
      </c>
      <c r="P155">
        <f t="shared" si="11"/>
        <v>5160.53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3436</v>
      </c>
      <c r="P156">
        <f t="shared" si="11"/>
        <v>17181.330000000002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4</v>
      </c>
      <c r="P157">
        <f t="shared" si="11"/>
        <v>12878.63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146</v>
      </c>
      <c r="P158">
        <f t="shared" si="11"/>
        <v>3412.27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1708</v>
      </c>
      <c r="P159">
        <f t="shared" si="11"/>
        <v>25574.5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1017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10</v>
      </c>
      <c r="P161">
        <f t="shared" si="11"/>
        <v>50803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1013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101</v>
      </c>
      <c r="P163">
        <f t="shared" si="11"/>
        <v>50251.41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1789</v>
      </c>
      <c r="P164">
        <f t="shared" si="11"/>
        <v>5009.1000000000004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2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42</v>
      </c>
      <c r="P166">
        <f t="shared" si="11"/>
        <v>7115.86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292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986</v>
      </c>
      <c r="P168">
        <f t="shared" si="11"/>
        <v>49321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45</v>
      </c>
      <c r="P169">
        <f t="shared" si="11"/>
        <v>24550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605</v>
      </c>
      <c r="P170">
        <f t="shared" si="11"/>
        <v>16144.67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1919</v>
      </c>
      <c r="P171">
        <f t="shared" si="11"/>
        <v>4797.8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477</v>
      </c>
      <c r="P172">
        <f t="shared" si="11"/>
        <v>4766.5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95</v>
      </c>
      <c r="P173">
        <f t="shared" si="11"/>
        <v>47327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50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4241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777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231</v>
      </c>
      <c r="P177">
        <f t="shared" si="11"/>
        <v>1773.1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3069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10218</v>
      </c>
      <c r="P179">
        <f t="shared" si="11"/>
        <v>6568.43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9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4513</v>
      </c>
      <c r="P181">
        <f t="shared" si="11"/>
        <v>22563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3753</v>
      </c>
      <c r="P182">
        <f t="shared" si="11"/>
        <v>3464.69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1305</v>
      </c>
      <c r="P183">
        <f t="shared" si="11"/>
        <v>11167.25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4464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355</v>
      </c>
      <c r="P185">
        <f t="shared" si="11"/>
        <v>3699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2917</v>
      </c>
      <c r="P186">
        <f t="shared" si="11"/>
        <v>21879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108</v>
      </c>
      <c r="P187">
        <f t="shared" si="11"/>
        <v>4329.6000000000004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861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860</v>
      </c>
      <c r="P189">
        <f t="shared" si="11"/>
        <v>8603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2843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8</v>
      </c>
      <c r="P191">
        <f t="shared" si="11"/>
        <v>8462.2000000000007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351</v>
      </c>
      <c r="P192">
        <f t="shared" si="11"/>
        <v>42086.42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839</v>
      </c>
      <c r="P193">
        <f t="shared" si="11"/>
        <v>13983.33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4</v>
      </c>
      <c r="P194">
        <f t="shared" si="11"/>
        <v>13950.15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4150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(((I195/60)/60)/24+DATE(1970,1,1))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1640</v>
      </c>
      <c r="P196">
        <f t="shared" si="16"/>
        <v>13666.67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2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1163</v>
      </c>
      <c r="P198">
        <f t="shared" si="16"/>
        <v>2141.58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1624</v>
      </c>
      <c r="P199">
        <f t="shared" si="16"/>
        <v>5074.25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162</v>
      </c>
      <c r="P200">
        <f t="shared" si="16"/>
        <v>6750.5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404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673</v>
      </c>
      <c r="P202">
        <f t="shared" si="16"/>
        <v>2242.06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6197</v>
      </c>
      <c r="P203">
        <f t="shared" si="16"/>
        <v>5754.29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669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1606</v>
      </c>
      <c r="P205">
        <f t="shared" si="16"/>
        <v>5017.5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13</v>
      </c>
      <c r="P206">
        <f t="shared" si="16"/>
        <v>31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501</v>
      </c>
      <c r="P207">
        <f t="shared" si="16"/>
        <v>2356.1799999999998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315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284</v>
      </c>
      <c r="P209">
        <f t="shared" si="16"/>
        <v>3058.23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79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158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329</v>
      </c>
      <c r="P212">
        <f t="shared" si="16"/>
        <v>1196.98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786</v>
      </c>
      <c r="P213">
        <f t="shared" si="16"/>
        <v>3275.33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624</v>
      </c>
      <c r="P214">
        <f t="shared" si="16"/>
        <v>39304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78</v>
      </c>
      <c r="P215">
        <f t="shared" si="16"/>
        <v>39137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313</v>
      </c>
      <c r="P216">
        <f t="shared" si="16"/>
        <v>39131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884</v>
      </c>
      <c r="P217">
        <f t="shared" si="16"/>
        <v>38876.949999999997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77</v>
      </c>
      <c r="P218">
        <f t="shared" si="16"/>
        <v>461.24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39</v>
      </c>
      <c r="P219">
        <f t="shared" si="16"/>
        <v>1013.16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762</v>
      </c>
      <c r="P220">
        <f t="shared" si="16"/>
        <v>38082.69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76</v>
      </c>
      <c r="P221">
        <f t="shared" si="16"/>
        <v>499.92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75</v>
      </c>
      <c r="P222">
        <f t="shared" si="16"/>
        <v>12451.42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74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3608</v>
      </c>
      <c r="P224">
        <f t="shared" si="16"/>
        <v>18041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2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1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17820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122</v>
      </c>
      <c r="P228">
        <f t="shared" si="16"/>
        <v>17694.57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126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441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1177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235</v>
      </c>
      <c r="P232">
        <f t="shared" si="16"/>
        <v>17637.82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2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878</v>
      </c>
      <c r="P234">
        <f t="shared" si="16"/>
        <v>5017.57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10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3468</v>
      </c>
      <c r="P236">
        <f t="shared" si="16"/>
        <v>6935.2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347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23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227</v>
      </c>
      <c r="P239">
        <f t="shared" si="16"/>
        <v>34090.629999999997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130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3379</v>
      </c>
      <c r="P241">
        <f t="shared" si="16"/>
        <v>6758.2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224</v>
      </c>
      <c r="P242">
        <f t="shared" si="16"/>
        <v>245.55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92</v>
      </c>
      <c r="P243">
        <f t="shared" si="16"/>
        <v>89.06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257</v>
      </c>
      <c r="P244">
        <f t="shared" si="16"/>
        <v>165.31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134</v>
      </c>
      <c r="P245">
        <f t="shared" si="16"/>
        <v>101.81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953</v>
      </c>
      <c r="P246">
        <f t="shared" si="16"/>
        <v>397.27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665</v>
      </c>
      <c r="P247">
        <f t="shared" si="16"/>
        <v>346.14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660</v>
      </c>
      <c r="P248">
        <f t="shared" si="16"/>
        <v>148.01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658</v>
      </c>
      <c r="P249">
        <f t="shared" si="16"/>
        <v>530.69000000000005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39</v>
      </c>
      <c r="P250">
        <f t="shared" si="16"/>
        <v>225.1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327</v>
      </c>
      <c r="P251">
        <f t="shared" si="16"/>
        <v>139.34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109</v>
      </c>
      <c r="P252">
        <f t="shared" si="16"/>
        <v>74.64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919</v>
      </c>
      <c r="P253">
        <f t="shared" si="16"/>
        <v>417.83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642</v>
      </c>
      <c r="P254">
        <f t="shared" si="16"/>
        <v>296.99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2136</v>
      </c>
      <c r="P255">
        <f t="shared" si="16"/>
        <v>4576.5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133</v>
      </c>
      <c r="P256">
        <f t="shared" si="16"/>
        <v>101.93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399</v>
      </c>
      <c r="P257">
        <f t="shared" si="16"/>
        <v>169.66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245</v>
      </c>
      <c r="P258">
        <f t="shared" si="16"/>
        <v>115.71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91</v>
      </c>
      <c r="P259">
        <f t="shared" ref="P259:P322" si="21">IFERROR(ROUND(E259/L259,2),0)</f>
        <v>56.7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(((I259/60)/60)/24+DATE(1970,1,1))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106</v>
      </c>
      <c r="P260">
        <f t="shared" si="21"/>
        <v>46.05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42</v>
      </c>
      <c r="P261">
        <f t="shared" si="21"/>
        <v>33.630000000000003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315</v>
      </c>
      <c r="P262">
        <f t="shared" si="21"/>
        <v>358.2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157</v>
      </c>
      <c r="P263">
        <f t="shared" si="21"/>
        <v>142.75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1253</v>
      </c>
      <c r="P264">
        <f t="shared" si="21"/>
        <v>216.07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125</v>
      </c>
      <c r="P265">
        <f t="shared" si="21"/>
        <v>32.49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626</v>
      </c>
      <c r="P266">
        <f t="shared" si="21"/>
        <v>343.69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625</v>
      </c>
      <c r="P267">
        <f t="shared" si="21"/>
        <v>539.19000000000005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3089</v>
      </c>
      <c r="P268">
        <f t="shared" si="21"/>
        <v>858.09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313</v>
      </c>
      <c r="P269">
        <f t="shared" si="21"/>
        <v>187.07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616</v>
      </c>
      <c r="P270">
        <f t="shared" si="21"/>
        <v>277.52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31</v>
      </c>
      <c r="P271">
        <f t="shared" si="21"/>
        <v>19.27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1334</v>
      </c>
      <c r="P272">
        <f t="shared" si="21"/>
        <v>502.87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102</v>
      </c>
      <c r="P273">
        <f t="shared" si="21"/>
        <v>106.66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1020</v>
      </c>
      <c r="P274">
        <f t="shared" si="21"/>
        <v>470.9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610</v>
      </c>
      <c r="P275">
        <f t="shared" si="21"/>
        <v>258.52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760</v>
      </c>
      <c r="P276">
        <f t="shared" si="21"/>
        <v>268.88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152</v>
      </c>
      <c r="P277">
        <f t="shared" si="21"/>
        <v>91.37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758</v>
      </c>
      <c r="P278">
        <f t="shared" si="21"/>
        <v>488.95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47</v>
      </c>
      <c r="P279">
        <f t="shared" si="21"/>
        <v>31.86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112</v>
      </c>
      <c r="P280">
        <f t="shared" si="21"/>
        <v>72.95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178</v>
      </c>
      <c r="P281">
        <f t="shared" si="21"/>
        <v>99.15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40</v>
      </c>
      <c r="P282">
        <f t="shared" si="21"/>
        <v>14.13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549</v>
      </c>
      <c r="P283">
        <f t="shared" si="21"/>
        <v>381.99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67</v>
      </c>
      <c r="P284">
        <f t="shared" si="21"/>
        <v>168.22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167</v>
      </c>
      <c r="P285">
        <f t="shared" si="21"/>
        <v>148.75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75</v>
      </c>
      <c r="P286">
        <f t="shared" si="21"/>
        <v>39.520000000000003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214</v>
      </c>
      <c r="P287">
        <f t="shared" si="21"/>
        <v>53.33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200</v>
      </c>
      <c r="P288">
        <f t="shared" si="21"/>
        <v>221.77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198</v>
      </c>
      <c r="P289">
        <f t="shared" si="21"/>
        <v>102.35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59</v>
      </c>
      <c r="P290">
        <f t="shared" si="21"/>
        <v>66.06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197</v>
      </c>
      <c r="P291">
        <f t="shared" si="21"/>
        <v>127.24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649</v>
      </c>
      <c r="P292">
        <f t="shared" si="21"/>
        <v>173.87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582</v>
      </c>
      <c r="P293">
        <f t="shared" si="21"/>
        <v>227.26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39</v>
      </c>
      <c r="P294">
        <f t="shared" si="21"/>
        <v>58.8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111</v>
      </c>
      <c r="P295">
        <f t="shared" si="21"/>
        <v>219.98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575</v>
      </c>
      <c r="P296">
        <f t="shared" si="21"/>
        <v>574.55999999999995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57</v>
      </c>
      <c r="P297">
        <f t="shared" si="21"/>
        <v>43.14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115</v>
      </c>
      <c r="P298">
        <f t="shared" si="21"/>
        <v>221.97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143</v>
      </c>
      <c r="P299">
        <f t="shared" si="21"/>
        <v>200.85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23</v>
      </c>
      <c r="P300">
        <f t="shared" si="21"/>
        <v>11.69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283</v>
      </c>
      <c r="P301">
        <f t="shared" si="21"/>
        <v>115.99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113</v>
      </c>
      <c r="P302">
        <f t="shared" si="21"/>
        <v>94.89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217</v>
      </c>
      <c r="P303">
        <f t="shared" si="21"/>
        <v>112.22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281</v>
      </c>
      <c r="P304">
        <f t="shared" si="21"/>
        <v>259.88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936</v>
      </c>
      <c r="P305">
        <f t="shared" si="21"/>
        <v>342.28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819</v>
      </c>
      <c r="P306">
        <f t="shared" si="21"/>
        <v>376.34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369</v>
      </c>
      <c r="P307">
        <f t="shared" si="21"/>
        <v>146.43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2760</v>
      </c>
      <c r="P308">
        <f t="shared" si="21"/>
        <v>345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125</v>
      </c>
      <c r="P309">
        <f t="shared" si="21"/>
        <v>47.81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227</v>
      </c>
      <c r="P310">
        <f t="shared" si="21"/>
        <v>134.63999999999999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151</v>
      </c>
      <c r="P311">
        <f t="shared" si="21"/>
        <v>114.27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2719</v>
      </c>
      <c r="P312">
        <f t="shared" si="21"/>
        <v>755.25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135</v>
      </c>
      <c r="P313">
        <f t="shared" si="21"/>
        <v>179.85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334</v>
      </c>
      <c r="P314">
        <f t="shared" si="21"/>
        <v>183.18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157</v>
      </c>
      <c r="P315">
        <f t="shared" si="21"/>
        <v>119.91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2658</v>
      </c>
      <c r="P316">
        <f t="shared" si="21"/>
        <v>221.48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106</v>
      </c>
      <c r="P317">
        <f t="shared" si="21"/>
        <v>210.28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177</v>
      </c>
      <c r="P318">
        <f t="shared" si="21"/>
        <v>167.59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88</v>
      </c>
      <c r="P319">
        <f t="shared" si="21"/>
        <v>83.71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529</v>
      </c>
      <c r="P320">
        <f t="shared" si="21"/>
        <v>93.12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529</v>
      </c>
      <c r="P321">
        <f t="shared" si="21"/>
        <v>518.39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132</v>
      </c>
      <c r="P322">
        <f t="shared" si="21"/>
        <v>166.84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75</v>
      </c>
      <c r="P323">
        <f t="shared" ref="P323:P386" si="26">IFERROR(ROUND(E323/L323,2),0)</f>
        <v>78.19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(((I323/60)/60)/24+DATE(1970,1,1))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105</v>
      </c>
      <c r="P324">
        <f t="shared" si="26"/>
        <v>141.43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486</v>
      </c>
      <c r="P325">
        <f t="shared" si="26"/>
        <v>452.43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309</v>
      </c>
      <c r="P326">
        <f t="shared" si="26"/>
        <v>319.92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52</v>
      </c>
      <c r="P327">
        <f t="shared" si="26"/>
        <v>35.57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17</v>
      </c>
      <c r="P328">
        <f t="shared" si="26"/>
        <v>22.68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651</v>
      </c>
      <c r="P329">
        <f t="shared" si="26"/>
        <v>765.41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34</v>
      </c>
      <c r="P330">
        <f t="shared" si="26"/>
        <v>51.81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257</v>
      </c>
      <c r="P331">
        <f t="shared" si="26"/>
        <v>154.13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73</v>
      </c>
      <c r="P332">
        <f t="shared" si="26"/>
        <v>75.459999999999994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64</v>
      </c>
      <c r="P333">
        <f t="shared" si="26"/>
        <v>58.56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26</v>
      </c>
      <c r="P334">
        <f t="shared" si="26"/>
        <v>46.09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64</v>
      </c>
      <c r="P335">
        <f t="shared" si="26"/>
        <v>96.12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254</v>
      </c>
      <c r="P336">
        <f t="shared" si="26"/>
        <v>368.77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299</v>
      </c>
      <c r="P337">
        <f t="shared" si="26"/>
        <v>317.88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102</v>
      </c>
      <c r="P338">
        <f t="shared" si="26"/>
        <v>51.5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846</v>
      </c>
      <c r="P339">
        <f t="shared" si="26"/>
        <v>818.55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169</v>
      </c>
      <c r="P340">
        <f t="shared" si="26"/>
        <v>107.25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420</v>
      </c>
      <c r="P341">
        <f t="shared" si="26"/>
        <v>282.85000000000002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72</v>
      </c>
      <c r="P342">
        <f t="shared" si="26"/>
        <v>84.05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717</v>
      </c>
      <c r="P343">
        <f t="shared" si="26"/>
        <v>456.15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45</v>
      </c>
      <c r="P344">
        <f t="shared" si="26"/>
        <v>76.28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82</v>
      </c>
      <c r="P345">
        <f t="shared" si="26"/>
        <v>47.12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74</v>
      </c>
      <c r="P346">
        <f t="shared" si="26"/>
        <v>86.49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169</v>
      </c>
      <c r="P347">
        <f t="shared" si="26"/>
        <v>136.9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245</v>
      </c>
      <c r="P348">
        <f t="shared" si="26"/>
        <v>130.27000000000001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61</v>
      </c>
      <c r="P349">
        <f t="shared" si="26"/>
        <v>64.430000000000007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243</v>
      </c>
      <c r="P350">
        <f t="shared" si="26"/>
        <v>204.38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216</v>
      </c>
      <c r="P351">
        <f t="shared" si="26"/>
        <v>145.6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97</v>
      </c>
      <c r="P352">
        <f t="shared" si="26"/>
        <v>109.94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71</v>
      </c>
      <c r="P353">
        <f t="shared" si="26"/>
        <v>25.1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241</v>
      </c>
      <c r="P354">
        <f t="shared" si="26"/>
        <v>84.29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41</v>
      </c>
      <c r="P355">
        <f t="shared" si="26"/>
        <v>39.07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678</v>
      </c>
      <c r="P356">
        <f t="shared" si="26"/>
        <v>818.19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67</v>
      </c>
      <c r="P357">
        <f t="shared" si="26"/>
        <v>142.61000000000001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313</v>
      </c>
      <c r="P358">
        <f t="shared" si="26"/>
        <v>242.32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156</v>
      </c>
      <c r="P359">
        <f t="shared" si="26"/>
        <v>77.27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47</v>
      </c>
      <c r="P360">
        <f t="shared" si="26"/>
        <v>87.21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95</v>
      </c>
      <c r="P361">
        <f t="shared" si="26"/>
        <v>76.48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192</v>
      </c>
      <c r="P362">
        <f t="shared" si="26"/>
        <v>265.36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66</v>
      </c>
      <c r="P363">
        <f t="shared" si="26"/>
        <v>64.95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237</v>
      </c>
      <c r="P364">
        <f t="shared" si="26"/>
        <v>266.66000000000003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254</v>
      </c>
      <c r="P365">
        <f t="shared" si="26"/>
        <v>870.96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323</v>
      </c>
      <c r="P366">
        <f t="shared" si="26"/>
        <v>200.03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150</v>
      </c>
      <c r="P367">
        <f t="shared" si="26"/>
        <v>346.8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59</v>
      </c>
      <c r="P368">
        <f t="shared" si="26"/>
        <v>167.32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224</v>
      </c>
      <c r="P369">
        <f t="shared" si="26"/>
        <v>188.2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179</v>
      </c>
      <c r="P370">
        <f t="shared" si="26"/>
        <v>140.53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343</v>
      </c>
      <c r="P371">
        <f t="shared" si="26"/>
        <v>133.63999999999999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89</v>
      </c>
      <c r="P372">
        <f t="shared" si="26"/>
        <v>516.63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15</v>
      </c>
      <c r="P373">
        <f t="shared" si="26"/>
        <v>20.9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7331</v>
      </c>
      <c r="P374">
        <f t="shared" si="26"/>
        <v>2443.7800000000002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292</v>
      </c>
      <c r="P375">
        <f t="shared" si="26"/>
        <v>246.46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365</v>
      </c>
      <c r="P376">
        <f t="shared" si="26"/>
        <v>125.89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4381</v>
      </c>
      <c r="P377">
        <f t="shared" si="26"/>
        <v>1564.57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893</v>
      </c>
      <c r="P378">
        <f t="shared" si="26"/>
        <v>455.93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182</v>
      </c>
      <c r="P379">
        <f t="shared" si="26"/>
        <v>164.53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728</v>
      </c>
      <c r="P380">
        <f t="shared" si="26"/>
        <v>263.02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145</v>
      </c>
      <c r="P381">
        <f t="shared" si="26"/>
        <v>145.91999999999999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542</v>
      </c>
      <c r="P382">
        <f t="shared" si="26"/>
        <v>442.53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87</v>
      </c>
      <c r="P383">
        <f t="shared" si="26"/>
        <v>86.37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3606</v>
      </c>
      <c r="P384">
        <f t="shared" si="26"/>
        <v>983.51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2161</v>
      </c>
      <c r="P385">
        <f t="shared" si="26"/>
        <v>449.75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108</v>
      </c>
      <c r="P386">
        <f t="shared" si="26"/>
        <v>56.33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86</v>
      </c>
      <c r="P387">
        <f t="shared" ref="P387:P450" si="31">IFERROR(ROUND(E387/L387,2),0)</f>
        <v>90.63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(((I387/60)/60)/24+DATE(1970,1,1))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3568</v>
      </c>
      <c r="P388">
        <f t="shared" si="31"/>
        <v>1646.92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56</v>
      </c>
      <c r="P389">
        <f t="shared" si="31"/>
        <v>38.04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427</v>
      </c>
      <c r="P390">
        <f t="shared" si="31"/>
        <v>300.86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31</v>
      </c>
      <c r="P391">
        <f t="shared" si="31"/>
        <v>14.15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2132</v>
      </c>
      <c r="P392">
        <f t="shared" si="31"/>
        <v>1522.57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107</v>
      </c>
      <c r="P393">
        <f t="shared" si="31"/>
        <v>110.36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114</v>
      </c>
      <c r="P394">
        <f t="shared" si="31"/>
        <v>102.71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42</v>
      </c>
      <c r="P395">
        <f t="shared" si="31"/>
        <v>60.24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445</v>
      </c>
      <c r="P396">
        <f t="shared" si="31"/>
        <v>418.39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208</v>
      </c>
      <c r="P397">
        <f t="shared" si="31"/>
        <v>113.28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139</v>
      </c>
      <c r="P398">
        <f t="shared" si="31"/>
        <v>106.23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167</v>
      </c>
      <c r="P399">
        <f t="shared" si="31"/>
        <v>90.63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276</v>
      </c>
      <c r="P400">
        <f t="shared" si="31"/>
        <v>308.79000000000002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103</v>
      </c>
      <c r="P401">
        <f t="shared" si="31"/>
        <v>217.17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206</v>
      </c>
      <c r="P402">
        <f t="shared" si="31"/>
        <v>331.76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41</v>
      </c>
      <c r="P403">
        <f t="shared" si="31"/>
        <v>281.52999999999997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1025</v>
      </c>
      <c r="P404">
        <f t="shared" si="31"/>
        <v>476.53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409</v>
      </c>
      <c r="P405">
        <f t="shared" si="31"/>
        <v>292.27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58</v>
      </c>
      <c r="P406">
        <f t="shared" si="31"/>
        <v>75.37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723</v>
      </c>
      <c r="P407">
        <f t="shared" si="31"/>
        <v>370.87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727</v>
      </c>
      <c r="P408">
        <f t="shared" si="31"/>
        <v>581.86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1017</v>
      </c>
      <c r="P409">
        <f t="shared" si="31"/>
        <v>924.69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338</v>
      </c>
      <c r="P410">
        <f t="shared" si="31"/>
        <v>532.97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4038</v>
      </c>
      <c r="P411">
        <f t="shared" si="31"/>
        <v>1346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2013</v>
      </c>
      <c r="P412">
        <f t="shared" si="31"/>
        <v>2875.43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67</v>
      </c>
      <c r="P413">
        <f t="shared" si="31"/>
        <v>83.49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805</v>
      </c>
      <c r="P414">
        <f t="shared" si="31"/>
        <v>365.82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157</v>
      </c>
      <c r="P415">
        <f t="shared" si="31"/>
        <v>117.37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108</v>
      </c>
      <c r="P416">
        <f t="shared" si="31"/>
        <v>96.31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1430</v>
      </c>
      <c r="P417">
        <f t="shared" si="31"/>
        <v>953.58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2002</v>
      </c>
      <c r="P418">
        <f t="shared" si="31"/>
        <v>800.88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190</v>
      </c>
      <c r="P419">
        <f t="shared" si="31"/>
        <v>383.29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89</v>
      </c>
      <c r="P420">
        <f t="shared" si="31"/>
        <v>190.96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248</v>
      </c>
      <c r="P421">
        <f t="shared" si="31"/>
        <v>271.56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599</v>
      </c>
      <c r="P422">
        <f t="shared" si="31"/>
        <v>6590.04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130</v>
      </c>
      <c r="P423">
        <f t="shared" si="31"/>
        <v>3262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49</v>
      </c>
      <c r="P424">
        <f t="shared" si="31"/>
        <v>1629.75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98</v>
      </c>
      <c r="P425">
        <f t="shared" si="31"/>
        <v>1501.79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648</v>
      </c>
      <c r="P426">
        <f t="shared" si="31"/>
        <v>3886.8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39</v>
      </c>
      <c r="P427">
        <f t="shared" si="31"/>
        <v>9715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193</v>
      </c>
      <c r="P428">
        <f t="shared" si="31"/>
        <v>2415.5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297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160</v>
      </c>
      <c r="P430">
        <f t="shared" si="31"/>
        <v>1476.54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383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1903</v>
      </c>
      <c r="P432">
        <f t="shared" si="31"/>
        <v>3805.6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629</v>
      </c>
      <c r="P433">
        <f t="shared" si="31"/>
        <v>2356.88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314</v>
      </c>
      <c r="P434">
        <f t="shared" si="31"/>
        <v>2356.38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622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747</v>
      </c>
      <c r="P436">
        <f t="shared" si="31"/>
        <v>9333.5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17</v>
      </c>
      <c r="P437">
        <f t="shared" si="31"/>
        <v>6215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1863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265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92</v>
      </c>
      <c r="P440">
        <f t="shared" si="31"/>
        <v>1679.27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4049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364</v>
      </c>
      <c r="P442">
        <f t="shared" si="31"/>
        <v>18185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4525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106</v>
      </c>
      <c r="P444">
        <f t="shared" si="31"/>
        <v>1063.71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181</v>
      </c>
      <c r="P445">
        <f t="shared" si="31"/>
        <v>9033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1791</v>
      </c>
      <c r="P446">
        <f t="shared" si="31"/>
        <v>17914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30</v>
      </c>
      <c r="P447">
        <f t="shared" si="31"/>
        <v>8947.6299999999992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170</v>
      </c>
      <c r="P448">
        <f t="shared" si="31"/>
        <v>1117.19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59</v>
      </c>
      <c r="P449">
        <f t="shared" si="31"/>
        <v>17805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709</v>
      </c>
      <c r="P450">
        <f t="shared" si="31"/>
        <v>4432.75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884</v>
      </c>
      <c r="P451">
        <f t="shared" ref="P451:P514" si="36">IFERROR(ROUND(E451/L451,2),0)</f>
        <v>3536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(((I451/60)/60)/24+DATE(1970,1,1))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35</v>
      </c>
      <c r="P452">
        <f t="shared" si="36"/>
        <v>2512.86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88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2339</v>
      </c>
      <c r="P454">
        <f t="shared" si="36"/>
        <v>1462.08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18</v>
      </c>
      <c r="P455">
        <f t="shared" si="36"/>
        <v>8741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174</v>
      </c>
      <c r="P456">
        <f t="shared" si="36"/>
        <v>3488.8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27</v>
      </c>
      <c r="P457">
        <f t="shared" si="36"/>
        <v>8706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196</v>
      </c>
      <c r="P458">
        <f t="shared" si="36"/>
        <v>5798.67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87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174</v>
      </c>
      <c r="P460">
        <f t="shared" si="36"/>
        <v>354.08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44</v>
      </c>
      <c r="P461">
        <f t="shared" si="36"/>
        <v>17277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203</v>
      </c>
      <c r="P462">
        <f t="shared" si="36"/>
        <v>8630.19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3123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17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31</v>
      </c>
      <c r="P465">
        <f t="shared" si="36"/>
        <v>1559.55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1690</v>
      </c>
      <c r="P466">
        <f t="shared" si="36"/>
        <v>17066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3326</v>
      </c>
      <c r="P467">
        <f t="shared" si="36"/>
        <v>2128.61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170</v>
      </c>
      <c r="P468">
        <f t="shared" si="36"/>
        <v>3396.8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84</v>
      </c>
      <c r="P469">
        <f t="shared" si="36"/>
        <v>432.36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224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278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333</v>
      </c>
      <c r="P472">
        <f t="shared" si="36"/>
        <v>8318.39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30</v>
      </c>
      <c r="P473">
        <f t="shared" si="36"/>
        <v>97.49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2065</v>
      </c>
      <c r="P474">
        <f t="shared" si="36"/>
        <v>3304.01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55</v>
      </c>
      <c r="P475">
        <f t="shared" si="36"/>
        <v>1178.6400000000001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499</v>
      </c>
      <c r="P476">
        <f t="shared" si="36"/>
        <v>16465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819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7</v>
      </c>
      <c r="P478">
        <f t="shared" si="36"/>
        <v>131.38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1082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162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108</v>
      </c>
      <c r="P481">
        <f t="shared" si="36"/>
        <v>294.55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40</v>
      </c>
      <c r="P482">
        <f t="shared" si="36"/>
        <v>115.47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54</v>
      </c>
      <c r="P483">
        <f t="shared" si="36"/>
        <v>768.82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160</v>
      </c>
      <c r="P484">
        <f t="shared" si="36"/>
        <v>16000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106</v>
      </c>
      <c r="P485">
        <f t="shared" si="36"/>
        <v>108.41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20</v>
      </c>
      <c r="P486">
        <f t="shared" si="36"/>
        <v>1448.14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42</v>
      </c>
      <c r="P487">
        <f t="shared" si="36"/>
        <v>127.35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3</v>
      </c>
      <c r="P488">
        <f t="shared" si="36"/>
        <v>15903.5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32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132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21</v>
      </c>
      <c r="P491">
        <f t="shared" si="36"/>
        <v>5248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1573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157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52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78</v>
      </c>
      <c r="P496">
        <f t="shared" si="36"/>
        <v>5232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224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26</v>
      </c>
      <c r="P498">
        <f t="shared" si="36"/>
        <v>15673.44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349</v>
      </c>
      <c r="P499">
        <f t="shared" si="36"/>
        <v>5217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24</v>
      </c>
      <c r="P500">
        <f t="shared" si="36"/>
        <v>711.36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78</v>
      </c>
      <c r="P501">
        <f t="shared" si="36"/>
        <v>600.25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240</v>
      </c>
      <c r="P502">
        <f t="shared" si="36"/>
        <v>3899.25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156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78</v>
      </c>
      <c r="P504">
        <f t="shared" si="36"/>
        <v>3897.75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239</v>
      </c>
      <c r="P505">
        <f t="shared" si="36"/>
        <v>1729.44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63</v>
      </c>
      <c r="P506">
        <f t="shared" si="36"/>
        <v>3107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129</v>
      </c>
      <c r="P507">
        <f t="shared" si="36"/>
        <v>1109.29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8</v>
      </c>
      <c r="P508">
        <f t="shared" si="36"/>
        <v>15505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77</v>
      </c>
      <c r="P509">
        <f t="shared" si="36"/>
        <v>1548.1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31</v>
      </c>
      <c r="P510">
        <f t="shared" si="36"/>
        <v>5147.67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309</v>
      </c>
      <c r="P511">
        <f t="shared" si="36"/>
        <v>15435.55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110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307</v>
      </c>
      <c r="P513">
        <f t="shared" si="36"/>
        <v>3067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192</v>
      </c>
      <c r="P514">
        <f t="shared" si="36"/>
        <v>7663.5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31</v>
      </c>
      <c r="P515">
        <f t="shared" ref="P515:P578" si="41">IFERROR(ROUND(E515/L515,2),0)</f>
        <v>225.27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(((I515/60)/60)/24+DATE(1970,1,1))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1021</v>
      </c>
      <c r="P516">
        <f t="shared" si="41"/>
        <v>5105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16</v>
      </c>
      <c r="P517">
        <f t="shared" si="41"/>
        <v>449.56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306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102</v>
      </c>
      <c r="P519">
        <f t="shared" si="41"/>
        <v>5091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213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127</v>
      </c>
      <c r="P521">
        <f t="shared" si="41"/>
        <v>217.57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305</v>
      </c>
      <c r="P522">
        <f t="shared" si="41"/>
        <v>447.94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304</v>
      </c>
      <c r="P523">
        <f t="shared" si="41"/>
        <v>271.19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506</v>
      </c>
      <c r="P524">
        <f t="shared" si="41"/>
        <v>489.4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303</v>
      </c>
      <c r="P525">
        <f t="shared" si="41"/>
        <v>180.07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432</v>
      </c>
      <c r="P526">
        <f t="shared" si="41"/>
        <v>116.32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126</v>
      </c>
      <c r="P527">
        <f t="shared" si="41"/>
        <v>1257.5899999999999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1005</v>
      </c>
      <c r="P528">
        <f t="shared" si="41"/>
        <v>655.52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150</v>
      </c>
      <c r="P529">
        <f t="shared" si="41"/>
        <v>95.18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1283</v>
      </c>
      <c r="P530">
        <f t="shared" si="41"/>
        <v>491.67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1221</v>
      </c>
      <c r="P531">
        <f t="shared" si="41"/>
        <v>814.06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429</v>
      </c>
      <c r="P532">
        <f t="shared" si="41"/>
        <v>503.38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363</v>
      </c>
      <c r="P533">
        <f t="shared" si="41"/>
        <v>468.1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145</v>
      </c>
      <c r="P534">
        <f t="shared" si="41"/>
        <v>83.53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722</v>
      </c>
      <c r="P535">
        <f t="shared" si="41"/>
        <v>849.26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95</v>
      </c>
      <c r="P536">
        <f t="shared" si="41"/>
        <v>297.98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710</v>
      </c>
      <c r="P537">
        <f t="shared" si="41"/>
        <v>240.73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430</v>
      </c>
      <c r="P538">
        <f t="shared" si="41"/>
        <v>363.85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708</v>
      </c>
      <c r="P539">
        <f t="shared" si="41"/>
        <v>240.1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282</v>
      </c>
      <c r="P540">
        <f t="shared" si="41"/>
        <v>234.7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2811</v>
      </c>
      <c r="P541">
        <f t="shared" si="41"/>
        <v>702.75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93</v>
      </c>
      <c r="P542">
        <f t="shared" si="41"/>
        <v>14000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311</v>
      </c>
      <c r="P543">
        <f t="shared" si="41"/>
        <v>14000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6</v>
      </c>
      <c r="P544">
        <f t="shared" si="41"/>
        <v>13864.17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63</v>
      </c>
      <c r="P545">
        <f t="shared" si="41"/>
        <v>6932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2769</v>
      </c>
      <c r="P546">
        <f t="shared" si="41"/>
        <v>6923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403.76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23</v>
      </c>
      <c r="P548">
        <f t="shared" si="41"/>
        <v>6852.17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183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137</v>
      </c>
      <c r="P550">
        <f t="shared" si="41"/>
        <v>13685.99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545</v>
      </c>
      <c r="P551">
        <f t="shared" si="41"/>
        <v>1701.75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271</v>
      </c>
      <c r="P552">
        <f t="shared" si="41"/>
        <v>3391.5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18</v>
      </c>
      <c r="P553">
        <f t="shared" si="41"/>
        <v>483.36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30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54</v>
      </c>
      <c r="P555">
        <f t="shared" si="41"/>
        <v>2246.69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348</v>
      </c>
      <c r="P556">
        <f t="shared" si="41"/>
        <v>611.41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178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167</v>
      </c>
      <c r="P558">
        <f t="shared" si="41"/>
        <v>13323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9</v>
      </c>
      <c r="P559">
        <f t="shared" si="41"/>
        <v>664.8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1773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6</v>
      </c>
      <c r="P561">
        <f t="shared" si="41"/>
        <v>13279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13</v>
      </c>
      <c r="P562">
        <f t="shared" si="41"/>
        <v>4409.33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88</v>
      </c>
      <c r="P563">
        <f t="shared" si="41"/>
        <v>6590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26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17</v>
      </c>
      <c r="P565">
        <f t="shared" si="41"/>
        <v>6560.5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73</v>
      </c>
      <c r="P566">
        <f t="shared" si="41"/>
        <v>13114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52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260</v>
      </c>
      <c r="P568">
        <f t="shared" si="41"/>
        <v>13014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130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53</v>
      </c>
      <c r="P570">
        <f t="shared" si="41"/>
        <v>2585.87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515</v>
      </c>
      <c r="P571">
        <f t="shared" si="41"/>
        <v>12879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15</v>
      </c>
      <c r="P572">
        <f t="shared" si="41"/>
        <v>12870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51</v>
      </c>
      <c r="P573">
        <f t="shared" si="41"/>
        <v>6409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512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14</v>
      </c>
      <c r="P575">
        <f t="shared" si="41"/>
        <v>1422.22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114</v>
      </c>
      <c r="P576">
        <f t="shared" si="41"/>
        <v>3198.75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21</v>
      </c>
      <c r="P577">
        <f t="shared" si="41"/>
        <v>3198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16</v>
      </c>
      <c r="P578">
        <f t="shared" si="41"/>
        <v>12772.6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255</v>
      </c>
      <c r="P579">
        <f t="shared" ref="P579:P642" si="46">IFERROR(ROUND(E579/L579,2),0)</f>
        <v>12730.42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(((I579/60)/60)/24+DATE(1970,1,1))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10</v>
      </c>
      <c r="P580">
        <f t="shared" si="46"/>
        <v>1809.71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105</v>
      </c>
      <c r="P581">
        <f t="shared" si="46"/>
        <v>2525.4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419</v>
      </c>
      <c r="P582">
        <f t="shared" si="46"/>
        <v>12571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3139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13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138</v>
      </c>
      <c r="P585">
        <f t="shared" si="46"/>
        <v>12446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1241</v>
      </c>
      <c r="P586">
        <f t="shared" si="46"/>
        <v>6206.5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138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124</v>
      </c>
      <c r="P588">
        <f t="shared" si="46"/>
        <v>3100.15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41</v>
      </c>
      <c r="P589">
        <f t="shared" si="46"/>
        <v>1764.71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137</v>
      </c>
      <c r="P590">
        <f t="shared" si="46"/>
        <v>6174.25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164</v>
      </c>
      <c r="P591">
        <f t="shared" si="46"/>
        <v>12325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246</v>
      </c>
      <c r="P592">
        <f t="shared" si="46"/>
        <v>1369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12</v>
      </c>
      <c r="P593">
        <f t="shared" si="46"/>
        <v>6128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163</v>
      </c>
      <c r="P594">
        <f t="shared" si="46"/>
        <v>12252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2446</v>
      </c>
      <c r="P595">
        <f t="shared" si="46"/>
        <v>1747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49</v>
      </c>
      <c r="P596">
        <f t="shared" si="46"/>
        <v>6089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12</v>
      </c>
      <c r="P597">
        <f t="shared" si="46"/>
        <v>1520.63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61</v>
      </c>
      <c r="P598">
        <f t="shared" si="46"/>
        <v>6082.5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161</v>
      </c>
      <c r="P599">
        <f t="shared" si="46"/>
        <v>6055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484</v>
      </c>
      <c r="P600">
        <f t="shared" si="46"/>
        <v>1729.43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24</v>
      </c>
      <c r="P601">
        <f t="shared" si="46"/>
        <v>6047.5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241</v>
      </c>
      <c r="P602">
        <f t="shared" si="46"/>
        <v>12042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120</v>
      </c>
      <c r="P603">
        <f t="shared" si="46"/>
        <v>2006.94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17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80</v>
      </c>
      <c r="P605">
        <f t="shared" si="46"/>
        <v>923.63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800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240</v>
      </c>
      <c r="P607">
        <f t="shared" si="46"/>
        <v>1500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240</v>
      </c>
      <c r="P608">
        <f t="shared" si="46"/>
        <v>12000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4800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8</v>
      </c>
      <c r="P610">
        <f t="shared" si="46"/>
        <v>2399.6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1537</v>
      </c>
      <c r="P611">
        <f t="shared" si="46"/>
        <v>11992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87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15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119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20</v>
      </c>
      <c r="P615">
        <f t="shared" si="46"/>
        <v>97.75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118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2282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235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587</v>
      </c>
      <c r="P619">
        <f t="shared" si="46"/>
        <v>3915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2936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11727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39</v>
      </c>
      <c r="P622">
        <f t="shared" si="46"/>
        <v>11683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47</v>
      </c>
      <c r="P623">
        <f t="shared" si="46"/>
        <v>3885.33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194</v>
      </c>
      <c r="P624">
        <f t="shared" si="46"/>
        <v>1294.44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16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232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46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46</v>
      </c>
      <c r="P628">
        <f t="shared" si="46"/>
        <v>296.69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3</v>
      </c>
      <c r="P629">
        <f t="shared" si="46"/>
        <v>11545.1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231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6</v>
      </c>
      <c r="P631">
        <f t="shared" si="46"/>
        <v>3843.33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96</v>
      </c>
      <c r="P632">
        <f t="shared" si="46"/>
        <v>11500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23</v>
      </c>
      <c r="P633">
        <f t="shared" si="46"/>
        <v>1274.67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57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115</v>
      </c>
      <c r="P635">
        <f t="shared" si="46"/>
        <v>458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229</v>
      </c>
      <c r="P636">
        <f t="shared" si="46"/>
        <v>11432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46</v>
      </c>
      <c r="P637">
        <f t="shared" si="46"/>
        <v>11428.19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569</v>
      </c>
      <c r="P638">
        <f t="shared" si="46"/>
        <v>11385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11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6</v>
      </c>
      <c r="P640">
        <f t="shared" si="46"/>
        <v>1893.83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1</v>
      </c>
      <c r="P641">
        <f t="shared" si="46"/>
        <v>11353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16207</v>
      </c>
      <c r="P642">
        <f t="shared" si="46"/>
        <v>5672.5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28</v>
      </c>
      <c r="P643">
        <f t="shared" ref="P643:P706" si="51">IFERROR(ROUND(E643/L643,2),0)</f>
        <v>35.99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(((I643/60)/60)/24+DATE(1970,1,1))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57</v>
      </c>
      <c r="P644">
        <f t="shared" si="51"/>
        <v>5.21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45</v>
      </c>
      <c r="P645">
        <f t="shared" si="51"/>
        <v>74.290000000000006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45</v>
      </c>
      <c r="P646">
        <f t="shared" si="51"/>
        <v>11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562</v>
      </c>
      <c r="P647">
        <f t="shared" si="51"/>
        <v>47.39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1403</v>
      </c>
      <c r="P648">
        <f t="shared" si="51"/>
        <v>415.78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561</v>
      </c>
      <c r="P649">
        <f t="shared" si="51"/>
        <v>659.71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32</v>
      </c>
      <c r="P650">
        <f t="shared" si="51"/>
        <v>413.93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446</v>
      </c>
      <c r="P651">
        <f t="shared" si="51"/>
        <v>136.1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741</v>
      </c>
      <c r="P652">
        <f t="shared" si="51"/>
        <v>231.71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44</v>
      </c>
      <c r="P653">
        <f t="shared" si="51"/>
        <v>105.66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370</v>
      </c>
      <c r="P654">
        <f t="shared" si="51"/>
        <v>396.07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15</v>
      </c>
      <c r="P655">
        <f t="shared" si="51"/>
        <v>10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92</v>
      </c>
      <c r="P656">
        <f t="shared" si="51"/>
        <v>10.91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138</v>
      </c>
      <c r="P657">
        <f t="shared" si="51"/>
        <v>40.31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221</v>
      </c>
      <c r="P658">
        <f t="shared" si="51"/>
        <v>126.8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73</v>
      </c>
      <c r="P659">
        <f t="shared" si="51"/>
        <v>110.76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38</v>
      </c>
      <c r="P660">
        <f t="shared" si="51"/>
        <v>39.67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362</v>
      </c>
      <c r="P661">
        <f t="shared" si="51"/>
        <v>516.48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22</v>
      </c>
      <c r="P662">
        <f t="shared" si="51"/>
        <v>602.39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108</v>
      </c>
      <c r="P663">
        <f t="shared" si="51"/>
        <v>1201.56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28</v>
      </c>
      <c r="P664">
        <f t="shared" si="51"/>
        <v>2701.11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5</v>
      </c>
      <c r="P665">
        <f t="shared" si="51"/>
        <v>1543.14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90</v>
      </c>
      <c r="P666">
        <f t="shared" si="51"/>
        <v>372.41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108</v>
      </c>
      <c r="P667">
        <f t="shared" si="51"/>
        <v>897.92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5</v>
      </c>
      <c r="P668">
        <f t="shared" si="51"/>
        <v>2685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21</v>
      </c>
      <c r="P669">
        <f t="shared" si="51"/>
        <v>382.5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71</v>
      </c>
      <c r="P670">
        <f t="shared" si="51"/>
        <v>428.24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5</v>
      </c>
      <c r="P671">
        <f t="shared" si="51"/>
        <v>381.61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12</v>
      </c>
      <c r="P672">
        <f t="shared" si="51"/>
        <v>34.450000000000003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36</v>
      </c>
      <c r="P673">
        <f t="shared" si="51"/>
        <v>711.87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21</v>
      </c>
      <c r="P674">
        <f t="shared" si="51"/>
        <v>49.63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11</v>
      </c>
      <c r="P675">
        <f t="shared" si="51"/>
        <v>3546.67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21</v>
      </c>
      <c r="P676">
        <f t="shared" si="51"/>
        <v>5305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177</v>
      </c>
      <c r="P677">
        <f t="shared" si="51"/>
        <v>407.81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11</v>
      </c>
      <c r="P678">
        <f t="shared" si="51"/>
        <v>439.83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21</v>
      </c>
      <c r="P679">
        <f t="shared" si="51"/>
        <v>109.95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36</v>
      </c>
      <c r="P680">
        <f t="shared" si="51"/>
        <v>620.88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19</v>
      </c>
      <c r="P681">
        <f t="shared" si="51"/>
        <v>112.28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14</v>
      </c>
      <c r="P682">
        <f t="shared" si="51"/>
        <v>81.78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421</v>
      </c>
      <c r="P683">
        <f t="shared" si="51"/>
        <v>10526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21</v>
      </c>
      <c r="P684">
        <f t="shared" si="51"/>
        <v>2625.25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30</v>
      </c>
      <c r="P685">
        <f t="shared" si="51"/>
        <v>3480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3</v>
      </c>
      <c r="P686">
        <f t="shared" si="51"/>
        <v>77.3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521</v>
      </c>
      <c r="P687">
        <f t="shared" si="51"/>
        <v>1042.9000000000001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2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10</v>
      </c>
      <c r="P689">
        <f t="shared" si="51"/>
        <v>1731.67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52</v>
      </c>
      <c r="P690">
        <f t="shared" si="51"/>
        <v>288.14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</v>
      </c>
      <c r="P691">
        <f t="shared" si="51"/>
        <v>30.79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52</v>
      </c>
      <c r="P692">
        <f t="shared" si="51"/>
        <v>304.06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21</v>
      </c>
      <c r="P693">
        <f t="shared" si="51"/>
        <v>1033.5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52</v>
      </c>
      <c r="P694">
        <f t="shared" si="51"/>
        <v>51.24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10</v>
      </c>
      <c r="P695">
        <f t="shared" si="51"/>
        <v>34.799999999999997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7</v>
      </c>
      <c r="P696">
        <f t="shared" si="51"/>
        <v>1471.29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17</v>
      </c>
      <c r="P697">
        <f t="shared" si="51"/>
        <v>1470.14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6</v>
      </c>
      <c r="P698">
        <f t="shared" si="51"/>
        <v>10290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205</v>
      </c>
      <c r="P699">
        <f t="shared" si="51"/>
        <v>90.04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10</v>
      </c>
      <c r="P700">
        <f t="shared" si="51"/>
        <v>352.93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</v>
      </c>
      <c r="P701">
        <f t="shared" si="51"/>
        <v>11.5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68</v>
      </c>
      <c r="P702">
        <f t="shared" si="51"/>
        <v>329.35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44</v>
      </c>
      <c r="P703">
        <f t="shared" si="51"/>
        <v>486.19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68</v>
      </c>
      <c r="P704">
        <f t="shared" si="51"/>
        <v>275.68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68</v>
      </c>
      <c r="P705">
        <f t="shared" si="51"/>
        <v>1454.57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18</v>
      </c>
      <c r="P706">
        <f t="shared" si="51"/>
        <v>2543.25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10</v>
      </c>
      <c r="P707">
        <f t="shared" ref="P707:P770" si="56">IFERROR(ROUND(E707/L707,2),0)</f>
        <v>2031.2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(((I707/60)/60)/24+DATE(1970,1,1))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10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15</v>
      </c>
      <c r="P709">
        <f t="shared" si="56"/>
        <v>22.22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25</v>
      </c>
      <c r="P710">
        <f t="shared" si="56"/>
        <v>27.42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67</v>
      </c>
      <c r="P711">
        <f t="shared" si="56"/>
        <v>5057.5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842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10</v>
      </c>
      <c r="P713">
        <f t="shared" si="56"/>
        <v>29.86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21</v>
      </c>
      <c r="P714">
        <f t="shared" si="56"/>
        <v>2522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40</v>
      </c>
      <c r="P715">
        <f t="shared" si="56"/>
        <v>10085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67</v>
      </c>
      <c r="P716">
        <f t="shared" si="56"/>
        <v>360.18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37</v>
      </c>
      <c r="P717">
        <f t="shared" si="56"/>
        <v>840.08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144</v>
      </c>
      <c r="P718">
        <f t="shared" si="56"/>
        <v>629.44000000000005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10</v>
      </c>
      <c r="P719">
        <f t="shared" si="56"/>
        <v>2516.88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84</v>
      </c>
      <c r="P720">
        <f t="shared" si="56"/>
        <v>2516.25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67</v>
      </c>
      <c r="P721">
        <f t="shared" si="56"/>
        <v>1004.6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529</v>
      </c>
      <c r="P722">
        <f t="shared" si="56"/>
        <v>245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84.39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40</v>
      </c>
      <c r="P724">
        <f t="shared" si="56"/>
        <v>65.63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201</v>
      </c>
      <c r="P725">
        <f t="shared" si="56"/>
        <v>100.31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143</v>
      </c>
      <c r="P726">
        <f t="shared" si="56"/>
        <v>70.12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50</v>
      </c>
      <c r="P727">
        <f t="shared" si="56"/>
        <v>71.62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401</v>
      </c>
      <c r="P728">
        <f t="shared" si="56"/>
        <v>286.43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286</v>
      </c>
      <c r="P729">
        <f t="shared" si="56"/>
        <v>67.23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134</v>
      </c>
      <c r="P730">
        <f t="shared" si="56"/>
        <v>77.02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250</v>
      </c>
      <c r="P731">
        <f t="shared" si="56"/>
        <v>83.33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50</v>
      </c>
      <c r="P732">
        <f t="shared" si="56"/>
        <v>37.74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198</v>
      </c>
      <c r="P733">
        <f t="shared" si="56"/>
        <v>139.08000000000001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24580</v>
      </c>
      <c r="P734">
        <f t="shared" si="56"/>
        <v>756.31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392</v>
      </c>
      <c r="P735">
        <f t="shared" si="56"/>
        <v>57.99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115</v>
      </c>
      <c r="P736">
        <f t="shared" si="56"/>
        <v>171.49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21</v>
      </c>
      <c r="P737">
        <f t="shared" si="56"/>
        <v>42.47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269</v>
      </c>
      <c r="P738">
        <f t="shared" si="56"/>
        <v>89.81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191</v>
      </c>
      <c r="P739">
        <f t="shared" si="56"/>
        <v>88.38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636</v>
      </c>
      <c r="P740">
        <f t="shared" si="56"/>
        <v>232.59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159</v>
      </c>
      <c r="P741">
        <f t="shared" si="56"/>
        <v>68.53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317</v>
      </c>
      <c r="P742">
        <f t="shared" si="56"/>
        <v>500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73</v>
      </c>
      <c r="P743">
        <f t="shared" si="56"/>
        <v>100.92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677</v>
      </c>
      <c r="P744">
        <f t="shared" si="56"/>
        <v>412.04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1720</v>
      </c>
      <c r="P745">
        <f t="shared" si="56"/>
        <v>630.66999999999996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189</v>
      </c>
      <c r="P746">
        <f t="shared" si="56"/>
        <v>152.35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425</v>
      </c>
      <c r="P747">
        <f t="shared" si="56"/>
        <v>127.37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315</v>
      </c>
      <c r="P748">
        <f t="shared" si="56"/>
        <v>97.1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134</v>
      </c>
      <c r="P749">
        <f t="shared" si="56"/>
        <v>170.82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469</v>
      </c>
      <c r="P750">
        <f t="shared" si="56"/>
        <v>213.34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94</v>
      </c>
      <c r="P751">
        <f t="shared" si="56"/>
        <v>85.18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210</v>
      </c>
      <c r="P752">
        <f t="shared" si="56"/>
        <v>158.34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310</v>
      </c>
      <c r="P753">
        <f t="shared" si="56"/>
        <v>150.04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186</v>
      </c>
      <c r="P754">
        <f t="shared" si="56"/>
        <v>88.6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92</v>
      </c>
      <c r="P755">
        <f t="shared" si="56"/>
        <v>354.92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461</v>
      </c>
      <c r="P756">
        <f t="shared" si="56"/>
        <v>188.33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368</v>
      </c>
      <c r="P757">
        <f t="shared" si="56"/>
        <v>135.34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1310</v>
      </c>
      <c r="P758">
        <f t="shared" si="56"/>
        <v>416.82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3655</v>
      </c>
      <c r="P759">
        <f t="shared" si="56"/>
        <v>507.61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365</v>
      </c>
      <c r="P760">
        <f t="shared" si="56"/>
        <v>480.53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182</v>
      </c>
      <c r="P761">
        <f t="shared" si="56"/>
        <v>92.16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415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182</v>
      </c>
      <c r="P763">
        <f t="shared" si="56"/>
        <v>1518.5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260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211</v>
      </c>
      <c r="P765">
        <f t="shared" si="56"/>
        <v>9044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181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129</v>
      </c>
      <c r="P767">
        <f t="shared" si="56"/>
        <v>204.89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224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177</v>
      </c>
      <c r="P769">
        <f t="shared" si="56"/>
        <v>2945.67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353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221</v>
      </c>
      <c r="P771">
        <f t="shared" ref="P771:P834" si="61">IFERROR(ROUND(E771/L771,2),0)</f>
        <v>169.75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(((I771/60)/60)/24+DATE(1970,1,1))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50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23</v>
      </c>
      <c r="P773">
        <f t="shared" si="61"/>
        <v>8807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586</v>
      </c>
      <c r="P774">
        <f t="shared" si="61"/>
        <v>8792.02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234</v>
      </c>
      <c r="P775">
        <f t="shared" si="61"/>
        <v>4390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1750</v>
      </c>
      <c r="P776">
        <f t="shared" si="61"/>
        <v>972.22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87</v>
      </c>
      <c r="P777">
        <f t="shared" si="61"/>
        <v>1748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125</v>
      </c>
      <c r="P778">
        <f t="shared" si="61"/>
        <v>153.32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291</v>
      </c>
      <c r="P779">
        <f t="shared" si="61"/>
        <v>2911.67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1746</v>
      </c>
      <c r="P780">
        <f t="shared" si="61"/>
        <v>8730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58</v>
      </c>
      <c r="P781">
        <f t="shared" si="61"/>
        <v>1454.17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872</v>
      </c>
      <c r="P782">
        <f t="shared" si="61"/>
        <v>323.04000000000002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1089</v>
      </c>
      <c r="P783">
        <f t="shared" si="61"/>
        <v>348.46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1241</v>
      </c>
      <c r="P784">
        <f t="shared" si="61"/>
        <v>620.36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578</v>
      </c>
      <c r="P785">
        <f t="shared" si="61"/>
        <v>247.6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864</v>
      </c>
      <c r="P786">
        <f t="shared" si="61"/>
        <v>864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1727</v>
      </c>
      <c r="P787">
        <f t="shared" si="61"/>
        <v>297.79000000000002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173</v>
      </c>
      <c r="P788">
        <f t="shared" si="61"/>
        <v>196.18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718</v>
      </c>
      <c r="P789">
        <f t="shared" si="61"/>
        <v>507.06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859</v>
      </c>
      <c r="P790">
        <f t="shared" si="61"/>
        <v>252.53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505</v>
      </c>
      <c r="P791">
        <f t="shared" si="61"/>
        <v>612.92999999999995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86</v>
      </c>
      <c r="P792">
        <f t="shared" si="61"/>
        <v>54.92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114</v>
      </c>
      <c r="P793">
        <f t="shared" si="61"/>
        <v>66.709999999999994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341</v>
      </c>
      <c r="P794">
        <f t="shared" si="61"/>
        <v>142.28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310</v>
      </c>
      <c r="P795">
        <f t="shared" si="61"/>
        <v>266.77999999999997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107</v>
      </c>
      <c r="P796">
        <f t="shared" si="61"/>
        <v>160.91999999999999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61</v>
      </c>
      <c r="P797">
        <f t="shared" si="61"/>
        <v>46.3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85</v>
      </c>
      <c r="P798">
        <f t="shared" si="61"/>
        <v>94.12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282</v>
      </c>
      <c r="P799">
        <f t="shared" si="61"/>
        <v>118.97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241</v>
      </c>
      <c r="P800">
        <f t="shared" si="61"/>
        <v>96.84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168</v>
      </c>
      <c r="P801">
        <f t="shared" si="61"/>
        <v>300.04000000000002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560</v>
      </c>
      <c r="P802">
        <f t="shared" si="61"/>
        <v>149.97999999999999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418</v>
      </c>
      <c r="P803">
        <f t="shared" si="61"/>
        <v>163.82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139</v>
      </c>
      <c r="P804">
        <f t="shared" si="61"/>
        <v>111.32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363</v>
      </c>
      <c r="P805">
        <f t="shared" si="61"/>
        <v>219.68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151</v>
      </c>
      <c r="P806">
        <f t="shared" si="61"/>
        <v>462.22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277</v>
      </c>
      <c r="P807">
        <f t="shared" si="61"/>
        <v>153.97999999999999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116.99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208</v>
      </c>
      <c r="P809">
        <f t="shared" si="61"/>
        <v>145.63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184</v>
      </c>
      <c r="P810">
        <f t="shared" si="61"/>
        <v>193.02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207</v>
      </c>
      <c r="P811">
        <f t="shared" si="61"/>
        <v>159.08000000000001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550</v>
      </c>
      <c r="P812">
        <f t="shared" si="61"/>
        <v>305.77999999999997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824</v>
      </c>
      <c r="P813">
        <f t="shared" si="61"/>
        <v>686.75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1372</v>
      </c>
      <c r="P814">
        <f t="shared" si="61"/>
        <v>249.39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548</v>
      </c>
      <c r="P815">
        <f t="shared" si="61"/>
        <v>85.7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821</v>
      </c>
      <c r="P816">
        <f t="shared" si="61"/>
        <v>293.27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205</v>
      </c>
      <c r="P817">
        <f t="shared" si="61"/>
        <v>190.95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117</v>
      </c>
      <c r="P818">
        <f t="shared" si="61"/>
        <v>40.049999999999997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547</v>
      </c>
      <c r="P819">
        <f t="shared" si="61"/>
        <v>356.83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2340</v>
      </c>
      <c r="P820">
        <f t="shared" si="61"/>
        <v>431.11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2048</v>
      </c>
      <c r="P821">
        <f t="shared" si="61"/>
        <v>585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409</v>
      </c>
      <c r="P822">
        <f t="shared" si="61"/>
        <v>215.08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47</v>
      </c>
      <c r="P823">
        <f t="shared" si="61"/>
        <v>104.69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272</v>
      </c>
      <c r="P824">
        <f t="shared" si="61"/>
        <v>118.26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1019</v>
      </c>
      <c r="P825">
        <f t="shared" si="61"/>
        <v>247.03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509</v>
      </c>
      <c r="P826">
        <f t="shared" si="61"/>
        <v>150.66999999999999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65</v>
      </c>
      <c r="P827">
        <f t="shared" si="61"/>
        <v>82.02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148</v>
      </c>
      <c r="P828">
        <f t="shared" si="61"/>
        <v>165.59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2703</v>
      </c>
      <c r="P829">
        <f t="shared" si="61"/>
        <v>737.27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624</v>
      </c>
      <c r="P830">
        <f t="shared" si="61"/>
        <v>213.39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1621</v>
      </c>
      <c r="P831">
        <f t="shared" si="61"/>
        <v>506.56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450</v>
      </c>
      <c r="P832">
        <f t="shared" si="61"/>
        <v>253.06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540</v>
      </c>
      <c r="P833">
        <f t="shared" si="61"/>
        <v>404.75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54</v>
      </c>
      <c r="P834">
        <f t="shared" si="61"/>
        <v>52.54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135</v>
      </c>
      <c r="P835">
        <f t="shared" ref="P835:P898" si="66">IFERROR(ROUND(E835/L835,2),0)</f>
        <v>197.17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(((I835/60)/60)/24+DATE(1970,1,1))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147</v>
      </c>
      <c r="P836">
        <f t="shared" si="66"/>
        <v>107.74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404</v>
      </c>
      <c r="P837">
        <f t="shared" si="66"/>
        <v>201.93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162</v>
      </c>
      <c r="P838">
        <f t="shared" si="66"/>
        <v>175.57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323</v>
      </c>
      <c r="P839">
        <f t="shared" si="66"/>
        <v>130.16999999999999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403</v>
      </c>
      <c r="P840">
        <f t="shared" si="66"/>
        <v>132.19999999999999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161</v>
      </c>
      <c r="P841">
        <f t="shared" si="66"/>
        <v>83.94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81</v>
      </c>
      <c r="P842">
        <f t="shared" si="66"/>
        <v>42.38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161</v>
      </c>
      <c r="P843">
        <f t="shared" si="66"/>
        <v>85.48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321</v>
      </c>
      <c r="P844">
        <f t="shared" si="66"/>
        <v>205.79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267</v>
      </c>
      <c r="P846">
        <f t="shared" si="66"/>
        <v>50.38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160</v>
      </c>
      <c r="P847">
        <f t="shared" si="66"/>
        <v>45.23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727</v>
      </c>
      <c r="P848">
        <f t="shared" si="66"/>
        <v>170.23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80000</v>
      </c>
      <c r="P849">
        <f t="shared" si="66"/>
        <v>8000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2660</v>
      </c>
      <c r="P850">
        <f t="shared" si="66"/>
        <v>498.81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199</v>
      </c>
      <c r="P851">
        <f t="shared" si="66"/>
        <v>69.06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198</v>
      </c>
      <c r="P852">
        <f t="shared" si="66"/>
        <v>59.65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396</v>
      </c>
      <c r="P853">
        <f t="shared" si="66"/>
        <v>113.11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226</v>
      </c>
      <c r="P854">
        <f t="shared" si="66"/>
        <v>127.5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2635</v>
      </c>
      <c r="P855">
        <f t="shared" si="66"/>
        <v>790.5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28</v>
      </c>
      <c r="P856">
        <f t="shared" si="66"/>
        <v>15.79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543</v>
      </c>
      <c r="P857">
        <f t="shared" si="66"/>
        <v>167.57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3149</v>
      </c>
      <c r="P858">
        <f t="shared" si="66"/>
        <v>281.18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655</v>
      </c>
      <c r="P859">
        <f t="shared" si="66"/>
        <v>327.5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653</v>
      </c>
      <c r="P860">
        <f t="shared" si="66"/>
        <v>103.14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196</v>
      </c>
      <c r="P861">
        <f t="shared" si="66"/>
        <v>79.94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56</v>
      </c>
      <c r="P862">
        <f t="shared" si="66"/>
        <v>163.19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174</v>
      </c>
      <c r="P863">
        <f t="shared" si="66"/>
        <v>3905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16</v>
      </c>
      <c r="P864">
        <f t="shared" si="66"/>
        <v>1948.75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390</v>
      </c>
      <c r="P865">
        <f t="shared" si="66"/>
        <v>1558.6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120</v>
      </c>
      <c r="P866">
        <f t="shared" si="66"/>
        <v>98.61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354</v>
      </c>
      <c r="P867">
        <f t="shared" si="66"/>
        <v>3892.5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222</v>
      </c>
      <c r="P868">
        <f t="shared" si="66"/>
        <v>705.82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155</v>
      </c>
      <c r="P869">
        <f t="shared" si="66"/>
        <v>704.55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17</v>
      </c>
      <c r="P870">
        <f t="shared" si="66"/>
        <v>7733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88</v>
      </c>
      <c r="P871">
        <f t="shared" si="66"/>
        <v>2570.4299999999998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39</v>
      </c>
      <c r="P872">
        <f t="shared" si="66"/>
        <v>1540.39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128</v>
      </c>
      <c r="P873">
        <f t="shared" si="66"/>
        <v>640.41999999999996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96</v>
      </c>
      <c r="P874">
        <f t="shared" si="66"/>
        <v>3835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219</v>
      </c>
      <c r="P875">
        <f t="shared" si="66"/>
        <v>1533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255</v>
      </c>
      <c r="P876">
        <f t="shared" si="66"/>
        <v>364.52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153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242</v>
      </c>
      <c r="P878">
        <f t="shared" si="66"/>
        <v>169.33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381</v>
      </c>
      <c r="P879">
        <f t="shared" si="66"/>
        <v>262.66000000000003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152</v>
      </c>
      <c r="P880">
        <f t="shared" si="66"/>
        <v>3797.72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361</v>
      </c>
      <c r="P881">
        <f t="shared" si="66"/>
        <v>252.53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200</v>
      </c>
      <c r="P882">
        <f t="shared" si="66"/>
        <v>944.88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201</v>
      </c>
      <c r="P883">
        <f t="shared" si="66"/>
        <v>7555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503</v>
      </c>
      <c r="P884">
        <f t="shared" si="66"/>
        <v>538.57000000000005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151</v>
      </c>
      <c r="P885">
        <f t="shared" si="66"/>
        <v>313.75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376</v>
      </c>
      <c r="P886">
        <f t="shared" si="66"/>
        <v>3763.5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753</v>
      </c>
      <c r="P887">
        <f t="shared" si="66"/>
        <v>358.34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1504</v>
      </c>
      <c r="P888">
        <f t="shared" si="66"/>
        <v>1074.29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751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750</v>
      </c>
      <c r="P890">
        <f t="shared" si="66"/>
        <v>1875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30</v>
      </c>
      <c r="P891">
        <f t="shared" si="66"/>
        <v>234.22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248</v>
      </c>
      <c r="P892">
        <f t="shared" si="66"/>
        <v>1861.29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93</v>
      </c>
      <c r="P893">
        <f t="shared" si="66"/>
        <v>825.94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124</v>
      </c>
      <c r="P894">
        <f t="shared" si="66"/>
        <v>436.18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371</v>
      </c>
      <c r="P895">
        <f t="shared" si="66"/>
        <v>1482.4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37</v>
      </c>
      <c r="P896">
        <f t="shared" si="66"/>
        <v>139.57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92</v>
      </c>
      <c r="P897">
        <f t="shared" si="66"/>
        <v>1054.72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92</v>
      </c>
      <c r="P898">
        <f t="shared" si="66"/>
        <v>102.29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245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(((I899/60)/60)/24+DATE(1970,1,1))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294</v>
      </c>
      <c r="P900">
        <f t="shared" si="71"/>
        <v>3670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978</v>
      </c>
      <c r="P901">
        <f t="shared" si="71"/>
        <v>917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147</v>
      </c>
      <c r="P902">
        <f t="shared" si="71"/>
        <v>3663.44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112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24</v>
      </c>
      <c r="P904">
        <f t="shared" si="71"/>
        <v>2408.67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144</v>
      </c>
      <c r="P905">
        <f t="shared" si="71"/>
        <v>1805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14</v>
      </c>
      <c r="P906">
        <f t="shared" si="71"/>
        <v>2406.33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111</v>
      </c>
      <c r="P907">
        <f t="shared" si="71"/>
        <v>1201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48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247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287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45</v>
      </c>
      <c r="P911">
        <f t="shared" si="71"/>
        <v>895.02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1298</v>
      </c>
      <c r="P912">
        <f t="shared" si="71"/>
        <v>1428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7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202</v>
      </c>
      <c r="P914">
        <f t="shared" si="71"/>
        <v>3531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24</v>
      </c>
      <c r="P915">
        <f t="shared" si="71"/>
        <v>293.89999999999998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470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108</v>
      </c>
      <c r="P917">
        <f t="shared" si="71"/>
        <v>782.22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213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140</v>
      </c>
      <c r="P919">
        <f t="shared" si="71"/>
        <v>7015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180</v>
      </c>
      <c r="P920">
        <f t="shared" si="71"/>
        <v>701.1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35</v>
      </c>
      <c r="P921">
        <f t="shared" si="71"/>
        <v>7003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127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46</v>
      </c>
      <c r="P923">
        <f t="shared" si="71"/>
        <v>348.1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26</v>
      </c>
      <c r="P924">
        <f t="shared" si="71"/>
        <v>230.83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46</v>
      </c>
      <c r="P925">
        <f t="shared" si="71"/>
        <v>1150.67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229</v>
      </c>
      <c r="P926">
        <f t="shared" si="71"/>
        <v>457.53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114</v>
      </c>
      <c r="P927">
        <f t="shared" si="71"/>
        <v>1370.6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98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34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47</v>
      </c>
      <c r="P930">
        <f t="shared" si="71"/>
        <v>241.25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1348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745</v>
      </c>
      <c r="P932">
        <f t="shared" si="71"/>
        <v>1341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335</v>
      </c>
      <c r="P933">
        <f t="shared" si="71"/>
        <v>957.14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70</v>
      </c>
      <c r="P934">
        <f t="shared" si="71"/>
        <v>223.03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334</v>
      </c>
      <c r="P935">
        <f t="shared" si="71"/>
        <v>3342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134</v>
      </c>
      <c r="P936">
        <f t="shared" si="71"/>
        <v>222.67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190</v>
      </c>
      <c r="P937">
        <f t="shared" si="71"/>
        <v>3331.5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476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190</v>
      </c>
      <c r="P939">
        <f t="shared" si="71"/>
        <v>3323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95</v>
      </c>
      <c r="P940">
        <f t="shared" si="71"/>
        <v>6645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241</v>
      </c>
      <c r="P941">
        <f t="shared" si="71"/>
        <v>3316.5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74</v>
      </c>
      <c r="P942">
        <f t="shared" si="71"/>
        <v>473.74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13</v>
      </c>
      <c r="P943">
        <f t="shared" si="71"/>
        <v>213.81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88</v>
      </c>
      <c r="P944">
        <f t="shared" si="71"/>
        <v>413.13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220</v>
      </c>
      <c r="P945">
        <f t="shared" si="71"/>
        <v>549.33000000000004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68.39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7</v>
      </c>
      <c r="P947">
        <f t="shared" si="71"/>
        <v>409.69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44</v>
      </c>
      <c r="P948">
        <f t="shared" si="71"/>
        <v>1308.2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768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163</v>
      </c>
      <c r="P950">
        <f t="shared" si="71"/>
        <v>814.38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33</v>
      </c>
      <c r="P951">
        <f t="shared" si="71"/>
        <v>930.14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130</v>
      </c>
      <c r="P952">
        <f t="shared" si="71"/>
        <v>271.08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13</v>
      </c>
      <c r="P953">
        <f t="shared" si="71"/>
        <v>53.76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13</v>
      </c>
      <c r="P954">
        <f t="shared" si="71"/>
        <v>33.159999999999997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43</v>
      </c>
      <c r="P955">
        <f t="shared" si="71"/>
        <v>1300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88.84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2</v>
      </c>
      <c r="P957">
        <f t="shared" si="71"/>
        <v>69.23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13</v>
      </c>
      <c r="P958">
        <f t="shared" si="71"/>
        <v>376.5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53</v>
      </c>
      <c r="P959">
        <f t="shared" si="71"/>
        <v>912.57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82</v>
      </c>
      <c r="P960">
        <f t="shared" si="71"/>
        <v>375.71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13</v>
      </c>
      <c r="P961">
        <f t="shared" si="71"/>
        <v>37.32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11</v>
      </c>
      <c r="P962">
        <f t="shared" si="71"/>
        <v>33.909999999999997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7</v>
      </c>
      <c r="P963">
        <f t="shared" ref="P963:P1026" si="76">IFERROR(ROUND(E963/L963,2),0)</f>
        <v>57.94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(((I963/60)/60)/24+DATE(1970,1,1))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254</v>
      </c>
      <c r="P964">
        <f t="shared" si="76"/>
        <v>171.89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18</v>
      </c>
      <c r="P965">
        <f t="shared" si="76"/>
        <v>706.67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6</v>
      </c>
      <c r="P966">
        <f t="shared" si="76"/>
        <v>217.52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25</v>
      </c>
      <c r="P967">
        <f t="shared" si="76"/>
        <v>1050.29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53</v>
      </c>
      <c r="P968">
        <f t="shared" si="76"/>
        <v>210.03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32</v>
      </c>
      <c r="P969">
        <f t="shared" si="76"/>
        <v>77.78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79</v>
      </c>
      <c r="P970">
        <f t="shared" si="76"/>
        <v>1575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21</v>
      </c>
      <c r="P971">
        <f t="shared" si="76"/>
        <v>568.91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125</v>
      </c>
      <c r="P972">
        <f t="shared" si="76"/>
        <v>446.93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6</v>
      </c>
      <c r="P973">
        <f t="shared" si="76"/>
        <v>1248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31</v>
      </c>
      <c r="P974">
        <f t="shared" si="76"/>
        <v>138.56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31</v>
      </c>
      <c r="P975">
        <f t="shared" si="76"/>
        <v>777.5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12</v>
      </c>
      <c r="P976">
        <f t="shared" si="76"/>
        <v>2071.85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6</v>
      </c>
      <c r="P977">
        <f t="shared" si="76"/>
        <v>258.95999999999998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4</v>
      </c>
      <c r="P978">
        <f t="shared" si="76"/>
        <v>345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230</v>
      </c>
      <c r="P979">
        <f t="shared" si="76"/>
        <v>517.41999999999996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4</v>
      </c>
      <c r="P980">
        <f t="shared" si="76"/>
        <v>50.46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18</v>
      </c>
      <c r="P981">
        <f t="shared" si="76"/>
        <v>64.39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62</v>
      </c>
      <c r="P982">
        <f t="shared" si="76"/>
        <v>198.55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7</v>
      </c>
      <c r="P983">
        <f t="shared" si="76"/>
        <v>1536.57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35</v>
      </c>
      <c r="P984">
        <f t="shared" si="76"/>
        <v>2047.33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6</v>
      </c>
      <c r="P985">
        <f t="shared" si="76"/>
        <v>34.25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61</v>
      </c>
      <c r="P986">
        <f t="shared" si="76"/>
        <v>2040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20</v>
      </c>
      <c r="P987">
        <f t="shared" si="76"/>
        <v>266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31</v>
      </c>
      <c r="P988">
        <f t="shared" si="76"/>
        <v>265.7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12</v>
      </c>
      <c r="P989">
        <f t="shared" si="76"/>
        <v>148.97999999999999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122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61</v>
      </c>
      <c r="P991">
        <f t="shared" si="76"/>
        <v>190.63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24</v>
      </c>
      <c r="P992">
        <f t="shared" si="76"/>
        <v>3043.13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122</v>
      </c>
      <c r="P993">
        <f t="shared" si="76"/>
        <v>868.57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6</v>
      </c>
      <c r="P994">
        <f t="shared" si="76"/>
        <v>1520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9</v>
      </c>
      <c r="P995">
        <f t="shared" si="76"/>
        <v>31.01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3</v>
      </c>
      <c r="P996">
        <f t="shared" si="76"/>
        <v>551.91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61</v>
      </c>
      <c r="P997">
        <f t="shared" si="76"/>
        <v>673.44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152</v>
      </c>
      <c r="P998">
        <f t="shared" si="76"/>
        <v>1212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121</v>
      </c>
      <c r="P999">
        <f t="shared" si="76"/>
        <v>757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10</v>
      </c>
      <c r="P1000">
        <f t="shared" si="76"/>
        <v>26.43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4</v>
      </c>
      <c r="P1001">
        <f t="shared" si="76"/>
        <v>151.05000000000001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1</v>
      </c>
      <c r="P1002">
        <f t="shared" si="76"/>
        <v>1006.93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121</v>
      </c>
      <c r="P1003">
        <f t="shared" si="76"/>
        <v>1510.39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60</v>
      </c>
      <c r="P1004">
        <f t="shared" si="76"/>
        <v>274.5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30</v>
      </c>
      <c r="P1005">
        <f t="shared" si="76"/>
        <v>402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24</v>
      </c>
      <c r="P1006">
        <f t="shared" si="76"/>
        <v>63.46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3</v>
      </c>
      <c r="P1007">
        <f t="shared" si="76"/>
        <v>37.43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151</v>
      </c>
      <c r="P1008">
        <f t="shared" si="76"/>
        <v>753.13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20</v>
      </c>
      <c r="P1009">
        <f t="shared" si="76"/>
        <v>79.28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6</v>
      </c>
      <c r="P1010">
        <f t="shared" si="76"/>
        <v>6020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12</v>
      </c>
      <c r="P1011">
        <f t="shared" si="76"/>
        <v>59.59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5</v>
      </c>
      <c r="P1012">
        <f t="shared" si="76"/>
        <v>1504.75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30</v>
      </c>
      <c r="P1013">
        <f t="shared" si="76"/>
        <v>6007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120</v>
      </c>
      <c r="P1014">
        <f t="shared" si="76"/>
        <v>7.74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24</v>
      </c>
      <c r="P1015">
        <f t="shared" si="76"/>
        <v>66.67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60</v>
      </c>
      <c r="P1016">
        <f t="shared" si="76"/>
        <v>375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67</v>
      </c>
      <c r="P1017">
        <f t="shared" si="76"/>
        <v>1000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6</v>
      </c>
      <c r="P1018">
        <f t="shared" si="76"/>
        <v>157.88999999999999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</v>
      </c>
      <c r="P1019">
        <f t="shared" si="76"/>
        <v>16.899999999999999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30</v>
      </c>
      <c r="P1020">
        <f t="shared" si="76"/>
        <v>857.14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13</v>
      </c>
      <c r="P1021">
        <f t="shared" si="76"/>
        <v>14.96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383</v>
      </c>
      <c r="P1022">
        <f t="shared" si="76"/>
        <v>198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197</v>
      </c>
      <c r="P1023">
        <f t="shared" si="76"/>
        <v>12.39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296</v>
      </c>
      <c r="P1024">
        <f t="shared" si="76"/>
        <v>79.86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295</v>
      </c>
      <c r="P1025">
        <f t="shared" si="76"/>
        <v>45.09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30</v>
      </c>
      <c r="P1026">
        <f t="shared" si="76"/>
        <v>96.79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8</v>
      </c>
      <c r="P1027">
        <f t="shared" ref="P1027:P1090" si="81">IFERROR(ROUND(E1027/L1027,2),0)</f>
        <v>5.51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(((I1027/60)/60)/24+DATE(1970,1,1))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84</v>
      </c>
      <c r="P1028">
        <f t="shared" si="81"/>
        <v>48.16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78</v>
      </c>
      <c r="P1029">
        <f t="shared" si="81"/>
        <v>52.93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59</v>
      </c>
      <c r="P1030">
        <f t="shared" si="81"/>
        <v>22.98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59</v>
      </c>
      <c r="P1031">
        <f t="shared" si="81"/>
        <v>41.52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292</v>
      </c>
      <c r="P1032">
        <f t="shared" si="81"/>
        <v>36.76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58</v>
      </c>
      <c r="P1033">
        <f t="shared" si="81"/>
        <v>58.91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60.74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439</v>
      </c>
      <c r="P1035">
        <f t="shared" si="81"/>
        <v>215.7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116</v>
      </c>
      <c r="P1036">
        <f t="shared" si="81"/>
        <v>35.020000000000003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126</v>
      </c>
      <c r="P1037">
        <f t="shared" si="81"/>
        <v>76.319999999999993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128</v>
      </c>
      <c r="P1038">
        <f t="shared" si="81"/>
        <v>27.35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576</v>
      </c>
      <c r="P1039">
        <f t="shared" si="81"/>
        <v>274.14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383</v>
      </c>
      <c r="P1040">
        <f t="shared" si="81"/>
        <v>94.08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1143</v>
      </c>
      <c r="P1041">
        <f t="shared" si="81"/>
        <v>190.43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7</v>
      </c>
      <c r="P1042">
        <f t="shared" si="81"/>
        <v>5700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11392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874</v>
      </c>
      <c r="P1044">
        <f t="shared" si="81"/>
        <v>5680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6</v>
      </c>
      <c r="P1045">
        <f t="shared" si="81"/>
        <v>19.43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81</v>
      </c>
      <c r="P1046">
        <f t="shared" si="81"/>
        <v>2835.56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57</v>
      </c>
      <c r="P1047">
        <f t="shared" si="81"/>
        <v>708.25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189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283</v>
      </c>
      <c r="P1049">
        <f t="shared" si="81"/>
        <v>5660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38</v>
      </c>
      <c r="P1050">
        <f t="shared" si="81"/>
        <v>1413.9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47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226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1127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130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375</v>
      </c>
      <c r="P1055">
        <f t="shared" si="81"/>
        <v>5623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225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160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56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56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14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508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112</v>
      </c>
      <c r="P1062">
        <f t="shared" si="81"/>
        <v>5580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139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2799</v>
      </c>
      <c r="P1064">
        <f t="shared" si="81"/>
        <v>1392.5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556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6</v>
      </c>
      <c r="P1066">
        <f t="shared" si="81"/>
        <v>45.16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185</v>
      </c>
      <c r="P1067">
        <f t="shared" si="81"/>
        <v>1108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4</v>
      </c>
      <c r="P1068">
        <f t="shared" si="81"/>
        <v>37.4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1107</v>
      </c>
      <c r="P1069">
        <f t="shared" si="81"/>
        <v>553.5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18</v>
      </c>
      <c r="P1070">
        <f t="shared" si="81"/>
        <v>1381.5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251</v>
      </c>
      <c r="P1071">
        <f t="shared" si="81"/>
        <v>262.67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55</v>
      </c>
      <c r="P1072">
        <f t="shared" si="81"/>
        <v>2755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5509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7</v>
      </c>
      <c r="P1074">
        <f t="shared" si="81"/>
        <v>1377.25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734</v>
      </c>
      <c r="P1075">
        <f t="shared" si="81"/>
        <v>5504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10</v>
      </c>
      <c r="P1076">
        <f t="shared" si="81"/>
        <v>183.37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550</v>
      </c>
      <c r="P1077">
        <f t="shared" si="81"/>
        <v>1833.33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7</v>
      </c>
      <c r="P1078">
        <f t="shared" si="81"/>
        <v>5.64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22</v>
      </c>
      <c r="P1079">
        <f t="shared" si="81"/>
        <v>32.82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913</v>
      </c>
      <c r="P1080">
        <f t="shared" si="81"/>
        <v>1095.5999999999999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21</v>
      </c>
      <c r="P1081">
        <f t="shared" si="81"/>
        <v>303.83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27</v>
      </c>
      <c r="P1082">
        <f t="shared" si="81"/>
        <v>55.77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8</v>
      </c>
      <c r="P1083">
        <f t="shared" si="81"/>
        <v>1365.5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55</v>
      </c>
      <c r="P1084">
        <f t="shared" si="81"/>
        <v>1818.67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11</v>
      </c>
      <c r="P1085">
        <f t="shared" si="81"/>
        <v>5452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990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18</v>
      </c>
      <c r="P1087">
        <f t="shared" si="81"/>
        <v>604.11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30</v>
      </c>
      <c r="P1088">
        <f t="shared" si="81"/>
        <v>2716.5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494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12</v>
      </c>
      <c r="P1090">
        <f t="shared" si="81"/>
        <v>36.94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36</v>
      </c>
      <c r="P1091">
        <f t="shared" ref="P1091:P1154" si="86">IFERROR(ROUND(E1091/L1091,2),0)</f>
        <v>110.65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(((I1091/60)/60)/24+DATE(1970,1,1))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42</v>
      </c>
      <c r="P1092">
        <f t="shared" si="86"/>
        <v>5414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2705</v>
      </c>
      <c r="P1093">
        <f t="shared" si="86"/>
        <v>2705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271</v>
      </c>
      <c r="P1094">
        <f t="shared" si="86"/>
        <v>772.86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1800</v>
      </c>
      <c r="P1095">
        <f t="shared" si="86"/>
        <v>1349.75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30</v>
      </c>
      <c r="P1096">
        <f t="shared" si="86"/>
        <v>199.85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1</v>
      </c>
      <c r="P1097">
        <f t="shared" si="86"/>
        <v>57.34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45</v>
      </c>
      <c r="P1098">
        <f t="shared" si="86"/>
        <v>185.82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5</v>
      </c>
      <c r="P1099">
        <f t="shared" si="86"/>
        <v>768.65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22</v>
      </c>
      <c r="P1100">
        <f t="shared" si="86"/>
        <v>244.55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108</v>
      </c>
      <c r="P1101">
        <f t="shared" si="86"/>
        <v>5376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134</v>
      </c>
      <c r="P1102">
        <f t="shared" si="86"/>
        <v>536.6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5</v>
      </c>
      <c r="P1103">
        <f t="shared" si="86"/>
        <v>893.33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67</v>
      </c>
      <c r="P1104">
        <f t="shared" si="86"/>
        <v>223.3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36</v>
      </c>
      <c r="P1105">
        <f t="shared" si="86"/>
        <v>357.2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9</v>
      </c>
      <c r="P1106">
        <f t="shared" si="86"/>
        <v>144.72999999999999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1</v>
      </c>
      <c r="P1107">
        <f t="shared" si="86"/>
        <v>267.14999999999998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1333</v>
      </c>
      <c r="P1108">
        <f t="shared" si="86"/>
        <v>761.57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53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21</v>
      </c>
      <c r="P1110">
        <f t="shared" si="86"/>
        <v>253.71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53</v>
      </c>
      <c r="P1111">
        <f t="shared" si="86"/>
        <v>1774.34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11</v>
      </c>
      <c r="P1112">
        <f t="shared" si="86"/>
        <v>483.82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212</v>
      </c>
      <c r="P1113">
        <f t="shared" si="86"/>
        <v>5308.26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6</v>
      </c>
      <c r="P1114">
        <f t="shared" si="86"/>
        <v>16.989999999999998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530</v>
      </c>
      <c r="P1115">
        <f t="shared" si="86"/>
        <v>5297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88</v>
      </c>
      <c r="P1116">
        <f t="shared" si="86"/>
        <v>1765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13</v>
      </c>
      <c r="P1117">
        <f t="shared" si="86"/>
        <v>1322.75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</v>
      </c>
      <c r="P1118">
        <f t="shared" si="86"/>
        <v>528.5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527</v>
      </c>
      <c r="P1119">
        <f t="shared" si="86"/>
        <v>658.88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117</v>
      </c>
      <c r="P1120">
        <f t="shared" si="86"/>
        <v>1754.33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251</v>
      </c>
      <c r="P1121">
        <f t="shared" si="86"/>
        <v>5260.92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21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2</v>
      </c>
      <c r="P1123">
        <f t="shared" si="86"/>
        <v>1051.8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164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105</v>
      </c>
      <c r="P1125">
        <f t="shared" si="86"/>
        <v>1750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6</v>
      </c>
      <c r="P1126">
        <f t="shared" si="86"/>
        <v>748.57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175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262</v>
      </c>
      <c r="P1128">
        <f t="shared" si="86"/>
        <v>2617.5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15</v>
      </c>
      <c r="P1129">
        <f t="shared" si="86"/>
        <v>227.57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523</v>
      </c>
      <c r="P1130">
        <f t="shared" si="86"/>
        <v>5233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26</v>
      </c>
      <c r="P1131">
        <f t="shared" si="86"/>
        <v>2616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105</v>
      </c>
      <c r="P1132">
        <f t="shared" si="86"/>
        <v>1742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13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52</v>
      </c>
      <c r="P1134">
        <f t="shared" si="86"/>
        <v>401.69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174</v>
      </c>
      <c r="P1135">
        <f t="shared" si="86"/>
        <v>5221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21</v>
      </c>
      <c r="P1136">
        <f t="shared" si="86"/>
        <v>5221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521</v>
      </c>
      <c r="P1137">
        <f t="shared" si="86"/>
        <v>5212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124</v>
      </c>
      <c r="P1138">
        <f t="shared" si="86"/>
        <v>867.08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21</v>
      </c>
      <c r="P1139">
        <f t="shared" si="86"/>
        <v>133.33000000000001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15</v>
      </c>
      <c r="P1140">
        <f t="shared" si="86"/>
        <v>1300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65</v>
      </c>
      <c r="P1141">
        <f t="shared" si="86"/>
        <v>5195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104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1035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129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11</v>
      </c>
      <c r="P1145">
        <f t="shared" si="86"/>
        <v>645.88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55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6</v>
      </c>
      <c r="P1147">
        <f t="shared" si="86"/>
        <v>5145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86</v>
      </c>
      <c r="P1148">
        <f t="shared" si="86"/>
        <v>427.92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20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34</v>
      </c>
      <c r="P1150">
        <f t="shared" si="86"/>
        <v>1705.33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10</v>
      </c>
      <c r="P1151">
        <f t="shared" si="86"/>
        <v>2552.5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204</v>
      </c>
      <c r="P1152">
        <f t="shared" si="86"/>
        <v>850.5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20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32</v>
      </c>
      <c r="P1154">
        <f t="shared" si="86"/>
        <v>340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64</v>
      </c>
      <c r="P1155">
        <f t="shared" ref="P1155:P1218" si="91">IFERROR(ROUND(E1155/L1155,2),0)</f>
        <v>5096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(((I1155/60)/60)/24+DATE(1970,1,1))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102</v>
      </c>
      <c r="P1156">
        <f t="shared" si="91"/>
        <v>1695.67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20</v>
      </c>
      <c r="P1157">
        <f t="shared" si="91"/>
        <v>635.75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78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51</v>
      </c>
      <c r="P1159">
        <f t="shared" si="91"/>
        <v>1692.67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68</v>
      </c>
      <c r="P1160">
        <f t="shared" si="91"/>
        <v>1690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75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17</v>
      </c>
      <c r="P1162">
        <f t="shared" si="91"/>
        <v>266.63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28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8</v>
      </c>
      <c r="P1164">
        <f t="shared" si="91"/>
        <v>2527.5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97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51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51</v>
      </c>
      <c r="P1167">
        <f t="shared" si="91"/>
        <v>202.04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34</v>
      </c>
      <c r="P1168">
        <f t="shared" si="91"/>
        <v>631.35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8</v>
      </c>
      <c r="P1169">
        <f t="shared" si="91"/>
        <v>315.63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28</v>
      </c>
      <c r="P1170">
        <f t="shared" si="91"/>
        <v>1682.17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50</v>
      </c>
      <c r="P1171">
        <f t="shared" si="91"/>
        <v>1681.67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20</v>
      </c>
      <c r="P1172">
        <f t="shared" si="91"/>
        <v>2520.5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20</v>
      </c>
      <c r="P1173">
        <f t="shared" si="91"/>
        <v>5040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56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4</v>
      </c>
      <c r="P1175">
        <f t="shared" si="91"/>
        <v>5025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33</v>
      </c>
      <c r="P1176">
        <f t="shared" si="91"/>
        <v>264.42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25</v>
      </c>
      <c r="P1177">
        <f t="shared" si="91"/>
        <v>557.33000000000004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3</v>
      </c>
      <c r="P1178">
        <f t="shared" si="91"/>
        <v>5012.25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84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7</v>
      </c>
      <c r="P1180">
        <f t="shared" si="91"/>
        <v>5003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8</v>
      </c>
      <c r="P1181">
        <f t="shared" si="91"/>
        <v>1000.2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10</v>
      </c>
      <c r="P1182">
        <f t="shared" si="91"/>
        <v>58.83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10</v>
      </c>
      <c r="P1183">
        <f t="shared" si="91"/>
        <v>1666.67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500</v>
      </c>
      <c r="P1184">
        <f t="shared" si="91"/>
        <v>1250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200</v>
      </c>
      <c r="P1185">
        <f t="shared" si="91"/>
        <v>1666.67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23</v>
      </c>
      <c r="P1186">
        <f t="shared" si="91"/>
        <v>13.33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40</v>
      </c>
      <c r="P1187">
        <f t="shared" si="91"/>
        <v>45.05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66</v>
      </c>
      <c r="P1188">
        <f t="shared" si="91"/>
        <v>40.26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56</v>
      </c>
      <c r="P1189">
        <f t="shared" si="91"/>
        <v>70.569999999999993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247</v>
      </c>
      <c r="P1190">
        <f t="shared" si="91"/>
        <v>58.11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55</v>
      </c>
      <c r="P1191">
        <f t="shared" si="91"/>
        <v>57.38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984</v>
      </c>
      <c r="P1192">
        <f t="shared" si="91"/>
        <v>378.46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182</v>
      </c>
      <c r="P1193">
        <f t="shared" si="91"/>
        <v>148.68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4900</v>
      </c>
      <c r="P1194">
        <f t="shared" si="91"/>
        <v>326.67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23</v>
      </c>
      <c r="P1195">
        <f t="shared" si="91"/>
        <v>17.91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39</v>
      </c>
      <c r="P1196">
        <f t="shared" si="91"/>
        <v>6.84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49</v>
      </c>
      <c r="P1197">
        <f t="shared" si="91"/>
        <v>28.56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33</v>
      </c>
      <c r="P1198">
        <f t="shared" si="91"/>
        <v>9.48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32</v>
      </c>
      <c r="P1199">
        <f t="shared" si="91"/>
        <v>15.37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138</v>
      </c>
      <c r="P1200">
        <f t="shared" si="91"/>
        <v>28.85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181</v>
      </c>
      <c r="P1201">
        <f t="shared" si="91"/>
        <v>533.78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100</v>
      </c>
      <c r="P1202">
        <f t="shared" si="91"/>
        <v>46.61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80</v>
      </c>
      <c r="P1203">
        <f t="shared" si="91"/>
        <v>43.21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</v>
      </c>
      <c r="P1204">
        <f t="shared" si="91"/>
        <v>17.690000000000001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29</v>
      </c>
      <c r="P1205">
        <f t="shared" si="91"/>
        <v>47.37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36</v>
      </c>
      <c r="P1206">
        <f t="shared" si="91"/>
        <v>83.21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36</v>
      </c>
      <c r="P1207">
        <f t="shared" si="91"/>
        <v>76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521</v>
      </c>
      <c r="P1208">
        <f t="shared" si="91"/>
        <v>146.41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28</v>
      </c>
      <c r="P1209">
        <f t="shared" si="91"/>
        <v>33.18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47</v>
      </c>
      <c r="P1210">
        <f t="shared" si="91"/>
        <v>62.31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78</v>
      </c>
      <c r="P1211">
        <f t="shared" si="91"/>
        <v>101.5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23</v>
      </c>
      <c r="P1212">
        <f t="shared" si="91"/>
        <v>45.3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466</v>
      </c>
      <c r="P1213">
        <f t="shared" si="91"/>
        <v>776.67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186</v>
      </c>
      <c r="P1214">
        <f t="shared" si="91"/>
        <v>56.1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72</v>
      </c>
      <c r="P1215">
        <f t="shared" si="91"/>
        <v>43.04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232</v>
      </c>
      <c r="P1216">
        <f t="shared" si="91"/>
        <v>185.68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93</v>
      </c>
      <c r="P1217">
        <f t="shared" si="91"/>
        <v>8.4499999999999993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33</v>
      </c>
      <c r="P1218">
        <f t="shared" si="91"/>
        <v>20.88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17</v>
      </c>
      <c r="P1219">
        <f t="shared" ref="P1219:P1282" si="96">IFERROR(ROUND(E1219/L1219,2),0)</f>
        <v>25.33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(((I1219/60)/60)/24+DATE(1970,1,1))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51</v>
      </c>
      <c r="P1220">
        <f t="shared" si="96"/>
        <v>51.93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28</v>
      </c>
      <c r="P1221">
        <f t="shared" si="96"/>
        <v>18.22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31</v>
      </c>
      <c r="P1222">
        <f t="shared" si="96"/>
        <v>32.799999999999997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208</v>
      </c>
      <c r="P1223">
        <f t="shared" si="96"/>
        <v>44.47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114</v>
      </c>
      <c r="P1224">
        <f t="shared" si="96"/>
        <v>33.11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23</v>
      </c>
      <c r="P1225">
        <f t="shared" si="96"/>
        <v>23.9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30</v>
      </c>
      <c r="P1226">
        <f t="shared" si="96"/>
        <v>253.61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152</v>
      </c>
      <c r="P1227">
        <f t="shared" si="96"/>
        <v>1519.71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9</v>
      </c>
      <c r="P1228">
        <f t="shared" si="96"/>
        <v>113.98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228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91</v>
      </c>
      <c r="P1230">
        <f t="shared" si="96"/>
        <v>189.42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165</v>
      </c>
      <c r="P1231">
        <f t="shared" si="96"/>
        <v>4545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1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90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90</v>
      </c>
      <c r="P1234">
        <f t="shared" si="96"/>
        <v>4522.22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452</v>
      </c>
      <c r="P1235">
        <f t="shared" si="96"/>
        <v>753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9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60</v>
      </c>
      <c r="P1237">
        <f t="shared" si="96"/>
        <v>752.74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180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18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450</v>
      </c>
      <c r="P1240">
        <f t="shared" si="96"/>
        <v>1500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180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56</v>
      </c>
      <c r="P1242">
        <f t="shared" si="96"/>
        <v>560.25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89</v>
      </c>
      <c r="P1243">
        <f t="shared" si="96"/>
        <v>131.09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488</v>
      </c>
      <c r="P1244">
        <f t="shared" si="96"/>
        <v>4450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37</v>
      </c>
      <c r="P1245">
        <f t="shared" si="96"/>
        <v>116.92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221</v>
      </c>
      <c r="P1246">
        <f t="shared" si="96"/>
        <v>98.4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220</v>
      </c>
      <c r="P1247">
        <f t="shared" si="96"/>
        <v>259.39999999999998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220</v>
      </c>
      <c r="P1248">
        <f t="shared" si="96"/>
        <v>142.24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126</v>
      </c>
      <c r="P1249">
        <f t="shared" si="96"/>
        <v>88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176</v>
      </c>
      <c r="P1250">
        <f t="shared" si="96"/>
        <v>74.510000000000005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88</v>
      </c>
      <c r="P1251">
        <f t="shared" si="96"/>
        <v>54.26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15</v>
      </c>
      <c r="P1252">
        <f t="shared" si="96"/>
        <v>8.64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73</v>
      </c>
      <c r="P1253">
        <f t="shared" si="96"/>
        <v>59.3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125</v>
      </c>
      <c r="P1254">
        <f t="shared" si="96"/>
        <v>31.01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43710</v>
      </c>
      <c r="P1255">
        <f t="shared" si="96"/>
        <v>6.15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65</v>
      </c>
      <c r="P1256">
        <f t="shared" si="96"/>
        <v>30.82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145</v>
      </c>
      <c r="P1257">
        <f t="shared" si="96"/>
        <v>39.840000000000003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14</v>
      </c>
      <c r="P1258">
        <f t="shared" si="96"/>
        <v>12.02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79</v>
      </c>
      <c r="P1259">
        <f t="shared" si="96"/>
        <v>24.66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36</v>
      </c>
      <c r="P1260">
        <f t="shared" si="96"/>
        <v>6.45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173</v>
      </c>
      <c r="P1261">
        <f t="shared" si="96"/>
        <v>44.95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131</v>
      </c>
      <c r="P1262">
        <f t="shared" si="96"/>
        <v>58.28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216</v>
      </c>
      <c r="P1263">
        <f t="shared" si="96"/>
        <v>82.88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66</v>
      </c>
      <c r="P1264">
        <f t="shared" si="96"/>
        <v>41.03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287</v>
      </c>
      <c r="P1265">
        <f t="shared" si="96"/>
        <v>105.03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662</v>
      </c>
      <c r="P1266">
        <f t="shared" si="96"/>
        <v>126.56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123</v>
      </c>
      <c r="P1267">
        <f t="shared" si="96"/>
        <v>65.09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45</v>
      </c>
      <c r="P1268">
        <f t="shared" si="96"/>
        <v>85.8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19</v>
      </c>
      <c r="P1269">
        <f t="shared" si="96"/>
        <v>26.92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36</v>
      </c>
      <c r="P1270">
        <f t="shared" si="96"/>
        <v>23.52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23</v>
      </c>
      <c r="P1271">
        <f t="shared" si="96"/>
        <v>20.75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43</v>
      </c>
      <c r="P1272">
        <f t="shared" si="96"/>
        <v>25.21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57</v>
      </c>
      <c r="P1273">
        <f t="shared" si="96"/>
        <v>137.1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85</v>
      </c>
      <c r="P1274">
        <f t="shared" si="96"/>
        <v>151.68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106</v>
      </c>
      <c r="P1275">
        <f t="shared" si="96"/>
        <v>78.569999999999993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17</v>
      </c>
      <c r="P1276">
        <f t="shared" si="96"/>
        <v>9.06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28</v>
      </c>
      <c r="P1277">
        <f t="shared" si="96"/>
        <v>10.86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141</v>
      </c>
      <c r="P1278">
        <f t="shared" si="96"/>
        <v>62.04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28</v>
      </c>
      <c r="P1279">
        <f t="shared" si="96"/>
        <v>10.210000000000001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65</v>
      </c>
      <c r="P1280">
        <f t="shared" si="96"/>
        <v>22.13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33</v>
      </c>
      <c r="P1281">
        <f t="shared" si="96"/>
        <v>22.17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28</v>
      </c>
      <c r="P1282">
        <f t="shared" si="96"/>
        <v>32.21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60</v>
      </c>
      <c r="P1283">
        <f t="shared" ref="P1283:P1346" si="101">IFERROR(ROUND(E1283/L1283,2),0)</f>
        <v>56.5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(((I1283/60)/60)/24+DATE(1970,1,1))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28</v>
      </c>
      <c r="P1284">
        <f t="shared" si="101"/>
        <v>15.24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418</v>
      </c>
      <c r="P1285">
        <f t="shared" si="101"/>
        <v>189.82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209</v>
      </c>
      <c r="P1286">
        <f t="shared" si="101"/>
        <v>134.71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209</v>
      </c>
      <c r="P1287">
        <f t="shared" si="101"/>
        <v>66.19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277</v>
      </c>
      <c r="P1288">
        <f t="shared" si="101"/>
        <v>207.6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1660</v>
      </c>
      <c r="P1289">
        <f t="shared" si="101"/>
        <v>166.04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104</v>
      </c>
      <c r="P1290">
        <f t="shared" si="101"/>
        <v>68.03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276</v>
      </c>
      <c r="P1291">
        <f t="shared" si="101"/>
        <v>79.709999999999994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118</v>
      </c>
      <c r="P1292">
        <f t="shared" si="101"/>
        <v>48.14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138</v>
      </c>
      <c r="P1293">
        <f t="shared" si="101"/>
        <v>98.5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243</v>
      </c>
      <c r="P1294">
        <f t="shared" si="101"/>
        <v>79.52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28</v>
      </c>
      <c r="P1295">
        <f t="shared" si="101"/>
        <v>34.42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825</v>
      </c>
      <c r="P1296">
        <f t="shared" si="101"/>
        <v>187.45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165</v>
      </c>
      <c r="P1297">
        <f t="shared" si="101"/>
        <v>64.36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483</v>
      </c>
      <c r="P1298">
        <f t="shared" si="101"/>
        <v>178.39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20</v>
      </c>
      <c r="P1299">
        <f t="shared" si="101"/>
        <v>17.190000000000001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205</v>
      </c>
      <c r="P1300">
        <f t="shared" si="101"/>
        <v>123.94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117</v>
      </c>
      <c r="P1301">
        <f t="shared" si="101"/>
        <v>127.66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136</v>
      </c>
      <c r="P1302">
        <f t="shared" si="101"/>
        <v>170.21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204</v>
      </c>
      <c r="P1303">
        <f t="shared" si="101"/>
        <v>140.72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163</v>
      </c>
      <c r="P1304">
        <f t="shared" si="101"/>
        <v>81.56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116</v>
      </c>
      <c r="P1305">
        <f t="shared" si="101"/>
        <v>37.71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10</v>
      </c>
      <c r="P1306">
        <f t="shared" si="101"/>
        <v>39.11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14</v>
      </c>
      <c r="P1307">
        <f t="shared" si="101"/>
        <v>47.28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4</v>
      </c>
      <c r="P1308">
        <f t="shared" si="101"/>
        <v>11.42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8</v>
      </c>
      <c r="P1309">
        <f t="shared" si="101"/>
        <v>90.11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41</v>
      </c>
      <c r="P1310">
        <f t="shared" si="101"/>
        <v>106.71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35</v>
      </c>
      <c r="P1311">
        <f t="shared" si="101"/>
        <v>115.77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20</v>
      </c>
      <c r="P1312">
        <f t="shared" si="101"/>
        <v>168.75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2</v>
      </c>
      <c r="P1313">
        <f t="shared" si="101"/>
        <v>40.5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88</v>
      </c>
      <c r="P1314">
        <f t="shared" si="101"/>
        <v>4045.93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10</v>
      </c>
      <c r="P1315">
        <f t="shared" si="101"/>
        <v>33.11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2</v>
      </c>
      <c r="P1316">
        <f t="shared" si="101"/>
        <v>367.27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</v>
      </c>
      <c r="P1317">
        <f t="shared" si="101"/>
        <v>16.28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5</v>
      </c>
      <c r="P1318">
        <f t="shared" si="101"/>
        <v>4035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2</v>
      </c>
      <c r="P1319">
        <f t="shared" si="101"/>
        <v>212.11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10</v>
      </c>
      <c r="P1320">
        <f t="shared" si="101"/>
        <v>29.84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69</v>
      </c>
      <c r="P1321">
        <f t="shared" si="101"/>
        <v>446.89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4</v>
      </c>
      <c r="P1322">
        <f t="shared" si="101"/>
        <v>1340.33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574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11</v>
      </c>
      <c r="P1324">
        <f t="shared" si="101"/>
        <v>1003.93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27</v>
      </c>
      <c r="P1325">
        <f t="shared" si="101"/>
        <v>91.14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8</v>
      </c>
      <c r="P1326">
        <f t="shared" si="101"/>
        <v>44.5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20</v>
      </c>
      <c r="P1327">
        <f t="shared" si="101"/>
        <v>500.5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4</v>
      </c>
      <c r="P1328">
        <f t="shared" si="101"/>
        <v>363.82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8</v>
      </c>
      <c r="P1329">
        <f t="shared" si="101"/>
        <v>97.57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5</v>
      </c>
      <c r="P1330">
        <f t="shared" si="101"/>
        <v>266.68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8</v>
      </c>
      <c r="P1331">
        <f t="shared" si="101"/>
        <v>444.44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11</v>
      </c>
      <c r="P1332">
        <f t="shared" si="101"/>
        <v>80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2</v>
      </c>
      <c r="P1333">
        <f t="shared" si="101"/>
        <v>117.65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39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159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3</v>
      </c>
      <c r="P1336">
        <f t="shared" si="101"/>
        <v>14.41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16</v>
      </c>
      <c r="P1337">
        <f t="shared" si="101"/>
        <v>248.5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4</v>
      </c>
      <c r="P1338">
        <f t="shared" si="101"/>
        <v>17.73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8</v>
      </c>
      <c r="P1339">
        <f t="shared" si="101"/>
        <v>28.25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13</v>
      </c>
      <c r="P1340">
        <f t="shared" si="101"/>
        <v>262.52999999999997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8</v>
      </c>
      <c r="P1341">
        <f t="shared" si="101"/>
        <v>106.08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233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16</v>
      </c>
      <c r="P1343">
        <f t="shared" si="101"/>
        <v>85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8</v>
      </c>
      <c r="P1344">
        <f t="shared" si="101"/>
        <v>3908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8</v>
      </c>
      <c r="P1345">
        <f t="shared" si="101"/>
        <v>12.09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260</v>
      </c>
      <c r="P1346">
        <f t="shared" si="101"/>
        <v>28.09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1301</v>
      </c>
      <c r="P1347">
        <f t="shared" ref="P1347:P1410" si="106">IFERROR(ROUND(E1347/L1347,2),0)</f>
        <v>557.5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(((I1347/60)/60)/24+DATE(1970,1,1))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80</v>
      </c>
      <c r="P1348">
        <f t="shared" si="106"/>
        <v>26.17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155</v>
      </c>
      <c r="P1349">
        <f t="shared" si="106"/>
        <v>125.16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66</v>
      </c>
      <c r="P1350">
        <f t="shared" si="106"/>
        <v>149.12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77</v>
      </c>
      <c r="P1351">
        <f t="shared" si="106"/>
        <v>22.47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77</v>
      </c>
      <c r="P1352">
        <f t="shared" si="106"/>
        <v>49.38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19</v>
      </c>
      <c r="P1353">
        <f t="shared" si="106"/>
        <v>31.85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38</v>
      </c>
      <c r="P1354">
        <f t="shared" si="106"/>
        <v>16.760000000000002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380</v>
      </c>
      <c r="P1355">
        <f t="shared" si="106"/>
        <v>90.48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317</v>
      </c>
      <c r="P1356">
        <f t="shared" si="106"/>
        <v>59.34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152</v>
      </c>
      <c r="P1357">
        <f t="shared" si="106"/>
        <v>31.33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111</v>
      </c>
      <c r="P1358">
        <f t="shared" si="106"/>
        <v>43.51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189</v>
      </c>
      <c r="P1359">
        <f t="shared" si="106"/>
        <v>58.17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126</v>
      </c>
      <c r="P1360">
        <f t="shared" si="106"/>
        <v>77.05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572</v>
      </c>
      <c r="P1361">
        <f t="shared" si="106"/>
        <v>198.58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251</v>
      </c>
      <c r="P1362">
        <f t="shared" si="106"/>
        <v>46.42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63</v>
      </c>
      <c r="P1363">
        <f t="shared" si="106"/>
        <v>14.21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375</v>
      </c>
      <c r="P1364">
        <f t="shared" si="106"/>
        <v>150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1873</v>
      </c>
      <c r="P1365">
        <f t="shared" si="106"/>
        <v>749.2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9</v>
      </c>
      <c r="P1366">
        <f t="shared" si="106"/>
        <v>25.95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50</v>
      </c>
      <c r="P1367">
        <f t="shared" si="106"/>
        <v>40.6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50</v>
      </c>
      <c r="P1368">
        <f t="shared" si="106"/>
        <v>25.39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75</v>
      </c>
      <c r="P1369">
        <f t="shared" si="106"/>
        <v>41.44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74</v>
      </c>
      <c r="P1370">
        <f t="shared" si="106"/>
        <v>42.64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11</v>
      </c>
      <c r="P1371">
        <f t="shared" si="106"/>
        <v>9.11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247</v>
      </c>
      <c r="P1372">
        <f t="shared" si="106"/>
        <v>185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53</v>
      </c>
      <c r="P1373">
        <f t="shared" si="106"/>
        <v>52.64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737</v>
      </c>
      <c r="P1374">
        <f t="shared" si="106"/>
        <v>230.25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37</v>
      </c>
      <c r="P1375">
        <f t="shared" si="106"/>
        <v>70.650000000000006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245</v>
      </c>
      <c r="P1376">
        <f t="shared" si="106"/>
        <v>55.61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92</v>
      </c>
      <c r="P1377">
        <f t="shared" si="106"/>
        <v>33.58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99</v>
      </c>
      <c r="P1378">
        <f t="shared" si="106"/>
        <v>21.78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281</v>
      </c>
      <c r="P1379">
        <f t="shared" si="106"/>
        <v>117.9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182</v>
      </c>
      <c r="P1380">
        <f t="shared" si="106"/>
        <v>27.38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36</v>
      </c>
      <c r="P1381">
        <f t="shared" si="106"/>
        <v>24.09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14544</v>
      </c>
      <c r="P1382">
        <f t="shared" si="106"/>
        <v>727.2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72</v>
      </c>
      <c r="P1383">
        <f t="shared" si="106"/>
        <v>49.32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45</v>
      </c>
      <c r="P1384">
        <f t="shared" si="106"/>
        <v>24.32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164</v>
      </c>
      <c r="P1385">
        <f t="shared" si="106"/>
        <v>38.69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103</v>
      </c>
      <c r="P1386">
        <f t="shared" si="106"/>
        <v>56.98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45</v>
      </c>
      <c r="P1387">
        <f t="shared" si="106"/>
        <v>26.68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893</v>
      </c>
      <c r="P1388">
        <f t="shared" si="106"/>
        <v>255.15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89</v>
      </c>
      <c r="P1389">
        <f t="shared" si="106"/>
        <v>45.67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71</v>
      </c>
      <c r="P1390">
        <f t="shared" si="106"/>
        <v>31.74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710</v>
      </c>
      <c r="P1391">
        <f t="shared" si="106"/>
        <v>104.41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127</v>
      </c>
      <c r="P1392">
        <f t="shared" si="106"/>
        <v>186.84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708</v>
      </c>
      <c r="P1393">
        <f t="shared" si="106"/>
        <v>272.31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141</v>
      </c>
      <c r="P1394">
        <f t="shared" si="106"/>
        <v>33.99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35</v>
      </c>
      <c r="P1395">
        <f t="shared" si="106"/>
        <v>67.900000000000006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471</v>
      </c>
      <c r="P1396">
        <f t="shared" si="106"/>
        <v>207.65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101</v>
      </c>
      <c r="P1397">
        <f t="shared" si="106"/>
        <v>43.05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59</v>
      </c>
      <c r="P1398">
        <f t="shared" si="106"/>
        <v>48.3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35</v>
      </c>
      <c r="P1399">
        <f t="shared" si="106"/>
        <v>22.24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80</v>
      </c>
      <c r="P1400">
        <f t="shared" si="106"/>
        <v>54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39</v>
      </c>
      <c r="P1401">
        <f t="shared" si="106"/>
        <v>19.07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1002</v>
      </c>
      <c r="P1402">
        <f t="shared" si="106"/>
        <v>103.12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140</v>
      </c>
      <c r="P1403">
        <f t="shared" si="106"/>
        <v>14.59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140</v>
      </c>
      <c r="P1404">
        <f t="shared" si="106"/>
        <v>30.97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88</v>
      </c>
      <c r="P1405">
        <f t="shared" si="106"/>
        <v>53.03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24</v>
      </c>
      <c r="P1406">
        <f t="shared" si="106"/>
        <v>700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14</v>
      </c>
      <c r="P1407">
        <f t="shared" si="106"/>
        <v>205.82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29</v>
      </c>
      <c r="P1408">
        <f t="shared" si="106"/>
        <v>1162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116</v>
      </c>
      <c r="P1409">
        <f t="shared" si="106"/>
        <v>1742.5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347</v>
      </c>
      <c r="P1410">
        <f t="shared" si="106"/>
        <v>578.33000000000004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87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(((I1411/60)/60)/24+DATE(1970,1,1))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58</v>
      </c>
      <c r="P1412">
        <f t="shared" si="111"/>
        <v>3466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116</v>
      </c>
      <c r="P1413">
        <f t="shared" si="111"/>
        <v>1155.1099999999999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50</v>
      </c>
      <c r="P1414">
        <f t="shared" si="111"/>
        <v>266.54000000000002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173</v>
      </c>
      <c r="P1415">
        <f t="shared" si="111"/>
        <v>3460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691</v>
      </c>
      <c r="P1416">
        <f t="shared" si="111"/>
        <v>3453.69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78</v>
      </c>
      <c r="P1417">
        <f t="shared" si="111"/>
        <v>383.22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7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76</v>
      </c>
      <c r="P1419">
        <f t="shared" si="111"/>
        <v>1720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114</v>
      </c>
      <c r="P1420">
        <f t="shared" si="111"/>
        <v>3432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54</v>
      </c>
      <c r="P1421">
        <f t="shared" si="111"/>
        <v>341.9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3106</v>
      </c>
      <c r="P1422">
        <f t="shared" si="111"/>
        <v>1139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2</v>
      </c>
      <c r="P1423">
        <f t="shared" si="111"/>
        <v>1707.5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14</v>
      </c>
      <c r="P1424">
        <f t="shared" si="111"/>
        <v>1705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11</v>
      </c>
      <c r="P1425">
        <f t="shared" si="111"/>
        <v>3407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45</v>
      </c>
      <c r="P1426">
        <f t="shared" si="111"/>
        <v>243.36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26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340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68</v>
      </c>
      <c r="P1429">
        <f t="shared" si="111"/>
        <v>850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340</v>
      </c>
      <c r="P1430">
        <f t="shared" si="111"/>
        <v>1132.7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34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68</v>
      </c>
      <c r="P1432">
        <f t="shared" si="111"/>
        <v>679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20</v>
      </c>
      <c r="P1433">
        <f t="shared" si="111"/>
        <v>72.17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8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28</v>
      </c>
      <c r="P1435">
        <f t="shared" si="111"/>
        <v>338.5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4</v>
      </c>
      <c r="P1436">
        <f t="shared" si="111"/>
        <v>307.73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23</v>
      </c>
      <c r="P1437">
        <f t="shared" si="111"/>
        <v>1691.5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34</v>
      </c>
      <c r="P1438">
        <f t="shared" si="111"/>
        <v>1690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112</v>
      </c>
      <c r="P1439">
        <f t="shared" si="111"/>
        <v>153.28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17</v>
      </c>
      <c r="P1440">
        <f t="shared" si="111"/>
        <v>421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124</v>
      </c>
      <c r="P1441">
        <f t="shared" si="111"/>
        <v>561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26</v>
      </c>
      <c r="P1442">
        <f t="shared" si="111"/>
        <v>3363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2</v>
      </c>
      <c r="P1443">
        <f t="shared" si="111"/>
        <v>1120.24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224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26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68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3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371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1</v>
      </c>
      <c r="P1449">
        <f t="shared" si="111"/>
        <v>1110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2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37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3</v>
      </c>
      <c r="P1452">
        <f t="shared" si="111"/>
        <v>3319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18</v>
      </c>
      <c r="P1453">
        <f t="shared" si="111"/>
        <v>1659.5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24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13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189</v>
      </c>
      <c r="P1456">
        <f t="shared" si="111"/>
        <v>3315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22</v>
      </c>
      <c r="P1457">
        <f t="shared" si="111"/>
        <v>473.57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66</v>
      </c>
      <c r="P1458">
        <f t="shared" si="111"/>
        <v>1102.33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55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66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9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22</v>
      </c>
      <c r="P1463">
        <f t="shared" si="111"/>
        <v>9.6300000000000008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82</v>
      </c>
      <c r="P1464">
        <f t="shared" si="111"/>
        <v>21.83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546</v>
      </c>
      <c r="P1465">
        <f t="shared" si="111"/>
        <v>131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65</v>
      </c>
      <c r="P1466">
        <f t="shared" si="111"/>
        <v>13.99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11</v>
      </c>
      <c r="P1467">
        <f t="shared" si="111"/>
        <v>1.26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20</v>
      </c>
      <c r="P1468">
        <f t="shared" si="111"/>
        <v>13.19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8</v>
      </c>
      <c r="P1469">
        <f t="shared" si="111"/>
        <v>5.43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34</v>
      </c>
      <c r="P1470">
        <f t="shared" si="111"/>
        <v>11.12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7</v>
      </c>
      <c r="P1471">
        <f t="shared" si="111"/>
        <v>10.14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217</v>
      </c>
      <c r="P1472">
        <f t="shared" si="111"/>
        <v>40.19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</v>
      </c>
      <c r="P1473">
        <f t="shared" si="111"/>
        <v>9.48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</v>
      </c>
      <c r="P1474">
        <f t="shared" si="111"/>
        <v>9.6300000000000008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215</v>
      </c>
      <c r="P1475">
        <f t="shared" ref="P1475:P1538" si="116">IFERROR(ROUND(E1475/L1475,2),0)</f>
        <v>68.739999999999995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(((I1475/60)/60)/24+DATE(1970,1,1))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108</v>
      </c>
      <c r="P1476">
        <f t="shared" si="116"/>
        <v>42.45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22</v>
      </c>
      <c r="P1477">
        <f t="shared" si="116"/>
        <v>7.32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54</v>
      </c>
      <c r="P1478">
        <f t="shared" si="116"/>
        <v>3.52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</v>
      </c>
      <c r="P1479">
        <f t="shared" si="116"/>
        <v>8.73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6</v>
      </c>
      <c r="P1480">
        <f t="shared" si="116"/>
        <v>0.16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201</v>
      </c>
      <c r="P1481">
        <f t="shared" si="116"/>
        <v>45.37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6</v>
      </c>
      <c r="P1482">
        <f t="shared" si="116"/>
        <v>5.0599999999999996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64</v>
      </c>
      <c r="P1483">
        <f t="shared" si="116"/>
        <v>535.16999999999996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64</v>
      </c>
      <c r="P1484">
        <f t="shared" si="116"/>
        <v>3210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46</v>
      </c>
      <c r="P1485">
        <f t="shared" si="116"/>
        <v>1602.5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160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48</v>
      </c>
      <c r="P1487">
        <f t="shared" si="116"/>
        <v>1066.67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16</v>
      </c>
      <c r="P1488">
        <f t="shared" si="116"/>
        <v>1066.67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32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21</v>
      </c>
      <c r="P1490">
        <f t="shared" si="116"/>
        <v>531.66999999999996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64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110</v>
      </c>
      <c r="P1492">
        <f t="shared" si="116"/>
        <v>167.63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265</v>
      </c>
      <c r="P1493">
        <f t="shared" si="116"/>
        <v>3178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79</v>
      </c>
      <c r="P1494">
        <f t="shared" si="116"/>
        <v>1587.5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132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63</v>
      </c>
      <c r="P1496">
        <f t="shared" si="116"/>
        <v>288.27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159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211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21</v>
      </c>
      <c r="P1499">
        <f t="shared" si="116"/>
        <v>3158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105</v>
      </c>
      <c r="P1500">
        <f t="shared" si="116"/>
        <v>1051.67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158</v>
      </c>
      <c r="P1501">
        <f t="shared" si="116"/>
        <v>3150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112</v>
      </c>
      <c r="P1502">
        <f t="shared" si="116"/>
        <v>209.87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6</v>
      </c>
      <c r="P1503">
        <f t="shared" si="116"/>
        <v>3.55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14</v>
      </c>
      <c r="P1504">
        <f t="shared" si="116"/>
        <v>9.5299999999999994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84</v>
      </c>
      <c r="P1505">
        <f t="shared" si="116"/>
        <v>44.13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48</v>
      </c>
      <c r="P1506">
        <f t="shared" si="116"/>
        <v>11.65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20</v>
      </c>
      <c r="P1507">
        <f t="shared" si="116"/>
        <v>9.06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208</v>
      </c>
      <c r="P1508">
        <f t="shared" si="116"/>
        <v>72.599999999999994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260</v>
      </c>
      <c r="P1509">
        <f t="shared" si="116"/>
        <v>94.55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17</v>
      </c>
      <c r="P1510">
        <f t="shared" si="116"/>
        <v>14.79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18</v>
      </c>
      <c r="P1511">
        <f t="shared" si="116"/>
        <v>15.84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19</v>
      </c>
      <c r="P1512">
        <f t="shared" si="116"/>
        <v>7.67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22</v>
      </c>
      <c r="P1513">
        <f t="shared" si="116"/>
        <v>15.05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89</v>
      </c>
      <c r="P1514">
        <f t="shared" si="116"/>
        <v>9.25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39</v>
      </c>
      <c r="P1515">
        <f t="shared" si="116"/>
        <v>14.42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12</v>
      </c>
      <c r="P1516">
        <f t="shared" si="116"/>
        <v>17.61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</v>
      </c>
      <c r="P1517">
        <f t="shared" si="116"/>
        <v>5.58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18</v>
      </c>
      <c r="P1518">
        <f t="shared" si="116"/>
        <v>26.59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21</v>
      </c>
      <c r="P1519">
        <f t="shared" si="116"/>
        <v>5.01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21</v>
      </c>
      <c r="P1520">
        <f t="shared" si="116"/>
        <v>13.05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34</v>
      </c>
      <c r="P1521">
        <f t="shared" si="116"/>
        <v>21.24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17</v>
      </c>
      <c r="P1522">
        <f t="shared" si="116"/>
        <v>18.37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8</v>
      </c>
      <c r="P1523">
        <f t="shared" si="116"/>
        <v>13.03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7</v>
      </c>
      <c r="P1524">
        <f t="shared" si="116"/>
        <v>6.77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17</v>
      </c>
      <c r="P1525">
        <f t="shared" si="116"/>
        <v>12.7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102</v>
      </c>
      <c r="P1526">
        <f t="shared" si="116"/>
        <v>109.29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118</v>
      </c>
      <c r="P1527">
        <f t="shared" si="116"/>
        <v>21.84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13</v>
      </c>
      <c r="P1528">
        <f t="shared" si="116"/>
        <v>10.91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87</v>
      </c>
      <c r="P1529">
        <f t="shared" si="116"/>
        <v>43.64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102</v>
      </c>
      <c r="P1530">
        <f t="shared" si="116"/>
        <v>19.05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16</v>
      </c>
      <c r="P1531">
        <f t="shared" si="116"/>
        <v>21.6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9</v>
      </c>
      <c r="P1532">
        <f t="shared" si="116"/>
        <v>3.48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130</v>
      </c>
      <c r="P1533">
        <f t="shared" si="116"/>
        <v>41.71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61</v>
      </c>
      <c r="P1534">
        <f t="shared" si="116"/>
        <v>10.36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7</v>
      </c>
      <c r="P1535">
        <f t="shared" si="116"/>
        <v>4.0999999999999996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40</v>
      </c>
      <c r="P1536">
        <f t="shared" si="116"/>
        <v>8.23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76</v>
      </c>
      <c r="P1537">
        <f t="shared" si="116"/>
        <v>27.59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</v>
      </c>
      <c r="P1538">
        <f t="shared" si="116"/>
        <v>6.67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25</v>
      </c>
      <c r="P1539">
        <f t="shared" ref="P1539:P1602" si="121">IFERROR(ROUND(E1539/L1539,2),0)</f>
        <v>13.55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(((I1539/60)/60)/24+DATE(1970,1,1))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43</v>
      </c>
      <c r="P1540">
        <f t="shared" si="121"/>
        <v>65.959999999999994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15</v>
      </c>
      <c r="P1541">
        <f t="shared" si="121"/>
        <v>10.67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20</v>
      </c>
      <c r="P1542">
        <f t="shared" si="121"/>
        <v>30.92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17</v>
      </c>
      <c r="P1543">
        <f t="shared" si="121"/>
        <v>1515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605</v>
      </c>
      <c r="P1544">
        <f t="shared" si="121"/>
        <v>3025.66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134</v>
      </c>
      <c r="P1545">
        <f t="shared" si="121"/>
        <v>3022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302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101</v>
      </c>
      <c r="P1547">
        <f t="shared" si="121"/>
        <v>3017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302</v>
      </c>
      <c r="P1548">
        <f t="shared" si="121"/>
        <v>274.16000000000003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15075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431</v>
      </c>
      <c r="P1550">
        <f t="shared" si="121"/>
        <v>3015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603</v>
      </c>
      <c r="P1551">
        <f t="shared" si="121"/>
        <v>502.33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402</v>
      </c>
      <c r="P1552">
        <f t="shared" si="121"/>
        <v>430.29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86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70</v>
      </c>
      <c r="P1554">
        <f t="shared" si="121"/>
        <v>187.81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50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15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400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200</v>
      </c>
      <c r="P1558">
        <f t="shared" si="121"/>
        <v>250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120</v>
      </c>
      <c r="P1559">
        <f t="shared" si="121"/>
        <v>3000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400</v>
      </c>
      <c r="P1560">
        <f t="shared" si="121"/>
        <v>1000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20</v>
      </c>
      <c r="P1561">
        <f t="shared" si="121"/>
        <v>3000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120</v>
      </c>
      <c r="P1562">
        <f t="shared" si="121"/>
        <v>750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30</v>
      </c>
      <c r="P1563">
        <f t="shared" si="121"/>
        <v>3000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75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50</v>
      </c>
      <c r="P1565">
        <f t="shared" si="121"/>
        <v>1500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30</v>
      </c>
      <c r="P1566">
        <f t="shared" si="121"/>
        <v>3000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75</v>
      </c>
      <c r="P1567">
        <f t="shared" si="121"/>
        <v>2994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10</v>
      </c>
      <c r="P1568">
        <f t="shared" si="121"/>
        <v>50.73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35</v>
      </c>
      <c r="P1569">
        <f t="shared" si="121"/>
        <v>230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12</v>
      </c>
      <c r="P1570">
        <f t="shared" si="121"/>
        <v>135.05000000000001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10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49</v>
      </c>
      <c r="P1572">
        <f t="shared" si="121"/>
        <v>56.92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24</v>
      </c>
      <c r="P1573">
        <f t="shared" si="121"/>
        <v>738.5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118</v>
      </c>
      <c r="P1574">
        <f t="shared" si="121"/>
        <v>982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33</v>
      </c>
      <c r="P1575">
        <f t="shared" si="121"/>
        <v>981.67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29</v>
      </c>
      <c r="P1576">
        <f t="shared" si="121"/>
        <v>489.17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29</v>
      </c>
      <c r="P1577">
        <f t="shared" si="121"/>
        <v>83.77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59</v>
      </c>
      <c r="P1578">
        <f t="shared" si="121"/>
        <v>293.07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29</v>
      </c>
      <c r="P1579">
        <f t="shared" si="121"/>
        <v>1465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154</v>
      </c>
      <c r="P1580">
        <f t="shared" si="121"/>
        <v>732.25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88</v>
      </c>
      <c r="P1581">
        <f t="shared" si="121"/>
        <v>1462.5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167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291</v>
      </c>
      <c r="P1583">
        <f t="shared" si="121"/>
        <v>2908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289</v>
      </c>
      <c r="P1584">
        <f t="shared" si="121"/>
        <v>963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14</v>
      </c>
      <c r="P1585">
        <f t="shared" si="121"/>
        <v>2885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240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144</v>
      </c>
      <c r="P1587">
        <f t="shared" si="121"/>
        <v>239.92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192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38</v>
      </c>
      <c r="P1589">
        <f t="shared" si="121"/>
        <v>2871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556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239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5</v>
      </c>
      <c r="P1592">
        <f t="shared" si="121"/>
        <v>1432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20</v>
      </c>
      <c r="P1593">
        <f t="shared" si="121"/>
        <v>31.05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11424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13</v>
      </c>
      <c r="P1595">
        <f t="shared" si="121"/>
        <v>947.33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284</v>
      </c>
      <c r="P1596">
        <f t="shared" si="121"/>
        <v>284.2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3</v>
      </c>
      <c r="P1597">
        <f t="shared" si="121"/>
        <v>405.86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87</v>
      </c>
      <c r="P1598">
        <f t="shared" si="121"/>
        <v>945.33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19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354</v>
      </c>
      <c r="P1600">
        <f t="shared" si="121"/>
        <v>2833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566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57</v>
      </c>
      <c r="P1602">
        <f t="shared" si="121"/>
        <v>314.05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113</v>
      </c>
      <c r="P1603">
        <f t="shared" ref="P1603:P1666" si="126">IFERROR(ROUND(E1603/L1603,2),0)</f>
        <v>50.41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(((I1603/60)/60)/24+DATE(1970,1,1))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187</v>
      </c>
      <c r="P1604">
        <f t="shared" si="126"/>
        <v>87.63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140</v>
      </c>
      <c r="P1605">
        <f t="shared" si="126"/>
        <v>93.47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100</v>
      </c>
      <c r="P1606">
        <f t="shared" si="126"/>
        <v>40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47</v>
      </c>
      <c r="P1607">
        <f t="shared" si="126"/>
        <v>63.64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35</v>
      </c>
      <c r="P1608">
        <f t="shared" si="126"/>
        <v>30.38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28</v>
      </c>
      <c r="P1609">
        <f t="shared" si="126"/>
        <v>13.6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230</v>
      </c>
      <c r="P1610">
        <f t="shared" si="126"/>
        <v>119.78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183</v>
      </c>
      <c r="P1611">
        <f t="shared" si="126"/>
        <v>687.75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138</v>
      </c>
      <c r="P1612">
        <f t="shared" si="126"/>
        <v>24.55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343</v>
      </c>
      <c r="P1613">
        <f t="shared" si="126"/>
        <v>101.7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549</v>
      </c>
      <c r="P1614">
        <f t="shared" si="126"/>
        <v>249.64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274</v>
      </c>
      <c r="P1615">
        <f t="shared" si="126"/>
        <v>105.19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55</v>
      </c>
      <c r="P1616">
        <f t="shared" si="126"/>
        <v>35.51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34</v>
      </c>
      <c r="P1617">
        <f t="shared" si="126"/>
        <v>20.07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27</v>
      </c>
      <c r="P1618">
        <f t="shared" si="126"/>
        <v>17.36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39</v>
      </c>
      <c r="P1619">
        <f t="shared" si="126"/>
        <v>17.25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182</v>
      </c>
      <c r="P1620">
        <f t="shared" si="126"/>
        <v>100.93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181</v>
      </c>
      <c r="P1621">
        <f t="shared" si="126"/>
        <v>118.09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271</v>
      </c>
      <c r="P1622">
        <f t="shared" si="126"/>
        <v>159.59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54</v>
      </c>
      <c r="P1623">
        <f t="shared" si="126"/>
        <v>73.239999999999995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39</v>
      </c>
      <c r="P1624">
        <f t="shared" si="126"/>
        <v>41.63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361</v>
      </c>
      <c r="P1625">
        <f t="shared" si="126"/>
        <v>150.28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270</v>
      </c>
      <c r="P1626">
        <f t="shared" si="126"/>
        <v>108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36</v>
      </c>
      <c r="P1627">
        <f t="shared" si="126"/>
        <v>25.96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34</v>
      </c>
      <c r="P1628">
        <f t="shared" si="126"/>
        <v>25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135</v>
      </c>
      <c r="P1629">
        <f t="shared" si="126"/>
        <v>70.87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67</v>
      </c>
      <c r="P1630">
        <f t="shared" si="126"/>
        <v>30.57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45</v>
      </c>
      <c r="P1631">
        <f t="shared" si="126"/>
        <v>32.79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67</v>
      </c>
      <c r="P1632">
        <f t="shared" si="126"/>
        <v>21.28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27</v>
      </c>
      <c r="P1633">
        <f t="shared" si="126"/>
        <v>20.16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67</v>
      </c>
      <c r="P1634">
        <f t="shared" si="126"/>
        <v>56.81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27</v>
      </c>
      <c r="P1635">
        <f t="shared" si="126"/>
        <v>46.03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133</v>
      </c>
      <c r="P1636">
        <f t="shared" si="126"/>
        <v>83.41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133</v>
      </c>
      <c r="P1637">
        <f t="shared" si="126"/>
        <v>71.97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59</v>
      </c>
      <c r="P1638">
        <f t="shared" si="126"/>
        <v>30.47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530</v>
      </c>
      <c r="P1639">
        <f t="shared" si="126"/>
        <v>176.67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265</v>
      </c>
      <c r="P1640">
        <f t="shared" si="126"/>
        <v>98.02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146</v>
      </c>
      <c r="P1641">
        <f t="shared" si="126"/>
        <v>138.74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659</v>
      </c>
      <c r="P1642">
        <f t="shared" si="126"/>
        <v>155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105</v>
      </c>
      <c r="P1643">
        <f t="shared" si="126"/>
        <v>101.15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219</v>
      </c>
      <c r="P1644">
        <f t="shared" si="126"/>
        <v>93.93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53</v>
      </c>
      <c r="P1645">
        <f t="shared" si="126"/>
        <v>71.08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26</v>
      </c>
      <c r="P1646">
        <f t="shared" si="126"/>
        <v>20.47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52</v>
      </c>
      <c r="P1647">
        <f t="shared" si="126"/>
        <v>261.8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131</v>
      </c>
      <c r="P1648">
        <f t="shared" si="126"/>
        <v>31.52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52</v>
      </c>
      <c r="P1649">
        <f t="shared" si="126"/>
        <v>56.85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113</v>
      </c>
      <c r="P1650">
        <f t="shared" si="126"/>
        <v>28.99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69</v>
      </c>
      <c r="P1651">
        <f t="shared" si="126"/>
        <v>32.200000000000003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130</v>
      </c>
      <c r="P1652">
        <f t="shared" si="126"/>
        <v>81.5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130</v>
      </c>
      <c r="P1653">
        <f t="shared" si="126"/>
        <v>130.35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58</v>
      </c>
      <c r="P1654">
        <f t="shared" si="126"/>
        <v>37.229999999999997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52</v>
      </c>
      <c r="P1655">
        <f t="shared" si="126"/>
        <v>15.51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236</v>
      </c>
      <c r="P1656">
        <f t="shared" si="126"/>
        <v>76.47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173</v>
      </c>
      <c r="P1657">
        <f t="shared" si="126"/>
        <v>54.17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35</v>
      </c>
      <c r="P1658">
        <f t="shared" si="126"/>
        <v>54.17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</v>
      </c>
      <c r="P1659">
        <f t="shared" si="126"/>
        <v>11.76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43</v>
      </c>
      <c r="P1660">
        <f t="shared" si="126"/>
        <v>24.26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519</v>
      </c>
      <c r="P1661">
        <f t="shared" si="126"/>
        <v>57.64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3231</v>
      </c>
      <c r="P1662">
        <f t="shared" si="126"/>
        <v>71.81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33</v>
      </c>
      <c r="P1663">
        <f t="shared" si="126"/>
        <v>25.59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32</v>
      </c>
      <c r="P1664">
        <f t="shared" si="126"/>
        <v>41.61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258</v>
      </c>
      <c r="P1665">
        <f t="shared" si="126"/>
        <v>80.5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103</v>
      </c>
      <c r="P1666">
        <f t="shared" si="126"/>
        <v>28.93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73</v>
      </c>
      <c r="P1667">
        <f t="shared" ref="P1667:P1730" si="131">IFERROR(ROUND(E1667/L1667,2),0)</f>
        <v>27.62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(((I1667/60)/60)/24+DATE(1970,1,1))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103</v>
      </c>
      <c r="P1668">
        <f t="shared" si="131"/>
        <v>26.21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75</v>
      </c>
      <c r="P1669">
        <f t="shared" si="131"/>
        <v>31.28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32</v>
      </c>
      <c r="P1670">
        <f t="shared" si="131"/>
        <v>22.11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128</v>
      </c>
      <c r="P1671">
        <f t="shared" si="131"/>
        <v>49.33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256</v>
      </c>
      <c r="P1672">
        <f t="shared" si="131"/>
        <v>111.3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128</v>
      </c>
      <c r="P1673">
        <f t="shared" si="131"/>
        <v>33.25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151</v>
      </c>
      <c r="P1674">
        <f t="shared" si="131"/>
        <v>52.24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122</v>
      </c>
      <c r="P1675">
        <f t="shared" si="131"/>
        <v>43.39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51</v>
      </c>
      <c r="P1676">
        <f t="shared" si="131"/>
        <v>22.61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256</v>
      </c>
      <c r="P1677">
        <f t="shared" si="131"/>
        <v>75.150000000000006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85</v>
      </c>
      <c r="P1678">
        <f t="shared" si="131"/>
        <v>60.71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43</v>
      </c>
      <c r="P1679">
        <f t="shared" si="131"/>
        <v>60.71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170</v>
      </c>
      <c r="P1680">
        <f t="shared" si="131"/>
        <v>52.04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127</v>
      </c>
      <c r="P1681">
        <f t="shared" si="131"/>
        <v>45.52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255</v>
      </c>
      <c r="P1682">
        <f t="shared" si="131"/>
        <v>101.91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4</v>
      </c>
      <c r="P1683">
        <f t="shared" si="131"/>
        <v>2.88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42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72</v>
      </c>
      <c r="P1685">
        <f t="shared" si="131"/>
        <v>253.7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32</v>
      </c>
      <c r="P1686">
        <f t="shared" si="131"/>
        <v>25.1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724</v>
      </c>
      <c r="P1687">
        <f t="shared" si="131"/>
        <v>169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51</v>
      </c>
      <c r="P1688">
        <f t="shared" si="131"/>
        <v>2532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25</v>
      </c>
      <c r="P1689">
        <f t="shared" si="131"/>
        <v>64.77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63</v>
      </c>
      <c r="P1690">
        <f t="shared" si="131"/>
        <v>360.71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105</v>
      </c>
      <c r="P1691">
        <f t="shared" si="131"/>
        <v>180.29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101</v>
      </c>
      <c r="P1692">
        <f t="shared" si="131"/>
        <v>229.18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8</v>
      </c>
      <c r="P1693">
        <f t="shared" si="131"/>
        <v>66.34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50</v>
      </c>
      <c r="P1694">
        <f t="shared" si="131"/>
        <v>168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84</v>
      </c>
      <c r="P1695">
        <f t="shared" si="131"/>
        <v>315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25</v>
      </c>
      <c r="P1696">
        <f t="shared" si="131"/>
        <v>2512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21</v>
      </c>
      <c r="P1697">
        <f t="shared" si="131"/>
        <v>109.18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1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113.91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2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49</v>
      </c>
      <c r="P1701">
        <f t="shared" si="131"/>
        <v>625.75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13</v>
      </c>
      <c r="P1702">
        <f t="shared" si="131"/>
        <v>31.68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50</v>
      </c>
      <c r="P1703">
        <f t="shared" si="131"/>
        <v>1250.5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15</v>
      </c>
      <c r="P1704">
        <f t="shared" si="131"/>
        <v>2501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50</v>
      </c>
      <c r="P1705">
        <f t="shared" si="131"/>
        <v>1250.1300000000001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125</v>
      </c>
      <c r="P1706">
        <f t="shared" si="131"/>
        <v>227.27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125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45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50</v>
      </c>
      <c r="P1709">
        <f t="shared" si="131"/>
        <v>277.77999999999997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36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143</v>
      </c>
      <c r="P1711">
        <f t="shared" si="131"/>
        <v>625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50</v>
      </c>
      <c r="P1712">
        <f t="shared" si="131"/>
        <v>2500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25</v>
      </c>
      <c r="P1713">
        <f t="shared" si="131"/>
        <v>1250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50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83</v>
      </c>
      <c r="P1715">
        <f t="shared" si="131"/>
        <v>2485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10</v>
      </c>
      <c r="P1716">
        <f t="shared" si="131"/>
        <v>146.12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50</v>
      </c>
      <c r="P1717">
        <f t="shared" si="131"/>
        <v>1242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124</v>
      </c>
      <c r="P1718">
        <f t="shared" si="131"/>
        <v>825.33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76</v>
      </c>
      <c r="P1719">
        <f t="shared" si="131"/>
        <v>60.2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7</v>
      </c>
      <c r="P1720">
        <f t="shared" si="131"/>
        <v>1228.33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61</v>
      </c>
      <c r="P1721">
        <f t="shared" si="131"/>
        <v>817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61</v>
      </c>
      <c r="P1722">
        <f t="shared" si="131"/>
        <v>305.63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48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84</v>
      </c>
      <c r="P1724">
        <f t="shared" si="131"/>
        <v>2412.02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24</v>
      </c>
      <c r="P1725">
        <f t="shared" si="131"/>
        <v>803.33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40</v>
      </c>
      <c r="P1726">
        <f t="shared" si="131"/>
        <v>601.25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44</v>
      </c>
      <c r="P1727">
        <f t="shared" si="131"/>
        <v>267.22000000000003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37</v>
      </c>
      <c r="P1728">
        <f t="shared" si="131"/>
        <v>150.31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80</v>
      </c>
      <c r="P1729">
        <f t="shared" si="131"/>
        <v>2400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192</v>
      </c>
      <c r="P1730">
        <f t="shared" si="131"/>
        <v>342.86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24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(((I1731/60)/60)/24+DATE(1970,1,1))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80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239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60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24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53</v>
      </c>
      <c r="P1736">
        <f t="shared" si="136"/>
        <v>2370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237</v>
      </c>
      <c r="P1737">
        <f t="shared" si="136"/>
        <v>1185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79</v>
      </c>
      <c r="P1738">
        <f t="shared" si="136"/>
        <v>2366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59</v>
      </c>
      <c r="P1739">
        <f t="shared" si="136"/>
        <v>157.53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47</v>
      </c>
      <c r="P1740">
        <f t="shared" si="136"/>
        <v>2361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236</v>
      </c>
      <c r="P1741">
        <f t="shared" si="136"/>
        <v>2360.3200000000002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79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196</v>
      </c>
      <c r="P1743">
        <f t="shared" si="136"/>
        <v>45.29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118</v>
      </c>
      <c r="P1744">
        <f t="shared" si="136"/>
        <v>69.260000000000005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39</v>
      </c>
      <c r="P1745">
        <f t="shared" si="136"/>
        <v>35.15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43</v>
      </c>
      <c r="P1746">
        <f t="shared" si="136"/>
        <v>33.5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33</v>
      </c>
      <c r="P1747">
        <f t="shared" si="136"/>
        <v>26.29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16</v>
      </c>
      <c r="P1748">
        <f t="shared" si="136"/>
        <v>21.87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26</v>
      </c>
      <c r="P1749">
        <f t="shared" si="136"/>
        <v>14.69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5</v>
      </c>
      <c r="P1750">
        <f t="shared" si="136"/>
        <v>12.9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23</v>
      </c>
      <c r="P1751">
        <f t="shared" si="136"/>
        <v>17.809999999999999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47</v>
      </c>
      <c r="P1752">
        <f t="shared" si="136"/>
        <v>18.649999999999999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23</v>
      </c>
      <c r="P1753">
        <f t="shared" si="136"/>
        <v>38.11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194</v>
      </c>
      <c r="P1754">
        <f t="shared" si="136"/>
        <v>25.83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15</v>
      </c>
      <c r="P1755">
        <f t="shared" si="136"/>
        <v>66.31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27</v>
      </c>
      <c r="P1756">
        <f t="shared" si="136"/>
        <v>25.77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9244</v>
      </c>
      <c r="P1757">
        <f t="shared" si="136"/>
        <v>577.75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42</v>
      </c>
      <c r="P1758">
        <f t="shared" si="136"/>
        <v>19.21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46</v>
      </c>
      <c r="P1759">
        <f t="shared" si="136"/>
        <v>164.29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230</v>
      </c>
      <c r="P1760">
        <f t="shared" si="136"/>
        <v>85.19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46</v>
      </c>
      <c r="P1761">
        <f t="shared" si="136"/>
        <v>46.92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46</v>
      </c>
      <c r="P1762">
        <f t="shared" si="136"/>
        <v>22.53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2296</v>
      </c>
      <c r="P1763">
        <f t="shared" si="136"/>
        <v>765.33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2291</v>
      </c>
      <c r="P1764">
        <f t="shared" si="136"/>
        <v>91.64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19</v>
      </c>
      <c r="P1765">
        <f t="shared" si="136"/>
        <v>19.41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21</v>
      </c>
      <c r="P1766">
        <f t="shared" si="136"/>
        <v>58.64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18</v>
      </c>
      <c r="P1767">
        <f t="shared" si="136"/>
        <v>22.19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152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58.46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45</v>
      </c>
      <c r="P1770">
        <f t="shared" si="136"/>
        <v>151.36000000000001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6</v>
      </c>
      <c r="P1771">
        <f t="shared" si="136"/>
        <v>102.95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9</v>
      </c>
      <c r="P1772">
        <f t="shared" si="136"/>
        <v>24.53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54</v>
      </c>
      <c r="P1773">
        <f t="shared" si="136"/>
        <v>89.96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41</v>
      </c>
      <c r="P1774">
        <f t="shared" si="136"/>
        <v>118.16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7</v>
      </c>
      <c r="P1775">
        <f t="shared" si="136"/>
        <v>117.42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89</v>
      </c>
      <c r="P1776">
        <f t="shared" si="136"/>
        <v>171.57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7</v>
      </c>
      <c r="P1777">
        <f t="shared" si="136"/>
        <v>17.98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44</v>
      </c>
      <c r="P1778">
        <f t="shared" si="136"/>
        <v>555.5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46</v>
      </c>
      <c r="P1779">
        <f t="shared" si="136"/>
        <v>222.2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4</v>
      </c>
      <c r="P1780">
        <f t="shared" si="136"/>
        <v>147.66999999999999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20</v>
      </c>
      <c r="P1781">
        <f t="shared" si="136"/>
        <v>58.16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7</v>
      </c>
      <c r="P1782">
        <f t="shared" si="136"/>
        <v>14.54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40</v>
      </c>
      <c r="P1783">
        <f t="shared" si="136"/>
        <v>91.83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6</v>
      </c>
      <c r="P1784">
        <f t="shared" si="136"/>
        <v>28.97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6</v>
      </c>
      <c r="P1785">
        <f t="shared" si="136"/>
        <v>11.89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44</v>
      </c>
      <c r="P1786">
        <f t="shared" si="136"/>
        <v>66.61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9</v>
      </c>
      <c r="P1787">
        <f t="shared" si="136"/>
        <v>20.329999999999998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116</v>
      </c>
      <c r="P1788">
        <f t="shared" si="136"/>
        <v>75.69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22</v>
      </c>
      <c r="P1789">
        <f t="shared" si="136"/>
        <v>91.38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40</v>
      </c>
      <c r="P1790">
        <f t="shared" si="136"/>
        <v>547.75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27</v>
      </c>
      <c r="P1791">
        <f t="shared" si="136"/>
        <v>547.75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7</v>
      </c>
      <c r="P1792">
        <f t="shared" si="136"/>
        <v>145.47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73</v>
      </c>
      <c r="P1793">
        <f t="shared" si="136"/>
        <v>545.5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9</v>
      </c>
      <c r="P1794">
        <f t="shared" si="136"/>
        <v>15.68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73</v>
      </c>
      <c r="P1795">
        <f t="shared" ref="P1795:P1858" si="141">IFERROR(ROUND(E1795/L1795,2),0)</f>
        <v>1087.5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(((I1795/60)/60)/24+DATE(1970,1,1))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24</v>
      </c>
      <c r="P1796">
        <f t="shared" si="141"/>
        <v>120.61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8</v>
      </c>
      <c r="P1797">
        <f t="shared" si="141"/>
        <v>26.68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11</v>
      </c>
      <c r="P1798">
        <f t="shared" si="141"/>
        <v>25.12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22</v>
      </c>
      <c r="P1799">
        <f t="shared" si="141"/>
        <v>15.42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13</v>
      </c>
      <c r="P1800">
        <f t="shared" si="141"/>
        <v>58.27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54</v>
      </c>
      <c r="P1801">
        <f t="shared" si="141"/>
        <v>359.17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5</v>
      </c>
      <c r="P1802">
        <f t="shared" si="141"/>
        <v>19.07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13</v>
      </c>
      <c r="P1803">
        <f t="shared" si="141"/>
        <v>58.16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61</v>
      </c>
      <c r="P1804">
        <f t="shared" si="141"/>
        <v>119.56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12</v>
      </c>
      <c r="P1805">
        <f t="shared" si="141"/>
        <v>28.67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14</v>
      </c>
      <c r="P1806">
        <f t="shared" si="141"/>
        <v>41.29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10</v>
      </c>
      <c r="P1807">
        <f t="shared" si="141"/>
        <v>17.579999999999998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11</v>
      </c>
      <c r="P1808">
        <f t="shared" si="141"/>
        <v>268.13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43</v>
      </c>
      <c r="P1809">
        <f t="shared" si="141"/>
        <v>268.04000000000002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8</v>
      </c>
      <c r="P1810">
        <f t="shared" si="141"/>
        <v>22.32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61</v>
      </c>
      <c r="P1811">
        <f t="shared" si="141"/>
        <v>238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476</v>
      </c>
      <c r="P1812">
        <f t="shared" si="141"/>
        <v>1070.5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4</v>
      </c>
      <c r="P1813">
        <f t="shared" si="141"/>
        <v>82.31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33</v>
      </c>
      <c r="P1814">
        <f t="shared" si="141"/>
        <v>93.04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24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18</v>
      </c>
      <c r="P1816">
        <f t="shared" si="141"/>
        <v>15.23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71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9</v>
      </c>
      <c r="P1818">
        <f t="shared" si="141"/>
        <v>355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12</v>
      </c>
      <c r="P1819">
        <f t="shared" si="141"/>
        <v>21.29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14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177</v>
      </c>
      <c r="P1821">
        <f t="shared" si="141"/>
        <v>530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8</v>
      </c>
      <c r="P1822">
        <f t="shared" si="141"/>
        <v>264.38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85</v>
      </c>
      <c r="P1823">
        <f t="shared" si="141"/>
        <v>37.07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704</v>
      </c>
      <c r="P1824">
        <f t="shared" si="141"/>
        <v>192.09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302</v>
      </c>
      <c r="P1825">
        <f t="shared" si="141"/>
        <v>63.95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70</v>
      </c>
      <c r="P1826">
        <f t="shared" si="141"/>
        <v>52.75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42.14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105</v>
      </c>
      <c r="P1828">
        <f t="shared" si="141"/>
        <v>55.34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26</v>
      </c>
      <c r="P1829">
        <f t="shared" si="141"/>
        <v>21.9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11</v>
      </c>
      <c r="P1830">
        <f t="shared" si="141"/>
        <v>43.79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140</v>
      </c>
      <c r="P1831">
        <f t="shared" si="141"/>
        <v>63.67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14</v>
      </c>
      <c r="P1832">
        <f t="shared" si="141"/>
        <v>9.2899999999999991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210</v>
      </c>
      <c r="P1833">
        <f t="shared" si="141"/>
        <v>150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600</v>
      </c>
      <c r="P1834">
        <f t="shared" si="141"/>
        <v>105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525</v>
      </c>
      <c r="P1835">
        <f t="shared" si="141"/>
        <v>84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21</v>
      </c>
      <c r="P1836">
        <f t="shared" si="141"/>
        <v>23.28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419</v>
      </c>
      <c r="P1837">
        <f t="shared" si="141"/>
        <v>190.45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42</v>
      </c>
      <c r="P1838">
        <f t="shared" si="141"/>
        <v>38.049999999999997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348</v>
      </c>
      <c r="P1839">
        <f t="shared" si="141"/>
        <v>69.569999999999993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209</v>
      </c>
      <c r="P1840">
        <f t="shared" si="141"/>
        <v>74.5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208</v>
      </c>
      <c r="P1841">
        <f t="shared" si="141"/>
        <v>46.27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231</v>
      </c>
      <c r="P1842">
        <f t="shared" si="141"/>
        <v>160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104</v>
      </c>
      <c r="P1843">
        <f t="shared" si="141"/>
        <v>51.9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104</v>
      </c>
      <c r="P1844">
        <f t="shared" si="141"/>
        <v>98.86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21</v>
      </c>
      <c r="P1845">
        <f t="shared" si="141"/>
        <v>15.49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138</v>
      </c>
      <c r="P1846">
        <f t="shared" si="141"/>
        <v>103.65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207</v>
      </c>
      <c r="P1847">
        <f t="shared" si="141"/>
        <v>108.97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14</v>
      </c>
      <c r="P1848">
        <f t="shared" si="141"/>
        <v>9.9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83</v>
      </c>
      <c r="P1849">
        <f t="shared" si="141"/>
        <v>54.47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69</v>
      </c>
      <c r="P1850">
        <f t="shared" si="141"/>
        <v>86.04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688</v>
      </c>
      <c r="P1851">
        <f t="shared" si="141"/>
        <v>258.13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23</v>
      </c>
      <c r="P1852">
        <f t="shared" si="141"/>
        <v>11.53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158</v>
      </c>
      <c r="P1853">
        <f t="shared" si="141"/>
        <v>79.23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14</v>
      </c>
      <c r="P1854">
        <f t="shared" si="141"/>
        <v>15.73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257</v>
      </c>
      <c r="P1855">
        <f t="shared" si="141"/>
        <v>147.07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14</v>
      </c>
      <c r="P1856">
        <f t="shared" si="141"/>
        <v>11.82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23</v>
      </c>
      <c r="P1857">
        <f t="shared" si="141"/>
        <v>10.76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103</v>
      </c>
      <c r="P1858">
        <f t="shared" si="141"/>
        <v>54.08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68</v>
      </c>
      <c r="P1859">
        <f t="shared" ref="P1859:P1922" si="146">IFERROR(ROUND(E1859/L1859,2),0)</f>
        <v>93.32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(((I1859/60)/60)/24+DATE(1970,1,1))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37</v>
      </c>
      <c r="P1860">
        <f t="shared" si="146"/>
        <v>13.78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68</v>
      </c>
      <c r="P1861">
        <f t="shared" si="146"/>
        <v>36.64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273</v>
      </c>
      <c r="P1862">
        <f t="shared" si="146"/>
        <v>107.89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1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11</v>
      </c>
      <c r="P1864">
        <f t="shared" si="146"/>
        <v>128.13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82</v>
      </c>
      <c r="P1865">
        <f t="shared" si="146"/>
        <v>1025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31</v>
      </c>
      <c r="P1866">
        <f t="shared" si="146"/>
        <v>42.65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2</v>
      </c>
      <c r="P1867">
        <f t="shared" si="146"/>
        <v>1021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8</v>
      </c>
      <c r="P1868">
        <f t="shared" si="146"/>
        <v>1020.5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10</v>
      </c>
      <c r="P1869">
        <f t="shared" si="146"/>
        <v>2035.05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8</v>
      </c>
      <c r="P1870">
        <f t="shared" si="146"/>
        <v>119.71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20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58</v>
      </c>
      <c r="P1872">
        <f t="shared" si="146"/>
        <v>184.82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31</v>
      </c>
      <c r="P1873">
        <f t="shared" si="146"/>
        <v>21.38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10</v>
      </c>
      <c r="P1874">
        <f t="shared" si="146"/>
        <v>156.15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25</v>
      </c>
      <c r="P1875">
        <f t="shared" si="146"/>
        <v>1015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1</v>
      </c>
      <c r="P1876">
        <f t="shared" si="146"/>
        <v>1014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20</v>
      </c>
      <c r="P1877">
        <f t="shared" si="146"/>
        <v>675.67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724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3375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25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41</v>
      </c>
      <c r="P1881">
        <f t="shared" si="146"/>
        <v>1012.5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41</v>
      </c>
      <c r="P1882">
        <f t="shared" si="146"/>
        <v>84.38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101</v>
      </c>
      <c r="P1883">
        <f t="shared" si="146"/>
        <v>28.86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60</v>
      </c>
      <c r="P1884">
        <f t="shared" si="146"/>
        <v>24.94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202</v>
      </c>
      <c r="P1885">
        <f t="shared" si="146"/>
        <v>63.13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202</v>
      </c>
      <c r="P1886">
        <f t="shared" si="146"/>
        <v>77.69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44</v>
      </c>
      <c r="P1887">
        <f t="shared" si="146"/>
        <v>19.239999999999998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168</v>
      </c>
      <c r="P1888">
        <f t="shared" si="146"/>
        <v>69.66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67</v>
      </c>
      <c r="P1889">
        <f t="shared" si="146"/>
        <v>251.88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81</v>
      </c>
      <c r="P1890">
        <f t="shared" si="146"/>
        <v>22.64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101</v>
      </c>
      <c r="P1891">
        <f t="shared" si="146"/>
        <v>45.8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17</v>
      </c>
      <c r="P1892">
        <f t="shared" si="146"/>
        <v>8.19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20</v>
      </c>
      <c r="P1893">
        <f t="shared" si="146"/>
        <v>16.79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403</v>
      </c>
      <c r="P1894">
        <f t="shared" si="146"/>
        <v>77.44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80</v>
      </c>
      <c r="P1895">
        <f t="shared" si="146"/>
        <v>44.67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201</v>
      </c>
      <c r="P1896">
        <f t="shared" si="146"/>
        <v>100.5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22</v>
      </c>
      <c r="P1897">
        <f t="shared" si="146"/>
        <v>42.7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445</v>
      </c>
      <c r="P1898">
        <f t="shared" si="146"/>
        <v>154.22999999999999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32</v>
      </c>
      <c r="P1899">
        <f t="shared" si="146"/>
        <v>10.96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201</v>
      </c>
      <c r="P1900">
        <f t="shared" si="146"/>
        <v>95.48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223</v>
      </c>
      <c r="P1901">
        <f t="shared" si="146"/>
        <v>47.74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80</v>
      </c>
      <c r="P1902">
        <f t="shared" si="146"/>
        <v>37.11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2</v>
      </c>
      <c r="P1903">
        <f t="shared" si="146"/>
        <v>80.16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200</v>
      </c>
      <c r="P1904">
        <f t="shared" si="146"/>
        <v>667.41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67</v>
      </c>
      <c r="P1905">
        <f t="shared" si="146"/>
        <v>48.8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4</v>
      </c>
      <c r="P1906">
        <f t="shared" si="146"/>
        <v>1000.5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8</v>
      </c>
      <c r="P1907">
        <f t="shared" si="146"/>
        <v>500.17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</v>
      </c>
      <c r="P1908">
        <f t="shared" si="146"/>
        <v>20.2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7</v>
      </c>
      <c r="P1909">
        <f t="shared" si="146"/>
        <v>500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8</v>
      </c>
      <c r="P1910">
        <f t="shared" si="146"/>
        <v>500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6</v>
      </c>
      <c r="P1911">
        <f t="shared" si="146"/>
        <v>52.63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2</v>
      </c>
      <c r="P1912">
        <f t="shared" si="146"/>
        <v>7.02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5</v>
      </c>
      <c r="P1913">
        <f t="shared" si="146"/>
        <v>2000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40</v>
      </c>
      <c r="P1914">
        <f t="shared" si="146"/>
        <v>47.62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4</v>
      </c>
      <c r="P1915">
        <f t="shared" si="146"/>
        <v>76.92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300</v>
      </c>
      <c r="P1916">
        <f t="shared" si="146"/>
        <v>1000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400</v>
      </c>
      <c r="P1917">
        <f t="shared" si="146"/>
        <v>500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10</v>
      </c>
      <c r="P1918">
        <f t="shared" si="146"/>
        <v>333.33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1</v>
      </c>
      <c r="P1919">
        <f t="shared" si="146"/>
        <v>28.57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8</v>
      </c>
      <c r="P1920">
        <f t="shared" si="146"/>
        <v>222.22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399</v>
      </c>
      <c r="P1921">
        <f t="shared" si="146"/>
        <v>249.13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20</v>
      </c>
      <c r="P1922">
        <f t="shared" si="146"/>
        <v>18.93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132</v>
      </c>
      <c r="P1923">
        <f t="shared" ref="P1923:P1986" si="151">IFERROR(ROUND(E1923/L1923,2),0)</f>
        <v>52.16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(((I1923/60)/60)/24+DATE(1970,1,1))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98</v>
      </c>
      <c r="P1924">
        <f t="shared" si="151"/>
        <v>30.75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1574</v>
      </c>
      <c r="P1925">
        <f t="shared" si="151"/>
        <v>151.31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65</v>
      </c>
      <c r="P1926">
        <f t="shared" si="151"/>
        <v>59.24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130</v>
      </c>
      <c r="P1927">
        <f t="shared" si="151"/>
        <v>37.5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129</v>
      </c>
      <c r="P1928">
        <f t="shared" si="151"/>
        <v>18.14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323</v>
      </c>
      <c r="P1929">
        <f t="shared" si="151"/>
        <v>176.36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76</v>
      </c>
      <c r="P1930">
        <f t="shared" si="151"/>
        <v>56.97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60</v>
      </c>
      <c r="P1931">
        <f t="shared" si="151"/>
        <v>25.6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192</v>
      </c>
      <c r="P1932">
        <f t="shared" si="151"/>
        <v>73.849999999999994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96</v>
      </c>
      <c r="P1933">
        <f t="shared" si="151"/>
        <v>38.36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36</v>
      </c>
      <c r="P1934">
        <f t="shared" si="151"/>
        <v>23.91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32</v>
      </c>
      <c r="P1935">
        <f t="shared" si="151"/>
        <v>17.36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38</v>
      </c>
      <c r="P1936">
        <f t="shared" si="151"/>
        <v>24.78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76</v>
      </c>
      <c r="P1937">
        <f t="shared" si="151"/>
        <v>37.94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25</v>
      </c>
      <c r="P1938">
        <f t="shared" si="151"/>
        <v>13.02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314</v>
      </c>
      <c r="P1939">
        <f t="shared" si="151"/>
        <v>64.97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13</v>
      </c>
      <c r="P1940">
        <f t="shared" si="151"/>
        <v>16.52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19</v>
      </c>
      <c r="P1941">
        <f t="shared" si="151"/>
        <v>19.55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289</v>
      </c>
      <c r="P1942">
        <f t="shared" si="151"/>
        <v>60.55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</v>
      </c>
      <c r="P1943">
        <f t="shared" si="151"/>
        <v>0.38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31</v>
      </c>
      <c r="P1944">
        <f t="shared" si="151"/>
        <v>19.75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19</v>
      </c>
      <c r="P1945">
        <f t="shared" si="151"/>
        <v>0.76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5</v>
      </c>
      <c r="P1946">
        <f t="shared" si="151"/>
        <v>1.05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2</v>
      </c>
      <c r="P1947">
        <f t="shared" si="151"/>
        <v>2.75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25</v>
      </c>
      <c r="P1948">
        <f t="shared" si="151"/>
        <v>26.67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233</v>
      </c>
      <c r="P1949">
        <f t="shared" si="151"/>
        <v>81.17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2</v>
      </c>
      <c r="P1950">
        <f t="shared" si="151"/>
        <v>0.44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4</v>
      </c>
      <c r="P1951">
        <f t="shared" si="151"/>
        <v>1.97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4</v>
      </c>
      <c r="P1952">
        <f t="shared" si="151"/>
        <v>0.99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4</v>
      </c>
      <c r="P1953">
        <f t="shared" si="151"/>
        <v>2.23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5</v>
      </c>
      <c r="P1954">
        <f t="shared" si="151"/>
        <v>2.72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12</v>
      </c>
      <c r="P1955">
        <f t="shared" si="151"/>
        <v>12.52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4</v>
      </c>
      <c r="P1956">
        <f t="shared" si="151"/>
        <v>4.43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4</v>
      </c>
      <c r="P1957">
        <f t="shared" si="151"/>
        <v>6.33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3</v>
      </c>
      <c r="P1958">
        <f t="shared" si="151"/>
        <v>5.0199999999999996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6</v>
      </c>
      <c r="P1959">
        <f t="shared" si="151"/>
        <v>2.77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26</v>
      </c>
      <c r="P1960">
        <f t="shared" si="151"/>
        <v>1.35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18</v>
      </c>
      <c r="P1961">
        <f t="shared" si="151"/>
        <v>4.3099999999999996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3</v>
      </c>
      <c r="P1962">
        <f t="shared" si="151"/>
        <v>55.33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18</v>
      </c>
      <c r="P1963">
        <f t="shared" si="151"/>
        <v>1.1200000000000001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18</v>
      </c>
      <c r="P1964">
        <f t="shared" si="151"/>
        <v>5.95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10</v>
      </c>
      <c r="P1965">
        <f t="shared" si="151"/>
        <v>8.8800000000000008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</v>
      </c>
      <c r="P1966">
        <f t="shared" si="151"/>
        <v>1.41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36</v>
      </c>
      <c r="P1967">
        <f t="shared" si="151"/>
        <v>17.52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</v>
      </c>
      <c r="P1968">
        <f t="shared" si="151"/>
        <v>1.19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9</v>
      </c>
      <c r="P1969">
        <f t="shared" si="151"/>
        <v>4.4400000000000004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4</v>
      </c>
      <c r="P1970">
        <f t="shared" si="151"/>
        <v>3.53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9</v>
      </c>
      <c r="P1971">
        <f t="shared" si="151"/>
        <v>0.95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36</v>
      </c>
      <c r="P1972">
        <f t="shared" si="151"/>
        <v>2.5499999999999998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0</v>
      </c>
      <c r="P1973">
        <f t="shared" si="151"/>
        <v>0.46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71</v>
      </c>
      <c r="P1974">
        <f t="shared" si="151"/>
        <v>7.5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1</v>
      </c>
      <c r="P1975">
        <f t="shared" si="151"/>
        <v>0.87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9</v>
      </c>
      <c r="P1976">
        <f t="shared" si="151"/>
        <v>4.43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11</v>
      </c>
      <c r="P1977">
        <f t="shared" si="151"/>
        <v>7.02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44</v>
      </c>
      <c r="P1978">
        <f t="shared" si="151"/>
        <v>3.75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</v>
      </c>
      <c r="P1979">
        <f t="shared" si="151"/>
        <v>2.16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4</v>
      </c>
      <c r="P1980">
        <f t="shared" si="151"/>
        <v>4.57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</v>
      </c>
      <c r="P1981">
        <f t="shared" si="151"/>
        <v>2.1800000000000002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4</v>
      </c>
      <c r="P1982">
        <f t="shared" si="151"/>
        <v>0.91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24</v>
      </c>
      <c r="P1983">
        <f t="shared" si="151"/>
        <v>147.25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1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5</v>
      </c>
      <c r="P1985">
        <f t="shared" si="151"/>
        <v>110.13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12</v>
      </c>
      <c r="P1986">
        <f t="shared" si="151"/>
        <v>251.14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110</v>
      </c>
      <c r="P1987">
        <f t="shared" ref="P1987:P2050" si="156">IFERROR(ROUND(E1987/L1987,2),0)</f>
        <v>438.75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(((I1987/60)/60)/24+DATE(1970,1,1))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88</v>
      </c>
      <c r="P1988">
        <f t="shared" si="156"/>
        <v>1751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32</v>
      </c>
      <c r="P1989">
        <f t="shared" si="156"/>
        <v>62.5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29</v>
      </c>
      <c r="P1990">
        <f t="shared" si="156"/>
        <v>1748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35</v>
      </c>
      <c r="P1991">
        <f t="shared" si="156"/>
        <v>1742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58</v>
      </c>
      <c r="P1992">
        <f t="shared" si="156"/>
        <v>347.8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86</v>
      </c>
      <c r="P1993">
        <f t="shared" si="156"/>
        <v>576.02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115</v>
      </c>
      <c r="P1994">
        <f t="shared" si="156"/>
        <v>860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86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53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171</v>
      </c>
      <c r="P1997">
        <f t="shared" si="156"/>
        <v>569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1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26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68</v>
      </c>
      <c r="P2000">
        <f t="shared" si="156"/>
        <v>566.66999999999996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5</v>
      </c>
      <c r="P2001">
        <f t="shared" si="156"/>
        <v>242.86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34</v>
      </c>
      <c r="P2002">
        <f t="shared" si="156"/>
        <v>67.92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</v>
      </c>
      <c r="P2003">
        <f t="shared" si="156"/>
        <v>1.04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3</v>
      </c>
      <c r="P2004">
        <f t="shared" si="156"/>
        <v>1.23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338</v>
      </c>
      <c r="P2005">
        <f t="shared" si="156"/>
        <v>99.47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3</v>
      </c>
      <c r="P2006">
        <f t="shared" si="156"/>
        <v>4.7699999999999996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6</v>
      </c>
      <c r="P2007">
        <f t="shared" si="156"/>
        <v>8.83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3</v>
      </c>
      <c r="P2008">
        <f t="shared" si="156"/>
        <v>5.56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17</v>
      </c>
      <c r="P2009">
        <f t="shared" si="156"/>
        <v>12.31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107</v>
      </c>
      <c r="P2010">
        <f t="shared" si="156"/>
        <v>40.9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</v>
      </c>
      <c r="P2011">
        <f t="shared" si="156"/>
        <v>4.2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6</v>
      </c>
      <c r="P2012">
        <f t="shared" si="156"/>
        <v>0.96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3</v>
      </c>
      <c r="P2013">
        <f t="shared" si="156"/>
        <v>1.72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33</v>
      </c>
      <c r="P2014">
        <f t="shared" si="156"/>
        <v>9.1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1</v>
      </c>
      <c r="P2015">
        <f t="shared" si="156"/>
        <v>0.36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6</v>
      </c>
      <c r="P2016">
        <f t="shared" si="156"/>
        <v>0.06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23</v>
      </c>
      <c r="P2017">
        <f t="shared" si="156"/>
        <v>10.25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17</v>
      </c>
      <c r="P2018">
        <f t="shared" si="156"/>
        <v>3.47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7</v>
      </c>
      <c r="P2019">
        <f t="shared" si="156"/>
        <v>3.89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3</v>
      </c>
      <c r="P2020">
        <f t="shared" si="156"/>
        <v>3.68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</v>
      </c>
      <c r="P2021">
        <f t="shared" si="156"/>
        <v>0.93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110</v>
      </c>
      <c r="P2022">
        <f t="shared" si="156"/>
        <v>13.53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33</v>
      </c>
      <c r="P2023">
        <f t="shared" si="156"/>
        <v>17.38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2</v>
      </c>
      <c r="P2024">
        <f t="shared" si="156"/>
        <v>5.08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2</v>
      </c>
      <c r="P2025">
        <f t="shared" si="156"/>
        <v>4.67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41</v>
      </c>
      <c r="P2026">
        <f t="shared" si="156"/>
        <v>15.58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</v>
      </c>
      <c r="P2027">
        <f t="shared" si="156"/>
        <v>2.2400000000000002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7</v>
      </c>
      <c r="P2028">
        <f t="shared" si="156"/>
        <v>3.58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2</v>
      </c>
      <c r="P2029">
        <f t="shared" si="156"/>
        <v>3.01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54</v>
      </c>
      <c r="P2030">
        <f t="shared" si="156"/>
        <v>20.57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65</v>
      </c>
      <c r="P2031">
        <f t="shared" si="156"/>
        <v>17.27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5</v>
      </c>
      <c r="P2032">
        <f t="shared" si="156"/>
        <v>2.59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3</v>
      </c>
      <c r="P2033">
        <f t="shared" si="156"/>
        <v>3.18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6</v>
      </c>
      <c r="P2034">
        <f t="shared" si="156"/>
        <v>3.04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6</v>
      </c>
      <c r="P2035">
        <f t="shared" si="156"/>
        <v>10.220000000000001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2</v>
      </c>
      <c r="P2036">
        <f t="shared" si="156"/>
        <v>3.17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</v>
      </c>
      <c r="P2037">
        <f t="shared" si="156"/>
        <v>2.5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5</v>
      </c>
      <c r="P2038">
        <f t="shared" si="156"/>
        <v>1.89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16</v>
      </c>
      <c r="P2039">
        <f t="shared" si="156"/>
        <v>3.74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20</v>
      </c>
      <c r="P2040">
        <f t="shared" si="156"/>
        <v>7.85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</v>
      </c>
      <c r="P2041">
        <f t="shared" si="156"/>
        <v>4.21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53</v>
      </c>
      <c r="P2042">
        <f t="shared" si="156"/>
        <v>5.87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17</v>
      </c>
      <c r="P2043">
        <f t="shared" si="156"/>
        <v>13.23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16</v>
      </c>
      <c r="P2044">
        <f t="shared" si="156"/>
        <v>11.29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114</v>
      </c>
      <c r="P2045">
        <f t="shared" si="156"/>
        <v>8.17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11</v>
      </c>
      <c r="P2046">
        <f t="shared" si="156"/>
        <v>8.76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32</v>
      </c>
      <c r="P2047">
        <f t="shared" si="156"/>
        <v>5.99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16</v>
      </c>
      <c r="P2048">
        <f t="shared" si="156"/>
        <v>7.26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2</v>
      </c>
      <c r="P2049">
        <f t="shared" si="156"/>
        <v>3.56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2</v>
      </c>
      <c r="P2050">
        <f t="shared" si="156"/>
        <v>1.1499999999999999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3</v>
      </c>
      <c r="P2051">
        <f t="shared" ref="P2051:P2114" si="161">IFERROR(ROUND(E2051/L2051,2),0)</f>
        <v>2.12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(((I2051/60)/60)/24+DATE(1970,1,1))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16</v>
      </c>
      <c r="P2052">
        <f t="shared" si="161"/>
        <v>9.24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20</v>
      </c>
      <c r="P2053">
        <f t="shared" si="161"/>
        <v>6.49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</v>
      </c>
      <c r="P2054">
        <f t="shared" si="161"/>
        <v>2.9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31</v>
      </c>
      <c r="P2055">
        <f t="shared" si="161"/>
        <v>12.98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4</v>
      </c>
      <c r="P2056">
        <f t="shared" si="161"/>
        <v>2.52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26</v>
      </c>
      <c r="P2057">
        <f t="shared" si="161"/>
        <v>15.5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3</v>
      </c>
      <c r="P2058">
        <f t="shared" si="161"/>
        <v>2.82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10</v>
      </c>
      <c r="P2059">
        <f t="shared" si="161"/>
        <v>2.34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61</v>
      </c>
      <c r="P2060">
        <f t="shared" si="161"/>
        <v>3.8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5</v>
      </c>
      <c r="P2061">
        <f t="shared" si="161"/>
        <v>4.1500000000000004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6</v>
      </c>
      <c r="P2062">
        <f t="shared" si="161"/>
        <v>1.1399999999999999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31</v>
      </c>
      <c r="P2063">
        <f t="shared" si="161"/>
        <v>44.43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2</v>
      </c>
      <c r="P2064">
        <f t="shared" si="161"/>
        <v>7.65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39</v>
      </c>
      <c r="P2065">
        <f t="shared" si="161"/>
        <v>31.63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</v>
      </c>
      <c r="P2066">
        <f t="shared" si="161"/>
        <v>0.27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4</v>
      </c>
      <c r="P2067">
        <f t="shared" si="161"/>
        <v>0.99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77</v>
      </c>
      <c r="P2068">
        <f t="shared" si="161"/>
        <v>23.75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311</v>
      </c>
      <c r="P2069">
        <f t="shared" si="161"/>
        <v>153.80000000000001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6</v>
      </c>
      <c r="P2070">
        <f t="shared" si="161"/>
        <v>20.22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3</v>
      </c>
      <c r="P2071">
        <f t="shared" si="161"/>
        <v>5.84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1</v>
      </c>
      <c r="P2072">
        <f t="shared" si="161"/>
        <v>1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8</v>
      </c>
      <c r="P2073">
        <f t="shared" si="161"/>
        <v>5.52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2</v>
      </c>
      <c r="P2074">
        <f t="shared" si="161"/>
        <v>4.38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2</v>
      </c>
      <c r="P2075">
        <f t="shared" si="161"/>
        <v>3.26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255</v>
      </c>
      <c r="P2076">
        <f t="shared" si="161"/>
        <v>510.67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15</v>
      </c>
      <c r="P2077">
        <f t="shared" si="161"/>
        <v>0.19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</v>
      </c>
      <c r="P2078">
        <f t="shared" si="161"/>
        <v>0.18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3</v>
      </c>
      <c r="P2079">
        <f t="shared" si="161"/>
        <v>8.1199999999999992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8</v>
      </c>
      <c r="P2080">
        <f t="shared" si="161"/>
        <v>31.77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15</v>
      </c>
      <c r="P2081">
        <f t="shared" si="161"/>
        <v>2.5099999999999998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152</v>
      </c>
      <c r="P2082">
        <f t="shared" si="161"/>
        <v>30.42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43</v>
      </c>
      <c r="P2083">
        <f t="shared" si="161"/>
        <v>27.64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101</v>
      </c>
      <c r="P2084">
        <f t="shared" si="161"/>
        <v>39.950000000000003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202</v>
      </c>
      <c r="P2085">
        <f t="shared" si="161"/>
        <v>60.6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50</v>
      </c>
      <c r="P2086">
        <f t="shared" si="161"/>
        <v>32.85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25</v>
      </c>
      <c r="P2087">
        <f t="shared" si="161"/>
        <v>18.190000000000001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38</v>
      </c>
      <c r="P2088">
        <f t="shared" si="161"/>
        <v>43.14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101</v>
      </c>
      <c r="P2089">
        <f t="shared" si="161"/>
        <v>60.4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50</v>
      </c>
      <c r="P2090">
        <f t="shared" si="161"/>
        <v>20.13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60</v>
      </c>
      <c r="P2091">
        <f t="shared" si="161"/>
        <v>24.29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19</v>
      </c>
      <c r="P2092">
        <f t="shared" si="161"/>
        <v>9.41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8</v>
      </c>
      <c r="P2093">
        <f t="shared" si="161"/>
        <v>6.12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25</v>
      </c>
      <c r="P2094">
        <f t="shared" si="161"/>
        <v>27.33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100</v>
      </c>
      <c r="P2095">
        <f t="shared" si="161"/>
        <v>65.33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43</v>
      </c>
      <c r="P2096">
        <f t="shared" si="161"/>
        <v>20.85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60</v>
      </c>
      <c r="P2097">
        <f t="shared" si="161"/>
        <v>68.22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250</v>
      </c>
      <c r="P2098">
        <f t="shared" si="161"/>
        <v>107.16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50</v>
      </c>
      <c r="P2099">
        <f t="shared" si="161"/>
        <v>39.47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25</v>
      </c>
      <c r="P2100">
        <f t="shared" si="161"/>
        <v>46.88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50</v>
      </c>
      <c r="P2101">
        <f t="shared" si="161"/>
        <v>23.81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250</v>
      </c>
      <c r="P2102">
        <f t="shared" si="161"/>
        <v>55.56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75</v>
      </c>
      <c r="P2103">
        <f t="shared" si="161"/>
        <v>34.090000000000003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150</v>
      </c>
      <c r="P2104">
        <f t="shared" si="161"/>
        <v>39.47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19</v>
      </c>
      <c r="P2105">
        <f t="shared" si="161"/>
        <v>13.04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188</v>
      </c>
      <c r="P2106">
        <f t="shared" si="161"/>
        <v>40.54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75</v>
      </c>
      <c r="P2107">
        <f t="shared" si="161"/>
        <v>15.08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68</v>
      </c>
      <c r="P2108">
        <f t="shared" si="161"/>
        <v>33.770000000000003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74</v>
      </c>
      <c r="P2109">
        <f t="shared" si="161"/>
        <v>25.6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9</v>
      </c>
      <c r="P2110">
        <f t="shared" si="161"/>
        <v>7.7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37</v>
      </c>
      <c r="P2111">
        <f t="shared" si="161"/>
        <v>36.65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73</v>
      </c>
      <c r="P2112">
        <f t="shared" si="161"/>
        <v>38.549999999999997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73</v>
      </c>
      <c r="P2113">
        <f t="shared" si="161"/>
        <v>37.56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488</v>
      </c>
      <c r="P2114">
        <f t="shared" si="161"/>
        <v>133.18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21</v>
      </c>
      <c r="P2115">
        <f t="shared" ref="P2115:P2178" si="166">IFERROR(ROUND(E2115/L2115,2),0)</f>
        <v>13.65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(((I2115/60)/60)/24+DATE(1970,1,1))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29</v>
      </c>
      <c r="P2116">
        <f t="shared" si="166"/>
        <v>9.93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97</v>
      </c>
      <c r="P2117">
        <f t="shared" si="166"/>
        <v>40.42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3</v>
      </c>
      <c r="P2118">
        <f t="shared" si="166"/>
        <v>15.82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120</v>
      </c>
      <c r="P2119">
        <f t="shared" si="166"/>
        <v>41.29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144</v>
      </c>
      <c r="P2120">
        <f t="shared" si="166"/>
        <v>84.59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72</v>
      </c>
      <c r="P2121">
        <f t="shared" si="166"/>
        <v>65.319999999999993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18</v>
      </c>
      <c r="P2122">
        <f t="shared" si="166"/>
        <v>20.81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3</v>
      </c>
      <c r="P2123">
        <f t="shared" si="166"/>
        <v>143.4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2</v>
      </c>
      <c r="P2124">
        <f t="shared" si="166"/>
        <v>477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286</v>
      </c>
      <c r="P2125">
        <f t="shared" si="166"/>
        <v>286.01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129</v>
      </c>
      <c r="P2126">
        <f t="shared" si="166"/>
        <v>283.8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2</v>
      </c>
      <c r="P2127">
        <f t="shared" si="166"/>
        <v>52.48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7</v>
      </c>
      <c r="P2128">
        <f t="shared" si="166"/>
        <v>708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5</v>
      </c>
      <c r="P2129">
        <f t="shared" si="166"/>
        <v>5.97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9</v>
      </c>
      <c r="P2130">
        <f t="shared" si="166"/>
        <v>1405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70</v>
      </c>
      <c r="P2131">
        <f t="shared" si="166"/>
        <v>117.08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3</v>
      </c>
      <c r="P2132">
        <f t="shared" si="166"/>
        <v>350.5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280</v>
      </c>
      <c r="P2133">
        <f t="shared" si="166"/>
        <v>466.67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1</v>
      </c>
      <c r="P2134">
        <f t="shared" si="166"/>
        <v>14.12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140</v>
      </c>
      <c r="P2135">
        <f t="shared" si="166"/>
        <v>465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23</v>
      </c>
      <c r="P2136">
        <f t="shared" si="166"/>
        <v>465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28</v>
      </c>
      <c r="P2137">
        <f t="shared" si="166"/>
        <v>63.23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2</v>
      </c>
      <c r="P2138">
        <f t="shared" si="166"/>
        <v>347.5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3</v>
      </c>
      <c r="P2139">
        <f t="shared" si="166"/>
        <v>2.6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139</v>
      </c>
      <c r="P2140">
        <f t="shared" si="166"/>
        <v>115.58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24.71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125.64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9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13</v>
      </c>
      <c r="P2144">
        <f t="shared" si="166"/>
        <v>114.51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69</v>
      </c>
      <c r="P2145">
        <f t="shared" si="166"/>
        <v>274.64999999999998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4</v>
      </c>
      <c r="P2146">
        <f t="shared" si="166"/>
        <v>57.08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9</v>
      </c>
      <c r="P2147">
        <f t="shared" si="166"/>
        <v>15.36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27</v>
      </c>
      <c r="P2148">
        <f t="shared" si="166"/>
        <v>1366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0</v>
      </c>
      <c r="P2149">
        <f t="shared" si="166"/>
        <v>24.84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1365</v>
      </c>
      <c r="P2150">
        <f t="shared" si="166"/>
        <v>682.5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68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3</v>
      </c>
      <c r="P2152">
        <f t="shared" si="166"/>
        <v>340.5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3</v>
      </c>
      <c r="P2153">
        <f t="shared" si="166"/>
        <v>226.83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5</v>
      </c>
      <c r="P2154">
        <f t="shared" si="166"/>
        <v>340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340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540</v>
      </c>
      <c r="P2156">
        <f t="shared" si="166"/>
        <v>675.5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27</v>
      </c>
      <c r="P2157">
        <f t="shared" si="166"/>
        <v>270.2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2</v>
      </c>
      <c r="P2158">
        <f t="shared" si="166"/>
        <v>16.28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</v>
      </c>
      <c r="P2159">
        <f t="shared" si="166"/>
        <v>23.62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0</v>
      </c>
      <c r="P2160">
        <f t="shared" si="166"/>
        <v>4.32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37</v>
      </c>
      <c r="P2161">
        <f t="shared" si="166"/>
        <v>671.01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13</v>
      </c>
      <c r="P2162">
        <f t="shared" si="166"/>
        <v>83.5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334</v>
      </c>
      <c r="P2163">
        <f t="shared" si="166"/>
        <v>102.69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30</v>
      </c>
      <c r="P2164">
        <f t="shared" si="166"/>
        <v>22.98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53</v>
      </c>
      <c r="P2165">
        <f t="shared" si="166"/>
        <v>30.27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24</v>
      </c>
      <c r="P2166">
        <f t="shared" si="166"/>
        <v>16.02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53</v>
      </c>
      <c r="P2167">
        <f t="shared" si="166"/>
        <v>11.37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67</v>
      </c>
      <c r="P2168">
        <f t="shared" si="166"/>
        <v>41.56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885</v>
      </c>
      <c r="P2169">
        <f t="shared" si="166"/>
        <v>166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7</v>
      </c>
      <c r="P2170">
        <f t="shared" si="166"/>
        <v>3.9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864</v>
      </c>
      <c r="P2171">
        <f t="shared" si="166"/>
        <v>188.86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377</v>
      </c>
      <c r="P2172">
        <f t="shared" si="166"/>
        <v>69.42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33</v>
      </c>
      <c r="P2173">
        <f t="shared" si="166"/>
        <v>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132</v>
      </c>
      <c r="P2174">
        <f t="shared" si="166"/>
        <v>101.15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31</v>
      </c>
      <c r="P2175">
        <f t="shared" si="166"/>
        <v>14.58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33</v>
      </c>
      <c r="P2176">
        <f t="shared" si="166"/>
        <v>20.73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186</v>
      </c>
      <c r="P2177">
        <f t="shared" si="166"/>
        <v>50.19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26</v>
      </c>
      <c r="P2178">
        <f t="shared" si="166"/>
        <v>18.34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52</v>
      </c>
      <c r="P2179">
        <f t="shared" ref="P2179:P2242" si="171">IFERROR(ROUND(E2179/L2179,2),0)</f>
        <v>34.24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(((I2179/60)/60)/24+DATE(1970,1,1))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5</v>
      </c>
      <c r="P2180">
        <f t="shared" si="171"/>
        <v>1.51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130</v>
      </c>
      <c r="P2181">
        <f t="shared" si="171"/>
        <v>61.9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26</v>
      </c>
      <c r="P2182">
        <f t="shared" si="171"/>
        <v>16.63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65</v>
      </c>
      <c r="P2183">
        <f t="shared" si="171"/>
        <v>24.45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43</v>
      </c>
      <c r="P2184">
        <f t="shared" si="171"/>
        <v>3.64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72</v>
      </c>
      <c r="P2185">
        <f t="shared" si="171"/>
        <v>4.63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13</v>
      </c>
      <c r="P2186">
        <f t="shared" si="171"/>
        <v>4.8499999999999996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26</v>
      </c>
      <c r="P2187">
        <f t="shared" si="171"/>
        <v>2.06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6</v>
      </c>
      <c r="P2188">
        <f t="shared" si="171"/>
        <v>3.28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6</v>
      </c>
      <c r="P2189">
        <f t="shared" si="171"/>
        <v>0.36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23</v>
      </c>
      <c r="P2190">
        <f t="shared" si="171"/>
        <v>2.4900000000000002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107</v>
      </c>
      <c r="P2191">
        <f t="shared" si="171"/>
        <v>14.55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7</v>
      </c>
      <c r="P2192">
        <f t="shared" si="171"/>
        <v>2.38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170</v>
      </c>
      <c r="P2193">
        <f t="shared" si="171"/>
        <v>51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11</v>
      </c>
      <c r="P2194">
        <f t="shared" si="171"/>
        <v>0.39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8</v>
      </c>
      <c r="P2195">
        <f t="shared" si="171"/>
        <v>1.42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13</v>
      </c>
      <c r="P2196">
        <f t="shared" si="171"/>
        <v>1.45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28</v>
      </c>
      <c r="P2197">
        <f t="shared" si="171"/>
        <v>11.04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9</v>
      </c>
      <c r="P2198">
        <f t="shared" si="171"/>
        <v>5.39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4</v>
      </c>
      <c r="P2199">
        <f t="shared" si="171"/>
        <v>0.28999999999999998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3</v>
      </c>
      <c r="P2200">
        <f t="shared" si="171"/>
        <v>1.94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</v>
      </c>
      <c r="P2201">
        <f t="shared" si="171"/>
        <v>5.0199999999999996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63</v>
      </c>
      <c r="P2202">
        <f t="shared" si="171"/>
        <v>4.78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1137</v>
      </c>
      <c r="P2203">
        <f t="shared" si="171"/>
        <v>44.68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31</v>
      </c>
      <c r="P2204">
        <f t="shared" si="171"/>
        <v>1.73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63</v>
      </c>
      <c r="P2205">
        <f t="shared" si="171"/>
        <v>25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83</v>
      </c>
      <c r="P2206">
        <f t="shared" si="171"/>
        <v>17.12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166</v>
      </c>
      <c r="P2207">
        <f t="shared" si="171"/>
        <v>46.15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113</v>
      </c>
      <c r="P2208">
        <f t="shared" si="171"/>
        <v>36.619999999999997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62</v>
      </c>
      <c r="P2209">
        <f t="shared" si="171"/>
        <v>177.86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124</v>
      </c>
      <c r="P2210">
        <f t="shared" si="171"/>
        <v>51.71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247</v>
      </c>
      <c r="P2211">
        <f t="shared" si="171"/>
        <v>82.33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31</v>
      </c>
      <c r="P2212">
        <f t="shared" si="171"/>
        <v>17.010000000000002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49</v>
      </c>
      <c r="P2213">
        <f t="shared" si="171"/>
        <v>10.210000000000001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20</v>
      </c>
      <c r="P2214">
        <f t="shared" si="171"/>
        <v>9.9600000000000009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24480</v>
      </c>
      <c r="P2215">
        <f t="shared" si="171"/>
        <v>1224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203</v>
      </c>
      <c r="P2216">
        <f t="shared" si="171"/>
        <v>50.83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221</v>
      </c>
      <c r="P2217">
        <f t="shared" si="171"/>
        <v>36.909999999999997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406</v>
      </c>
      <c r="P2218">
        <f t="shared" si="171"/>
        <v>87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290</v>
      </c>
      <c r="P2219">
        <f t="shared" si="171"/>
        <v>135.22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61</v>
      </c>
      <c r="P2220">
        <f t="shared" si="171"/>
        <v>16.010000000000002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122</v>
      </c>
      <c r="P2221">
        <f t="shared" si="171"/>
        <v>64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35</v>
      </c>
      <c r="P2222">
        <f t="shared" si="171"/>
        <v>17.61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16</v>
      </c>
      <c r="P2223">
        <f t="shared" si="171"/>
        <v>5.51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240</v>
      </c>
      <c r="P2224">
        <f t="shared" si="171"/>
        <v>40.03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6</v>
      </c>
      <c r="P2225">
        <f t="shared" si="171"/>
        <v>12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12</v>
      </c>
      <c r="P2226">
        <f t="shared" si="171"/>
        <v>4.05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6</v>
      </c>
      <c r="P2227">
        <f t="shared" si="171"/>
        <v>1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7</v>
      </c>
      <c r="P2228">
        <f t="shared" si="171"/>
        <v>3.74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9</v>
      </c>
      <c r="P2229">
        <f t="shared" si="171"/>
        <v>3.99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120</v>
      </c>
      <c r="P2230">
        <f t="shared" si="171"/>
        <v>8.33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15</v>
      </c>
      <c r="P2231">
        <f t="shared" si="171"/>
        <v>2.23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14</v>
      </c>
      <c r="P2232">
        <f t="shared" si="171"/>
        <v>2.4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48</v>
      </c>
      <c r="P2233">
        <f t="shared" si="171"/>
        <v>1.08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24</v>
      </c>
      <c r="P2234">
        <f t="shared" si="171"/>
        <v>1.2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47</v>
      </c>
      <c r="P2235">
        <f t="shared" si="171"/>
        <v>3.03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1185</v>
      </c>
      <c r="P2236">
        <f t="shared" si="171"/>
        <v>42.32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9</v>
      </c>
      <c r="P2237">
        <f t="shared" si="171"/>
        <v>8.0500000000000007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42</v>
      </c>
      <c r="P2238">
        <f t="shared" si="171"/>
        <v>1.74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7</v>
      </c>
      <c r="P2239">
        <f t="shared" si="171"/>
        <v>1.2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29</v>
      </c>
      <c r="P2240">
        <f t="shared" si="171"/>
        <v>14.87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5</v>
      </c>
      <c r="P2241">
        <f t="shared" si="171"/>
        <v>2.76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23</v>
      </c>
      <c r="P2242">
        <f t="shared" si="171"/>
        <v>12.19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117</v>
      </c>
      <c r="P2243">
        <f t="shared" ref="P2243:P2306" si="176">IFERROR(ROUND(E2243/L2243,2),0)</f>
        <v>7.17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(((I2243/60)/60)/24+DATE(1970,1,1))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12</v>
      </c>
      <c r="P2244">
        <f t="shared" si="176"/>
        <v>0.46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116100</v>
      </c>
      <c r="P2245">
        <f t="shared" si="176"/>
        <v>0.56999999999999995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23</v>
      </c>
      <c r="P2246">
        <f t="shared" si="176"/>
        <v>3.99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29</v>
      </c>
      <c r="P2247">
        <f t="shared" si="176"/>
        <v>0.57999999999999996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46</v>
      </c>
      <c r="P2248">
        <f t="shared" si="176"/>
        <v>20.18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6</v>
      </c>
      <c r="P2249">
        <f t="shared" si="176"/>
        <v>3.03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16</v>
      </c>
      <c r="P2250">
        <f t="shared" si="176"/>
        <v>8.9700000000000006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33</v>
      </c>
      <c r="P2251">
        <f t="shared" si="176"/>
        <v>6.37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5</v>
      </c>
      <c r="P2252">
        <f t="shared" si="176"/>
        <v>2.0099999999999998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</v>
      </c>
      <c r="P2253">
        <f t="shared" si="176"/>
        <v>2.39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13</v>
      </c>
      <c r="P2254">
        <f t="shared" si="176"/>
        <v>4.5999999999999996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14</v>
      </c>
      <c r="P2255">
        <f t="shared" si="176"/>
        <v>13.63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228</v>
      </c>
      <c r="P2256">
        <f t="shared" si="176"/>
        <v>5.8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29</v>
      </c>
      <c r="P2257">
        <f t="shared" si="176"/>
        <v>4.21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238</v>
      </c>
      <c r="P2258">
        <f t="shared" si="176"/>
        <v>22.8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45</v>
      </c>
      <c r="P2259">
        <f t="shared" si="176"/>
        <v>6.72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51</v>
      </c>
      <c r="P2260">
        <f t="shared" si="176"/>
        <v>5.51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113</v>
      </c>
      <c r="P2261">
        <f t="shared" si="176"/>
        <v>5.49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45</v>
      </c>
      <c r="P2262">
        <f t="shared" si="176"/>
        <v>13.45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113</v>
      </c>
      <c r="P2263">
        <f t="shared" si="176"/>
        <v>5.38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34</v>
      </c>
      <c r="P2264">
        <f t="shared" si="176"/>
        <v>6.22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15</v>
      </c>
      <c r="P2265">
        <f t="shared" si="176"/>
        <v>18.77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19</v>
      </c>
      <c r="P2266">
        <f t="shared" si="176"/>
        <v>2.5299999999999998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562</v>
      </c>
      <c r="P2267">
        <f t="shared" si="176"/>
        <v>66.09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75</v>
      </c>
      <c r="P2268">
        <f t="shared" si="176"/>
        <v>5.77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6</v>
      </c>
      <c r="P2269">
        <f t="shared" si="176"/>
        <v>2.77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4</v>
      </c>
      <c r="P2270">
        <f t="shared" si="176"/>
        <v>5.75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45</v>
      </c>
      <c r="P2271">
        <f t="shared" si="176"/>
        <v>1.24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4</v>
      </c>
      <c r="P2272">
        <f t="shared" si="176"/>
        <v>0.67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6</v>
      </c>
      <c r="P2273">
        <f t="shared" si="176"/>
        <v>0.84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111</v>
      </c>
      <c r="P2274">
        <f t="shared" si="176"/>
        <v>1.17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44</v>
      </c>
      <c r="P2275">
        <f t="shared" si="176"/>
        <v>7.52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44</v>
      </c>
      <c r="P2276">
        <f t="shared" si="176"/>
        <v>11.16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170</v>
      </c>
      <c r="P2277">
        <f t="shared" si="176"/>
        <v>13.95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24</v>
      </c>
      <c r="P2278">
        <f t="shared" si="176"/>
        <v>14.68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13</v>
      </c>
      <c r="P2279">
        <f t="shared" si="176"/>
        <v>5.32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55</v>
      </c>
      <c r="P2280">
        <f t="shared" si="176"/>
        <v>10.78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110</v>
      </c>
      <c r="P2281">
        <f t="shared" si="176"/>
        <v>34.380000000000003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11</v>
      </c>
      <c r="P2282">
        <f t="shared" si="176"/>
        <v>2.29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366</v>
      </c>
      <c r="P2283">
        <f t="shared" si="176"/>
        <v>99.73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146</v>
      </c>
      <c r="P2284">
        <f t="shared" si="176"/>
        <v>91.33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36</v>
      </c>
      <c r="P2285">
        <f t="shared" si="176"/>
        <v>22.73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18</v>
      </c>
      <c r="P2286">
        <f t="shared" si="176"/>
        <v>18.47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36</v>
      </c>
      <c r="P2287">
        <f t="shared" si="176"/>
        <v>13.77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72</v>
      </c>
      <c r="P2288">
        <f t="shared" si="176"/>
        <v>77.319999999999993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24</v>
      </c>
      <c r="P2289">
        <f t="shared" si="176"/>
        <v>10.210000000000001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72</v>
      </c>
      <c r="P2291">
        <f t="shared" si="176"/>
        <v>43.24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72</v>
      </c>
      <c r="P2292">
        <f t="shared" si="176"/>
        <v>37.24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43</v>
      </c>
      <c r="P2293">
        <f t="shared" si="176"/>
        <v>25.12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54</v>
      </c>
      <c r="P2294">
        <f t="shared" si="176"/>
        <v>23.43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126</v>
      </c>
      <c r="P2295">
        <f t="shared" si="176"/>
        <v>39.74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21</v>
      </c>
      <c r="P2296">
        <f t="shared" si="176"/>
        <v>9.57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89</v>
      </c>
      <c r="P2297">
        <f t="shared" si="176"/>
        <v>31.44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15</v>
      </c>
      <c r="P2298">
        <f t="shared" si="176"/>
        <v>7.36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107</v>
      </c>
      <c r="P2299">
        <f t="shared" si="176"/>
        <v>56.11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4</v>
      </c>
      <c r="P2300">
        <f t="shared" si="176"/>
        <v>3.7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355</v>
      </c>
      <c r="P2301">
        <f t="shared" si="176"/>
        <v>76.09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133</v>
      </c>
      <c r="P2302">
        <f t="shared" si="176"/>
        <v>152.13999999999999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21</v>
      </c>
      <c r="P2303">
        <f t="shared" si="176"/>
        <v>5.04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46</v>
      </c>
      <c r="P2304">
        <f t="shared" si="176"/>
        <v>12.51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16</v>
      </c>
      <c r="P2305">
        <f t="shared" si="176"/>
        <v>10.29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18</v>
      </c>
      <c r="P2306">
        <f t="shared" si="176"/>
        <v>9.3800000000000008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6</v>
      </c>
      <c r="P2307">
        <f t="shared" ref="P2307:P2370" si="181">IFERROR(ROUND(E2307/L2307,2),0)</f>
        <v>6.34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(((I2307/60)/60)/24+DATE(1970,1,1))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30</v>
      </c>
      <c r="P2308">
        <f t="shared" si="181"/>
        <v>14.47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54</v>
      </c>
      <c r="P2309">
        <f t="shared" si="181"/>
        <v>14.07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2</v>
      </c>
      <c r="P2310">
        <f t="shared" si="181"/>
        <v>1.72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18</v>
      </c>
      <c r="P2311">
        <f t="shared" si="181"/>
        <v>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6</v>
      </c>
      <c r="P2312">
        <f t="shared" si="181"/>
        <v>0.86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12</v>
      </c>
      <c r="P2313">
        <f t="shared" si="181"/>
        <v>10.1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35</v>
      </c>
      <c r="P2314">
        <f t="shared" si="181"/>
        <v>13.29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21</v>
      </c>
      <c r="P2315">
        <f t="shared" si="181"/>
        <v>6.68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87</v>
      </c>
      <c r="P2316">
        <f t="shared" si="181"/>
        <v>20.94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42</v>
      </c>
      <c r="P2317">
        <f t="shared" si="181"/>
        <v>16.34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7</v>
      </c>
      <c r="P2318">
        <f t="shared" si="181"/>
        <v>5.22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260</v>
      </c>
      <c r="P2319">
        <f t="shared" si="181"/>
        <v>47.33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21</v>
      </c>
      <c r="P2320">
        <f t="shared" si="181"/>
        <v>6.38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35</v>
      </c>
      <c r="P2321">
        <f t="shared" si="181"/>
        <v>13.51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21</v>
      </c>
      <c r="P2322">
        <f t="shared" si="181"/>
        <v>11.69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10</v>
      </c>
      <c r="P2323">
        <f t="shared" si="181"/>
        <v>16.25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38</v>
      </c>
      <c r="P2324">
        <f t="shared" si="181"/>
        <v>259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414</v>
      </c>
      <c r="P2325">
        <f t="shared" si="181"/>
        <v>258.75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14</v>
      </c>
      <c r="P2326">
        <f t="shared" si="181"/>
        <v>16.97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104</v>
      </c>
      <c r="P2327">
        <f t="shared" si="181"/>
        <v>147.86000000000001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7</v>
      </c>
      <c r="P2328">
        <f t="shared" si="181"/>
        <v>1035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3</v>
      </c>
      <c r="P2329">
        <f t="shared" si="181"/>
        <v>0.31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10</v>
      </c>
      <c r="P2330">
        <f t="shared" si="181"/>
        <v>1.92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4</v>
      </c>
      <c r="P2331">
        <f t="shared" si="181"/>
        <v>8.24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3</v>
      </c>
      <c r="P2332">
        <f t="shared" si="181"/>
        <v>6.29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13</v>
      </c>
      <c r="P2333">
        <f t="shared" si="181"/>
        <v>3.63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4</v>
      </c>
      <c r="P2334">
        <f t="shared" si="181"/>
        <v>2.91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171</v>
      </c>
      <c r="P2335">
        <f t="shared" si="181"/>
        <v>10.9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26</v>
      </c>
      <c r="P2336">
        <f t="shared" si="181"/>
        <v>15.3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4</v>
      </c>
      <c r="P2337">
        <f t="shared" si="181"/>
        <v>4.6399999999999997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</v>
      </c>
      <c r="P2338">
        <f t="shared" si="181"/>
        <v>0.47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9</v>
      </c>
      <c r="P2339">
        <f t="shared" si="181"/>
        <v>5.7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7</v>
      </c>
      <c r="P2340">
        <f t="shared" si="181"/>
        <v>8.2899999999999991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4</v>
      </c>
      <c r="P2341">
        <f t="shared" si="181"/>
        <v>0.92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3</v>
      </c>
      <c r="P2342">
        <f t="shared" si="181"/>
        <v>2.52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20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18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10</v>
      </c>
      <c r="P2345">
        <f t="shared" si="181"/>
        <v>1011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101</v>
      </c>
      <c r="P2346">
        <f t="shared" si="181"/>
        <v>1010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34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2</v>
      </c>
      <c r="P2348">
        <f t="shared" si="181"/>
        <v>335.33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101</v>
      </c>
      <c r="P2349">
        <f t="shared" si="181"/>
        <v>1005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1</v>
      </c>
      <c r="P2350">
        <f t="shared" si="181"/>
        <v>201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2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5</v>
      </c>
      <c r="P2353">
        <f t="shared" si="181"/>
        <v>143.29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50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100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3</v>
      </c>
      <c r="P2356">
        <f t="shared" si="181"/>
        <v>1001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13</v>
      </c>
      <c r="P2357">
        <f t="shared" si="181"/>
        <v>500.5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10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4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67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13</v>
      </c>
      <c r="P2361">
        <f t="shared" si="181"/>
        <v>333.66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20</v>
      </c>
      <c r="P2362">
        <f t="shared" si="181"/>
        <v>1000.01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500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238</v>
      </c>
      <c r="P2364">
        <f t="shared" si="181"/>
        <v>500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1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781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100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4</v>
      </c>
      <c r="P2368">
        <f t="shared" si="181"/>
        <v>37.04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2</v>
      </c>
      <c r="P2369">
        <f t="shared" si="181"/>
        <v>71.430000000000007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3</v>
      </c>
      <c r="P2370">
        <f t="shared" si="181"/>
        <v>500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4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(((I2371/60)/60)/24+DATE(1970,1,1))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4</v>
      </c>
      <c r="P2372">
        <f t="shared" si="186"/>
        <v>250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50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18</v>
      </c>
      <c r="P2374">
        <f t="shared" si="186"/>
        <v>166.67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997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5</v>
      </c>
      <c r="P2376">
        <f t="shared" si="186"/>
        <v>995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10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33</v>
      </c>
      <c r="P2378">
        <f t="shared" si="186"/>
        <v>246.5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39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1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3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7</v>
      </c>
      <c r="P2382">
        <f t="shared" si="186"/>
        <v>325.67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1</v>
      </c>
      <c r="P2383">
        <f t="shared" si="186"/>
        <v>138.71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32</v>
      </c>
      <c r="P2384">
        <f t="shared" si="186"/>
        <v>485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10</v>
      </c>
      <c r="P2385">
        <f t="shared" si="186"/>
        <v>322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95</v>
      </c>
      <c r="P2386">
        <f t="shared" si="186"/>
        <v>119.13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135.71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3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308.67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3</v>
      </c>
      <c r="P2390">
        <f t="shared" si="186"/>
        <v>115.75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6</v>
      </c>
      <c r="P2391">
        <f t="shared" si="186"/>
        <v>924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5</v>
      </c>
      <c r="P2393">
        <f t="shared" si="186"/>
        <v>920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22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1</v>
      </c>
      <c r="P2395">
        <f t="shared" si="186"/>
        <v>911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18</v>
      </c>
      <c r="P2396">
        <f t="shared" si="186"/>
        <v>455.5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3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18</v>
      </c>
      <c r="P2398">
        <f t="shared" si="186"/>
        <v>909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1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23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7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2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3</v>
      </c>
      <c r="P2403">
        <f t="shared" si="186"/>
        <v>100.35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8</v>
      </c>
      <c r="P2404">
        <f t="shared" si="186"/>
        <v>900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75</v>
      </c>
      <c r="P2405">
        <f t="shared" si="186"/>
        <v>75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6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18</v>
      </c>
      <c r="P2407">
        <f t="shared" si="186"/>
        <v>44.75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28</v>
      </c>
      <c r="P2408">
        <f t="shared" si="186"/>
        <v>55.94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4</v>
      </c>
      <c r="P2409">
        <f t="shared" si="186"/>
        <v>27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6</v>
      </c>
      <c r="P2410">
        <f t="shared" si="186"/>
        <v>445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4</v>
      </c>
      <c r="P2411">
        <f t="shared" si="186"/>
        <v>148.33000000000001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6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4</v>
      </c>
      <c r="P2413">
        <f t="shared" si="186"/>
        <v>295.33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11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30</v>
      </c>
      <c r="P2415">
        <f t="shared" si="186"/>
        <v>295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6</v>
      </c>
      <c r="P2416">
        <f t="shared" si="186"/>
        <v>67.77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146.83000000000001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4</v>
      </c>
      <c r="P2418">
        <f t="shared" si="186"/>
        <v>881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88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4</v>
      </c>
      <c r="P2420">
        <f t="shared" si="186"/>
        <v>175.8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29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5</v>
      </c>
      <c r="P2422">
        <f t="shared" si="186"/>
        <v>24.31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15</v>
      </c>
      <c r="P2423">
        <f t="shared" si="186"/>
        <v>875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174</v>
      </c>
      <c r="P2424">
        <f t="shared" si="186"/>
        <v>872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6"/>
        <v>867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3</v>
      </c>
      <c r="P2426">
        <f t="shared" si="186"/>
        <v>96.11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25</v>
      </c>
      <c r="P2427">
        <f t="shared" si="186"/>
        <v>861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4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2</v>
      </c>
      <c r="P2429">
        <f t="shared" si="186"/>
        <v>860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2</v>
      </c>
      <c r="P2430">
        <f t="shared" si="186"/>
        <v>858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213.75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28</v>
      </c>
      <c r="P2432">
        <f t="shared" si="186"/>
        <v>426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426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6</v>
      </c>
      <c r="P2434">
        <f t="shared" si="186"/>
        <v>425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9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(((I2435/60)/60)/24+DATE(1970,1,1))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4</v>
      </c>
      <c r="P2436">
        <f t="shared" si="191"/>
        <v>425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212.5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1</v>
      </c>
      <c r="P2438">
        <f t="shared" si="191"/>
        <v>425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11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6</v>
      </c>
      <c r="P2440">
        <f t="shared" si="191"/>
        <v>838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8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17</v>
      </c>
      <c r="P2442">
        <f t="shared" si="191"/>
        <v>417.5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11</v>
      </c>
      <c r="P2443">
        <f t="shared" si="191"/>
        <v>7.62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3</v>
      </c>
      <c r="P2444">
        <f t="shared" si="191"/>
        <v>2.2200000000000002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4</v>
      </c>
      <c r="P2445">
        <f t="shared" si="191"/>
        <v>2.65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27</v>
      </c>
      <c r="P2446">
        <f t="shared" si="191"/>
        <v>13.51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16</v>
      </c>
      <c r="P2447">
        <f t="shared" si="191"/>
        <v>7.14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</v>
      </c>
      <c r="P2448">
        <f t="shared" si="191"/>
        <v>7.4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33</v>
      </c>
      <c r="P2449">
        <f t="shared" si="191"/>
        <v>2.4300000000000002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204</v>
      </c>
      <c r="P2450">
        <f t="shared" si="191"/>
        <v>90.56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8</v>
      </c>
      <c r="P2451">
        <f t="shared" si="191"/>
        <v>6.78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5</v>
      </c>
      <c r="P2452">
        <f t="shared" si="191"/>
        <v>7.98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8</v>
      </c>
      <c r="P2453">
        <f t="shared" si="191"/>
        <v>4.37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135</v>
      </c>
      <c r="P2454">
        <f t="shared" si="191"/>
        <v>54.07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27</v>
      </c>
      <c r="P2455">
        <f t="shared" si="191"/>
        <v>12.09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2</v>
      </c>
      <c r="P2456">
        <f t="shared" si="191"/>
        <v>6.23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269</v>
      </c>
      <c r="P2457">
        <f t="shared" si="191"/>
        <v>50.44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54</v>
      </c>
      <c r="P2458">
        <f t="shared" si="191"/>
        <v>12.02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4</v>
      </c>
      <c r="P2459">
        <f t="shared" si="191"/>
        <v>6.49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16</v>
      </c>
      <c r="P2460">
        <f t="shared" si="191"/>
        <v>10.06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3</v>
      </c>
      <c r="P2461">
        <f t="shared" si="191"/>
        <v>2.84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9</v>
      </c>
      <c r="P2462">
        <f t="shared" si="191"/>
        <v>11.78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11</v>
      </c>
      <c r="P2463">
        <f t="shared" si="191"/>
        <v>9.3000000000000007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27</v>
      </c>
      <c r="P2464">
        <f t="shared" si="191"/>
        <v>6.96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40</v>
      </c>
      <c r="P2465">
        <f t="shared" si="191"/>
        <v>10.67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40</v>
      </c>
      <c r="P2466">
        <f t="shared" si="191"/>
        <v>18.600000000000001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114</v>
      </c>
      <c r="P2467">
        <f t="shared" si="191"/>
        <v>16.670000000000002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32</v>
      </c>
      <c r="P2468">
        <f t="shared" si="191"/>
        <v>15.38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80</v>
      </c>
      <c r="P2469">
        <f t="shared" si="191"/>
        <v>18.53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40</v>
      </c>
      <c r="P2470">
        <f t="shared" si="191"/>
        <v>13.72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66</v>
      </c>
      <c r="P2471">
        <f t="shared" si="191"/>
        <v>16.91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80</v>
      </c>
      <c r="P2472">
        <f t="shared" si="191"/>
        <v>22.08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159</v>
      </c>
      <c r="P2473">
        <f t="shared" si="191"/>
        <v>46.76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11</v>
      </c>
      <c r="P2474">
        <f t="shared" si="191"/>
        <v>7.61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39</v>
      </c>
      <c r="P2475">
        <f t="shared" si="191"/>
        <v>16.77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16</v>
      </c>
      <c r="P2476">
        <f t="shared" si="191"/>
        <v>20.68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31</v>
      </c>
      <c r="P2477">
        <f t="shared" si="191"/>
        <v>9.67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24</v>
      </c>
      <c r="P2478">
        <f t="shared" si="191"/>
        <v>14.18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104</v>
      </c>
      <c r="P2479">
        <f t="shared" si="191"/>
        <v>19.02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10</v>
      </c>
      <c r="P2480">
        <f t="shared" si="191"/>
        <v>9.8699999999999992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258</v>
      </c>
      <c r="P2481">
        <f t="shared" si="191"/>
        <v>48.44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39</v>
      </c>
      <c r="P2482">
        <f t="shared" si="191"/>
        <v>96.63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19</v>
      </c>
      <c r="P2483">
        <f t="shared" si="191"/>
        <v>8.06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76</v>
      </c>
      <c r="P2484">
        <f t="shared" si="191"/>
        <v>30.56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69</v>
      </c>
      <c r="P2485">
        <f t="shared" si="191"/>
        <v>40.159999999999997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22</v>
      </c>
      <c r="P2486">
        <f t="shared" si="191"/>
        <v>8.44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38</v>
      </c>
      <c r="P2487">
        <f t="shared" si="191"/>
        <v>18.54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253</v>
      </c>
      <c r="P2488">
        <f t="shared" si="191"/>
        <v>25.33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51</v>
      </c>
      <c r="P2489">
        <f t="shared" si="191"/>
        <v>19.97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25</v>
      </c>
      <c r="P2490">
        <f t="shared" si="191"/>
        <v>11.66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22</v>
      </c>
      <c r="P2491">
        <f t="shared" si="191"/>
        <v>10.050000000000001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150</v>
      </c>
      <c r="P2492">
        <f t="shared" si="191"/>
        <v>47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150</v>
      </c>
      <c r="P2493">
        <f t="shared" si="191"/>
        <v>75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4</v>
      </c>
      <c r="P2495">
        <f t="shared" si="191"/>
        <v>2.9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50</v>
      </c>
      <c r="P2496">
        <f t="shared" si="191"/>
        <v>19.13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50</v>
      </c>
      <c r="P2497">
        <f t="shared" si="191"/>
        <v>17.739999999999998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12</v>
      </c>
      <c r="P2498">
        <f t="shared" si="191"/>
        <v>73.5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18</v>
      </c>
      <c r="P2499">
        <f t="shared" ref="P2499:P2562" si="196">IFERROR(ROUND(E2499/L2499,2),0)</f>
        <v>13.08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(((I2499/60)/60)/24+DATE(1970,1,1))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73</v>
      </c>
      <c r="P2500">
        <f t="shared" si="196"/>
        <v>36.549999999999997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18</v>
      </c>
      <c r="P2501">
        <f t="shared" si="196"/>
        <v>4.29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122</v>
      </c>
      <c r="P2502">
        <f t="shared" si="196"/>
        <v>25.17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7</v>
      </c>
      <c r="P2503">
        <f t="shared" si="196"/>
        <v>104.29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1</v>
      </c>
      <c r="P2504">
        <f t="shared" si="196"/>
        <v>145.4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7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2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10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14</v>
      </c>
      <c r="P2508">
        <f t="shared" si="196"/>
        <v>360.5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2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4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25.54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1</v>
      </c>
      <c r="P2512">
        <f t="shared" si="196"/>
        <v>357.5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1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62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6</v>
      </c>
      <c r="P2516">
        <f t="shared" si="196"/>
        <v>178.25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14</v>
      </c>
      <c r="P2517">
        <f t="shared" si="196"/>
        <v>59.33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3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4</v>
      </c>
      <c r="P2519">
        <f t="shared" si="196"/>
        <v>21.36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14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175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1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6</v>
      </c>
      <c r="P2523">
        <f t="shared" si="196"/>
        <v>5.27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14</v>
      </c>
      <c r="P2524">
        <f t="shared" si="196"/>
        <v>25.56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76</v>
      </c>
      <c r="P2525">
        <f t="shared" si="196"/>
        <v>26.31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9</v>
      </c>
      <c r="P2526">
        <f t="shared" si="196"/>
        <v>15.91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9</v>
      </c>
      <c r="P2527">
        <f t="shared" si="196"/>
        <v>8.5399999999999991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17</v>
      </c>
      <c r="P2528">
        <f t="shared" si="196"/>
        <v>20.61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17</v>
      </c>
      <c r="P2529">
        <f t="shared" si="196"/>
        <v>9.57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17</v>
      </c>
      <c r="P2530">
        <f t="shared" si="196"/>
        <v>8.3699999999999992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11</v>
      </c>
      <c r="P2531">
        <f t="shared" si="196"/>
        <v>8.91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</v>
      </c>
      <c r="P2532">
        <f t="shared" si="196"/>
        <v>14.08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15</v>
      </c>
      <c r="P2533">
        <f t="shared" si="196"/>
        <v>11.07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17</v>
      </c>
      <c r="P2534">
        <f t="shared" si="196"/>
        <v>11.18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9</v>
      </c>
      <c r="P2535">
        <f t="shared" si="196"/>
        <v>4.93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33</v>
      </c>
      <c r="P2536">
        <f t="shared" si="196"/>
        <v>47.71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3</v>
      </c>
      <c r="P2537">
        <f t="shared" si="196"/>
        <v>8.5399999999999991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2661</v>
      </c>
      <c r="P2538">
        <f t="shared" si="196"/>
        <v>166.3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66</v>
      </c>
      <c r="P2539">
        <f t="shared" si="196"/>
        <v>60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4</v>
      </c>
      <c r="P2540">
        <f t="shared" si="196"/>
        <v>3.56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7</v>
      </c>
      <c r="P2541">
        <f t="shared" si="196"/>
        <v>11.14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26</v>
      </c>
      <c r="P2542">
        <f t="shared" si="196"/>
        <v>24.26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19</v>
      </c>
      <c r="P2543">
        <f t="shared" si="196"/>
        <v>10.33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93</v>
      </c>
      <c r="P2544">
        <f t="shared" si="196"/>
        <v>50.08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260</v>
      </c>
      <c r="P2545">
        <f t="shared" si="196"/>
        <v>50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13</v>
      </c>
      <c r="P2546">
        <f t="shared" si="196"/>
        <v>11.4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33</v>
      </c>
      <c r="P2547">
        <f t="shared" si="196"/>
        <v>10.66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19</v>
      </c>
      <c r="P2548">
        <f t="shared" si="196"/>
        <v>10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</v>
      </c>
      <c r="P2549">
        <f t="shared" si="196"/>
        <v>4.8499999999999996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11</v>
      </c>
      <c r="P2550">
        <f t="shared" si="196"/>
        <v>17.57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41</v>
      </c>
      <c r="P2551">
        <f t="shared" si="196"/>
        <v>17.43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</v>
      </c>
      <c r="P2552">
        <f t="shared" si="196"/>
        <v>4.3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18</v>
      </c>
      <c r="P2553">
        <f t="shared" si="196"/>
        <v>11.5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21</v>
      </c>
      <c r="P2554">
        <f t="shared" si="196"/>
        <v>35.61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43</v>
      </c>
      <c r="P2555">
        <f t="shared" si="196"/>
        <v>10.68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21</v>
      </c>
      <c r="P2556">
        <f t="shared" si="196"/>
        <v>9.57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32</v>
      </c>
      <c r="P2557">
        <f t="shared" si="196"/>
        <v>18.309999999999999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86</v>
      </c>
      <c r="P2558">
        <f t="shared" si="196"/>
        <v>18.82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71</v>
      </c>
      <c r="P2559">
        <f t="shared" si="196"/>
        <v>17.78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51</v>
      </c>
      <c r="P2560">
        <f t="shared" si="196"/>
        <v>35.56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80</v>
      </c>
      <c r="P2561">
        <f t="shared" si="196"/>
        <v>25.6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21</v>
      </c>
      <c r="P2562">
        <f t="shared" si="196"/>
        <v>30.43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1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(((I2563/60)/60)/24+DATE(1970,1,1))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6</v>
      </c>
      <c r="P2564">
        <f t="shared" si="201"/>
        <v>212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3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2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6</v>
      </c>
      <c r="P2567">
        <f t="shared" si="201"/>
        <v>635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2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1</v>
      </c>
      <c r="P2569">
        <f t="shared" si="201"/>
        <v>316.5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6</v>
      </c>
      <c r="P2570">
        <f t="shared" si="201"/>
        <v>632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10</v>
      </c>
      <c r="P2571">
        <f t="shared" si="201"/>
        <v>315.5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9</v>
      </c>
      <c r="P2572">
        <f t="shared" si="201"/>
        <v>315.5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1</v>
      </c>
      <c r="P2573">
        <f t="shared" si="201"/>
        <v>157.5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2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8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6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1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6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4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10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51.67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7</v>
      </c>
      <c r="P2582">
        <f t="shared" si="201"/>
        <v>310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12</v>
      </c>
      <c r="P2583">
        <f t="shared" si="201"/>
        <v>56.18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1</v>
      </c>
      <c r="P2584">
        <f t="shared" si="201"/>
        <v>615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61</v>
      </c>
      <c r="P2585">
        <f t="shared" si="201"/>
        <v>122.2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6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2</v>
      </c>
      <c r="P2587">
        <f t="shared" si="201"/>
        <v>610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20</v>
      </c>
      <c r="P2588">
        <f t="shared" si="201"/>
        <v>610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1</v>
      </c>
      <c r="P2589">
        <f t="shared" si="201"/>
        <v>101.67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10</v>
      </c>
      <c r="P2590">
        <f t="shared" si="201"/>
        <v>75.88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1</v>
      </c>
      <c r="P2591">
        <f t="shared" si="201"/>
        <v>607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20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40</v>
      </c>
      <c r="P2593">
        <f t="shared" si="201"/>
        <v>302.5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2</v>
      </c>
      <c r="P2594">
        <f t="shared" si="201"/>
        <v>605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6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1</v>
      </c>
      <c r="P2596">
        <f t="shared" si="201"/>
        <v>601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4</v>
      </c>
      <c r="P2597">
        <f t="shared" si="201"/>
        <v>31.63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</v>
      </c>
      <c r="P2598">
        <f t="shared" si="201"/>
        <v>22.22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40</v>
      </c>
      <c r="P2599">
        <f t="shared" si="201"/>
        <v>85.71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20</v>
      </c>
      <c r="P2600">
        <f t="shared" si="201"/>
        <v>42.86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7</v>
      </c>
      <c r="P2601">
        <f t="shared" si="201"/>
        <v>120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</v>
      </c>
      <c r="P2602">
        <f t="shared" si="201"/>
        <v>19.899999999999999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119</v>
      </c>
      <c r="P2603">
        <f t="shared" si="201"/>
        <v>3.94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5</v>
      </c>
      <c r="P2604">
        <f t="shared" si="201"/>
        <v>1.21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34</v>
      </c>
      <c r="P2605">
        <f t="shared" si="201"/>
        <v>11.84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3</v>
      </c>
      <c r="P2606">
        <f t="shared" si="201"/>
        <v>1.84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</v>
      </c>
      <c r="P2607">
        <f t="shared" si="201"/>
        <v>0.33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5</v>
      </c>
      <c r="P2608">
        <f t="shared" si="201"/>
        <v>1.53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7</v>
      </c>
      <c r="P2609">
        <f t="shared" si="201"/>
        <v>1.47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7</v>
      </c>
      <c r="P2610">
        <f t="shared" si="201"/>
        <v>1.93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2</v>
      </c>
      <c r="P2611">
        <f t="shared" si="201"/>
        <v>0.87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3</v>
      </c>
      <c r="P2612">
        <f t="shared" si="201"/>
        <v>1.01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5</v>
      </c>
      <c r="P2613">
        <f t="shared" si="201"/>
        <v>0.16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6</v>
      </c>
      <c r="P2614">
        <f t="shared" si="201"/>
        <v>1.97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8</v>
      </c>
      <c r="P2615">
        <f t="shared" si="201"/>
        <v>20.57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5</v>
      </c>
      <c r="P2616">
        <f t="shared" si="201"/>
        <v>5.7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28</v>
      </c>
      <c r="P2617">
        <f t="shared" si="201"/>
        <v>7.92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2</v>
      </c>
      <c r="P2618">
        <f t="shared" si="201"/>
        <v>2.39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114</v>
      </c>
      <c r="P2619">
        <f t="shared" si="201"/>
        <v>3.58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4</v>
      </c>
      <c r="P2620">
        <f t="shared" si="201"/>
        <v>7.4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57</v>
      </c>
      <c r="P2621">
        <f t="shared" si="201"/>
        <v>10.66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</v>
      </c>
      <c r="P2622">
        <f t="shared" si="201"/>
        <v>0.45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4</v>
      </c>
      <c r="P2623">
        <f t="shared" si="201"/>
        <v>1.21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38</v>
      </c>
      <c r="P2624">
        <f t="shared" si="201"/>
        <v>7.62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28</v>
      </c>
      <c r="P2625">
        <f t="shared" si="201"/>
        <v>9.0500000000000007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7</v>
      </c>
      <c r="P2626">
        <f t="shared" si="201"/>
        <v>0.16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373</v>
      </c>
      <c r="P2627">
        <f t="shared" ref="P2627:P2690" si="206">IFERROR(ROUND(E2627/L2627,2),0)</f>
        <v>10.77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(((I2627/60)/60)/24+DATE(1970,1,1))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22</v>
      </c>
      <c r="P2628">
        <f t="shared" si="206"/>
        <v>11.2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373</v>
      </c>
      <c r="P2629">
        <f t="shared" si="206"/>
        <v>12.42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67</v>
      </c>
      <c r="P2630">
        <f t="shared" si="206"/>
        <v>26.57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11</v>
      </c>
      <c r="P2631">
        <f t="shared" si="206"/>
        <v>5.55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28</v>
      </c>
      <c r="P2632">
        <f t="shared" si="206"/>
        <v>6.83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3</v>
      </c>
      <c r="P2633">
        <f t="shared" si="206"/>
        <v>1.93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51</v>
      </c>
      <c r="P2634">
        <f t="shared" si="206"/>
        <v>13.12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11</v>
      </c>
      <c r="P2635">
        <f t="shared" si="206"/>
        <v>2.76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59</v>
      </c>
      <c r="P2636">
        <f t="shared" si="206"/>
        <v>22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5</v>
      </c>
      <c r="P2637">
        <f t="shared" si="206"/>
        <v>6.55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55</v>
      </c>
      <c r="P2638">
        <f t="shared" si="206"/>
        <v>11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110</v>
      </c>
      <c r="P2639">
        <f t="shared" si="206"/>
        <v>21.15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157</v>
      </c>
      <c r="P2640">
        <f t="shared" si="206"/>
        <v>39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182</v>
      </c>
      <c r="P2641">
        <f t="shared" si="206"/>
        <v>11.12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18</v>
      </c>
      <c r="P2642">
        <f t="shared" si="206"/>
        <v>7.9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36</v>
      </c>
      <c r="P2643">
        <f t="shared" si="206"/>
        <v>545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0</v>
      </c>
      <c r="P2645">
        <f t="shared" si="206"/>
        <v>0.36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1</v>
      </c>
      <c r="P2646">
        <f t="shared" si="206"/>
        <v>10.38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3</v>
      </c>
      <c r="P2647">
        <f t="shared" si="206"/>
        <v>23.48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0</v>
      </c>
      <c r="P2648">
        <f t="shared" si="206"/>
        <v>1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21</v>
      </c>
      <c r="P2649">
        <f t="shared" si="206"/>
        <v>176.7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4</v>
      </c>
      <c r="P2650">
        <f t="shared" si="206"/>
        <v>88.33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176.67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106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0</v>
      </c>
      <c r="P2653">
        <f t="shared" si="206"/>
        <v>31.03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47.91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</v>
      </c>
      <c r="P2655">
        <f t="shared" si="206"/>
        <v>7.5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1</v>
      </c>
      <c r="P2656">
        <f t="shared" si="206"/>
        <v>87.5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4</v>
      </c>
      <c r="P2657">
        <f t="shared" si="206"/>
        <v>12.21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0</v>
      </c>
      <c r="P2658">
        <f t="shared" si="206"/>
        <v>3.43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2</v>
      </c>
      <c r="P2659">
        <f t="shared" si="206"/>
        <v>8.81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1</v>
      </c>
      <c r="P2660">
        <f t="shared" si="206"/>
        <v>130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1</v>
      </c>
      <c r="P2661">
        <f t="shared" si="206"/>
        <v>52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3</v>
      </c>
      <c r="P2662">
        <f t="shared" si="206"/>
        <v>104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</v>
      </c>
      <c r="P2663">
        <f t="shared" si="206"/>
        <v>8.67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3</v>
      </c>
      <c r="P2664">
        <f t="shared" si="206"/>
        <v>6.49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3</v>
      </c>
      <c r="P2665">
        <f t="shared" si="206"/>
        <v>9.2100000000000009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3</v>
      </c>
      <c r="P2666">
        <f t="shared" si="206"/>
        <v>4.8899999999999997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15</v>
      </c>
      <c r="P2667">
        <f t="shared" si="206"/>
        <v>11.07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5</v>
      </c>
      <c r="P2668">
        <f t="shared" si="206"/>
        <v>2.46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34</v>
      </c>
      <c r="P2669">
        <f t="shared" si="206"/>
        <v>28.06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50</v>
      </c>
      <c r="P2670">
        <f t="shared" si="206"/>
        <v>18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63</v>
      </c>
      <c r="P2671">
        <f t="shared" si="206"/>
        <v>45.82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1</v>
      </c>
      <c r="P2672">
        <f t="shared" si="206"/>
        <v>8.39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2</v>
      </c>
      <c r="P2673">
        <f t="shared" si="206"/>
        <v>5.99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5</v>
      </c>
      <c r="P2674">
        <f t="shared" si="206"/>
        <v>10.68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1</v>
      </c>
      <c r="P2675">
        <f t="shared" si="206"/>
        <v>7.59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1</v>
      </c>
      <c r="P2676">
        <f t="shared" si="206"/>
        <v>2.92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2</v>
      </c>
      <c r="P2677">
        <f t="shared" si="206"/>
        <v>17.239999999999998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24</v>
      </c>
      <c r="P2678">
        <f t="shared" si="206"/>
        <v>55.56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3</v>
      </c>
      <c r="P2679">
        <f t="shared" si="206"/>
        <v>18.52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250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1</v>
      </c>
      <c r="P2681">
        <f t="shared" si="206"/>
        <v>166.67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2</v>
      </c>
      <c r="P2682">
        <f t="shared" si="206"/>
        <v>125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6</v>
      </c>
      <c r="P2683">
        <f t="shared" si="206"/>
        <v>250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8</v>
      </c>
      <c r="P2684">
        <f t="shared" si="206"/>
        <v>25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3</v>
      </c>
      <c r="P2685">
        <f t="shared" si="206"/>
        <v>166.67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125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1</v>
      </c>
      <c r="P2687">
        <f t="shared" si="206"/>
        <v>500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2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3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1</v>
      </c>
      <c r="P2690">
        <f t="shared" si="206"/>
        <v>35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1</v>
      </c>
      <c r="P2691">
        <f t="shared" ref="P2691:P2754" si="211">IFERROR(ROUND(E2691/L2691,2),0)</f>
        <v>488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(((I2691/60)/60)/24+DATE(1970,1,1))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</v>
      </c>
      <c r="P2692">
        <f t="shared" si="211"/>
        <v>4.13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</v>
      </c>
      <c r="P2693">
        <f t="shared" si="211"/>
        <v>243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14</v>
      </c>
      <c r="P2694">
        <f t="shared" si="211"/>
        <v>485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10</v>
      </c>
      <c r="P2695">
        <f t="shared" si="211"/>
        <v>160.5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2</v>
      </c>
      <c r="P2696">
        <f t="shared" si="211"/>
        <v>481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3</v>
      </c>
      <c r="P2697">
        <f t="shared" si="211"/>
        <v>160.33000000000001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1</v>
      </c>
      <c r="P2698">
        <f t="shared" si="211"/>
        <v>12.63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</v>
      </c>
      <c r="P2699">
        <f t="shared" si="211"/>
        <v>9.23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6</v>
      </c>
      <c r="P2700">
        <f t="shared" si="211"/>
        <v>239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23500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5</v>
      </c>
      <c r="P2702">
        <f t="shared" si="211"/>
        <v>117.25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14</v>
      </c>
      <c r="P2703">
        <f t="shared" si="211"/>
        <v>10.15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5</v>
      </c>
      <c r="P2704">
        <f t="shared" si="211"/>
        <v>17.96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</v>
      </c>
      <c r="P2705">
        <f t="shared" si="211"/>
        <v>10.29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2</v>
      </c>
      <c r="P2706">
        <f t="shared" si="211"/>
        <v>66.14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3</v>
      </c>
      <c r="P2707">
        <f t="shared" si="211"/>
        <v>57.5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</v>
      </c>
      <c r="P2708">
        <f t="shared" si="211"/>
        <v>1.75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6</v>
      </c>
      <c r="P2709">
        <f t="shared" si="211"/>
        <v>1.17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</v>
      </c>
      <c r="P2710">
        <f t="shared" si="211"/>
        <v>0.44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</v>
      </c>
      <c r="P2711">
        <f t="shared" si="211"/>
        <v>1.49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</v>
      </c>
      <c r="P2712">
        <f t="shared" si="211"/>
        <v>0.42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12</v>
      </c>
      <c r="P2713">
        <f t="shared" si="211"/>
        <v>6.23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8</v>
      </c>
      <c r="P2714">
        <f t="shared" si="211"/>
        <v>3.17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0</v>
      </c>
      <c r="P2715">
        <f t="shared" si="211"/>
        <v>0.32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2</v>
      </c>
      <c r="P2716">
        <f t="shared" si="211"/>
        <v>1.48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4</v>
      </c>
      <c r="P2717">
        <f t="shared" si="211"/>
        <v>0.82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5</v>
      </c>
      <c r="P2718">
        <f t="shared" si="211"/>
        <v>2.41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2</v>
      </c>
      <c r="P2719">
        <f t="shared" si="211"/>
        <v>1.38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2</v>
      </c>
      <c r="P2720">
        <f t="shared" si="211"/>
        <v>3.01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7</v>
      </c>
      <c r="P2721">
        <f t="shared" si="211"/>
        <v>6.45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2</v>
      </c>
      <c r="P2722">
        <f t="shared" si="211"/>
        <v>2.54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59</v>
      </c>
      <c r="P2723">
        <f t="shared" si="211"/>
        <v>1.64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9</v>
      </c>
      <c r="P2724">
        <f t="shared" si="211"/>
        <v>2.36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4</v>
      </c>
      <c r="P2725">
        <f t="shared" si="211"/>
        <v>2.4700000000000002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18</v>
      </c>
      <c r="P2726">
        <f t="shared" si="211"/>
        <v>0.43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</v>
      </c>
      <c r="P2727">
        <f t="shared" si="211"/>
        <v>3.85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0</v>
      </c>
      <c r="P2728">
        <f t="shared" si="211"/>
        <v>1.07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</v>
      </c>
      <c r="P2729">
        <f t="shared" si="211"/>
        <v>0.61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3</v>
      </c>
      <c r="P2730">
        <f t="shared" si="211"/>
        <v>1.1000000000000001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6</v>
      </c>
      <c r="P2731">
        <f t="shared" si="211"/>
        <v>18.7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2</v>
      </c>
      <c r="P2732">
        <f t="shared" si="211"/>
        <v>0.63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</v>
      </c>
      <c r="P2733">
        <f t="shared" si="211"/>
        <v>11.62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4</v>
      </c>
      <c r="P2734">
        <f t="shared" si="211"/>
        <v>2.95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</v>
      </c>
      <c r="P2735">
        <f t="shared" si="211"/>
        <v>3.59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42600</v>
      </c>
      <c r="P2736">
        <f t="shared" si="211"/>
        <v>2.61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57</v>
      </c>
      <c r="P2737">
        <f t="shared" si="211"/>
        <v>1.26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5</v>
      </c>
      <c r="P2738">
        <f t="shared" si="211"/>
        <v>7.33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1</v>
      </c>
      <c r="P2739">
        <f t="shared" si="211"/>
        <v>0.93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9</v>
      </c>
      <c r="P2740">
        <f t="shared" si="211"/>
        <v>28.33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39</v>
      </c>
      <c r="P2741">
        <f t="shared" si="211"/>
        <v>2.23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142</v>
      </c>
      <c r="P2742">
        <f t="shared" si="211"/>
        <v>25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5</v>
      </c>
      <c r="P2743">
        <f t="shared" si="211"/>
        <v>105.25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17</v>
      </c>
      <c r="P2744">
        <f t="shared" si="211"/>
        <v>23.33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7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3</v>
      </c>
      <c r="P2746">
        <f t="shared" si="211"/>
        <v>18.95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5</v>
      </c>
      <c r="P2747">
        <f t="shared" si="211"/>
        <v>8.49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14</v>
      </c>
      <c r="P2748">
        <f t="shared" si="211"/>
        <v>21.84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83</v>
      </c>
      <c r="P2749">
        <f t="shared" si="211"/>
        <v>103.25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8</v>
      </c>
      <c r="P2750">
        <f t="shared" si="211"/>
        <v>102.75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4</v>
      </c>
      <c r="P2751">
        <f t="shared" si="211"/>
        <v>205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21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13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9</v>
      </c>
      <c r="P2754">
        <f t="shared" si="211"/>
        <v>29.22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20</v>
      </c>
      <c r="P2755">
        <f t="shared" ref="P2755:P2818" si="216">IFERROR(ROUND(E2755/L2755,2),0)</f>
        <v>51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(((I2755/60)/60)/24+DATE(1970,1,1))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4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81</v>
      </c>
      <c r="P2757">
        <f t="shared" si="216"/>
        <v>26.87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4</v>
      </c>
      <c r="P2758">
        <f t="shared" si="216"/>
        <v>12.21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27</v>
      </c>
      <c r="P2759">
        <f t="shared" si="216"/>
        <v>201.5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20</v>
      </c>
      <c r="P2760">
        <f t="shared" si="216"/>
        <v>67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40</v>
      </c>
      <c r="P2761">
        <f t="shared" si="216"/>
        <v>200.5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8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8</v>
      </c>
      <c r="P2763">
        <f t="shared" si="216"/>
        <v>100.08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12</v>
      </c>
      <c r="P2764">
        <f t="shared" si="216"/>
        <v>400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1</v>
      </c>
      <c r="P2765">
        <f t="shared" si="216"/>
        <v>133.33000000000001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10</v>
      </c>
      <c r="P2766">
        <f t="shared" si="216"/>
        <v>100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10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8</v>
      </c>
      <c r="P2768">
        <f t="shared" si="216"/>
        <v>100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10</v>
      </c>
      <c r="P2769">
        <f t="shared" si="216"/>
        <v>132.33000000000001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6</v>
      </c>
      <c r="P2770">
        <f t="shared" si="216"/>
        <v>11.65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49</v>
      </c>
      <c r="P2771">
        <f t="shared" si="216"/>
        <v>195.5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2</v>
      </c>
      <c r="P2772">
        <f t="shared" si="216"/>
        <v>11.67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2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5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72</v>
      </c>
      <c r="P2775">
        <f t="shared" si="216"/>
        <v>381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10</v>
      </c>
      <c r="P2776">
        <f t="shared" si="216"/>
        <v>29.23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8</v>
      </c>
      <c r="P2777">
        <f t="shared" si="216"/>
        <v>190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2</v>
      </c>
      <c r="P2778">
        <f t="shared" si="216"/>
        <v>10.56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13</v>
      </c>
      <c r="P2779">
        <f t="shared" si="216"/>
        <v>377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7</v>
      </c>
      <c r="P2780">
        <f t="shared" si="216"/>
        <v>25.07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15</v>
      </c>
      <c r="P2781">
        <f t="shared" si="216"/>
        <v>376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30</v>
      </c>
      <c r="P2783">
        <f t="shared" si="216"/>
        <v>13.39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38</v>
      </c>
      <c r="P2784">
        <f t="shared" si="216"/>
        <v>20.83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38</v>
      </c>
      <c r="P2785">
        <f t="shared" si="216"/>
        <v>6.15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6</v>
      </c>
      <c r="P2786">
        <f t="shared" si="216"/>
        <v>3.44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7</v>
      </c>
      <c r="P2787">
        <f t="shared" si="216"/>
        <v>2.6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15</v>
      </c>
      <c r="P2788">
        <f t="shared" si="216"/>
        <v>4.96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36</v>
      </c>
      <c r="P2789">
        <f t="shared" si="216"/>
        <v>9.5299999999999994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18</v>
      </c>
      <c r="P2790">
        <f t="shared" si="216"/>
        <v>18.05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12</v>
      </c>
      <c r="P2791">
        <f t="shared" si="216"/>
        <v>15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12</v>
      </c>
      <c r="P2792">
        <f t="shared" si="216"/>
        <v>5.45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18</v>
      </c>
      <c r="P2793">
        <f t="shared" si="216"/>
        <v>12.86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18</v>
      </c>
      <c r="P2794">
        <f t="shared" si="216"/>
        <v>14.96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4</v>
      </c>
      <c r="P2795">
        <f t="shared" si="216"/>
        <v>4.9000000000000004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716</v>
      </c>
      <c r="P2796">
        <f t="shared" si="216"/>
        <v>119.33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51</v>
      </c>
      <c r="P2797">
        <f t="shared" si="216"/>
        <v>17.75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44</v>
      </c>
      <c r="P2798">
        <f t="shared" si="216"/>
        <v>16.809999999999999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4</v>
      </c>
      <c r="P2799">
        <f t="shared" si="216"/>
        <v>3.73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7</v>
      </c>
      <c r="P2800">
        <f t="shared" si="216"/>
        <v>2.5299999999999998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7</v>
      </c>
      <c r="P2801">
        <f t="shared" si="216"/>
        <v>2.69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35</v>
      </c>
      <c r="P2802">
        <f t="shared" si="216"/>
        <v>11.29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70</v>
      </c>
      <c r="P2803">
        <f t="shared" si="216"/>
        <v>26.92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12</v>
      </c>
      <c r="P2804">
        <f t="shared" si="216"/>
        <v>3.89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3</v>
      </c>
      <c r="P2805">
        <f t="shared" si="216"/>
        <v>2.4500000000000002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35</v>
      </c>
      <c r="P2806">
        <f t="shared" si="216"/>
        <v>15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86</v>
      </c>
      <c r="P2807">
        <f t="shared" si="216"/>
        <v>19.170000000000002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</v>
      </c>
      <c r="P2808">
        <f t="shared" si="216"/>
        <v>4.49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7</v>
      </c>
      <c r="P2809">
        <f t="shared" si="216"/>
        <v>3.66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8</v>
      </c>
      <c r="P2810">
        <f t="shared" si="216"/>
        <v>4.9000000000000004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13</v>
      </c>
      <c r="P2811">
        <f t="shared" si="216"/>
        <v>15.95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13</v>
      </c>
      <c r="P2812">
        <f t="shared" si="216"/>
        <v>5.88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3</v>
      </c>
      <c r="P2813">
        <f t="shared" si="216"/>
        <v>3.1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7</v>
      </c>
      <c r="P2814">
        <f t="shared" si="216"/>
        <v>4.04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</v>
      </c>
      <c r="P2815">
        <f t="shared" si="216"/>
        <v>3.48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22</v>
      </c>
      <c r="P2816">
        <f t="shared" si="216"/>
        <v>5.16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131</v>
      </c>
      <c r="P2817">
        <f t="shared" si="216"/>
        <v>23.36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11</v>
      </c>
      <c r="P2818">
        <f t="shared" si="216"/>
        <v>1.93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54</v>
      </c>
      <c r="P2819">
        <f t="shared" ref="P2819:P2882" si="221">IFERROR(ROUND(E2819/L2819,2),0)</f>
        <v>9.85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(((I2819/60)/60)/24+DATE(1970,1,1))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3</v>
      </c>
      <c r="P2820">
        <f t="shared" si="221"/>
        <v>3.19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7</v>
      </c>
      <c r="P2821">
        <f t="shared" si="221"/>
        <v>3.13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163</v>
      </c>
      <c r="P2822">
        <f t="shared" si="221"/>
        <v>16.25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32</v>
      </c>
      <c r="P2823">
        <f t="shared" si="221"/>
        <v>9.14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5</v>
      </c>
      <c r="P2824">
        <f t="shared" si="221"/>
        <v>3.4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320</v>
      </c>
      <c r="P2825">
        <f t="shared" si="221"/>
        <v>22.86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49</v>
      </c>
      <c r="P2826">
        <f t="shared" si="221"/>
        <v>21.13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11</v>
      </c>
      <c r="P2827">
        <f t="shared" si="221"/>
        <v>6.2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16</v>
      </c>
      <c r="P2828">
        <f t="shared" si="221"/>
        <v>16.420000000000002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16</v>
      </c>
      <c r="P2829">
        <f t="shared" si="221"/>
        <v>13.52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3</v>
      </c>
      <c r="P2830">
        <f t="shared" si="221"/>
        <v>3.2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12</v>
      </c>
      <c r="P2831">
        <f t="shared" si="221"/>
        <v>4.08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</v>
      </c>
      <c r="P2832">
        <f t="shared" si="221"/>
        <v>28.18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10</v>
      </c>
      <c r="P2833">
        <f t="shared" si="221"/>
        <v>5.96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12</v>
      </c>
      <c r="P2834">
        <f t="shared" si="221"/>
        <v>3.21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11</v>
      </c>
      <c r="P2835">
        <f t="shared" si="221"/>
        <v>8.6300000000000008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38</v>
      </c>
      <c r="P2836">
        <f t="shared" si="221"/>
        <v>14.33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30</v>
      </c>
      <c r="P2837">
        <f t="shared" si="221"/>
        <v>3.24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67</v>
      </c>
      <c r="P2838">
        <f t="shared" si="221"/>
        <v>27.36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35</v>
      </c>
      <c r="P2839">
        <f t="shared" si="221"/>
        <v>14.33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15</v>
      </c>
      <c r="P2840">
        <f t="shared" si="221"/>
        <v>5.57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9</v>
      </c>
      <c r="P2841">
        <f t="shared" si="221"/>
        <v>9.68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12</v>
      </c>
      <c r="P2842">
        <f t="shared" si="221"/>
        <v>2.27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30</v>
      </c>
      <c r="P2843">
        <f t="shared" si="221"/>
        <v>300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20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25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55</v>
      </c>
      <c r="P2846">
        <f t="shared" si="221"/>
        <v>300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4</v>
      </c>
      <c r="P2847">
        <f t="shared" si="221"/>
        <v>7.69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4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15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1</v>
      </c>
      <c r="P2850">
        <f t="shared" si="221"/>
        <v>100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60</v>
      </c>
      <c r="P2851">
        <f t="shared" si="221"/>
        <v>300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22.92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7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6</v>
      </c>
      <c r="P2854">
        <f t="shared" si="221"/>
        <v>48.67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3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29</v>
      </c>
      <c r="P2856">
        <f t="shared" si="221"/>
        <v>20.64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48</v>
      </c>
      <c r="P2857">
        <f t="shared" si="221"/>
        <v>57.8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10</v>
      </c>
      <c r="P2858">
        <f t="shared" si="221"/>
        <v>48.17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1</v>
      </c>
      <c r="P2859">
        <f t="shared" si="221"/>
        <v>19.07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29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14</v>
      </c>
      <c r="P2861">
        <f t="shared" si="221"/>
        <v>285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31.56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112</v>
      </c>
      <c r="P2863">
        <f t="shared" si="221"/>
        <v>93.67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2</v>
      </c>
      <c r="P2864">
        <f t="shared" si="221"/>
        <v>93.33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>
        <f t="shared" si="221"/>
        <v>280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11</v>
      </c>
      <c r="P2866">
        <f t="shared" si="221"/>
        <v>93.33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10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6</v>
      </c>
      <c r="P2868">
        <f t="shared" si="221"/>
        <v>140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11</v>
      </c>
      <c r="P2869">
        <f t="shared" si="221"/>
        <v>28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2</v>
      </c>
      <c r="P2870">
        <f t="shared" si="221"/>
        <v>4.6500000000000004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55.6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6</v>
      </c>
      <c r="P2872">
        <f t="shared" si="221"/>
        <v>30.78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3</v>
      </c>
      <c r="P2873">
        <f t="shared" si="221"/>
        <v>21.31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9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11</v>
      </c>
      <c r="P2875">
        <f t="shared" si="221"/>
        <v>34.130000000000003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91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1</v>
      </c>
      <c r="P2877">
        <f t="shared" si="221"/>
        <v>91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5</v>
      </c>
      <c r="P2879">
        <f t="shared" si="221"/>
        <v>45.17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9</v>
      </c>
      <c r="P2880">
        <f t="shared" si="221"/>
        <v>67.5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2</v>
      </c>
      <c r="P2881">
        <f t="shared" si="221"/>
        <v>270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23" si="225">ROUND(E2882/D2882*100,0)</f>
        <v>2</v>
      </c>
      <c r="P2882">
        <f t="shared" si="221"/>
        <v>9.31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5</v>
      </c>
      <c r="P2883">
        <f t="shared" ref="P2883:P2923" si="226">IFERROR(ROUND(E2883/L2883,2),0)</f>
        <v>0</v>
      </c>
      <c r="Q2883" s="11" t="s">
        <v>8315</v>
      </c>
      <c r="R2883" t="s">
        <v>8316</v>
      </c>
      <c r="S2883" s="16">
        <f t="shared" ref="S2883:S2923" si="227">(((J2883/60)/60)/24)+DATE(1970,1,1)</f>
        <v>41916.597638888888</v>
      </c>
      <c r="T2883" s="16">
        <f t="shared" ref="T2883:T2923" si="228">(((I2883/60)/60)/24+DATE(1970,1,1))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35</v>
      </c>
      <c r="P2884">
        <f t="shared" si="226"/>
        <v>66.5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3</v>
      </c>
      <c r="P2885">
        <f t="shared" si="226"/>
        <v>53.2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1</v>
      </c>
      <c r="P2886">
        <f t="shared" si="226"/>
        <v>66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66</v>
      </c>
      <c r="P2887">
        <f t="shared" si="226"/>
        <v>52.4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131</v>
      </c>
      <c r="P2888">
        <f t="shared" si="226"/>
        <v>261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9</v>
      </c>
      <c r="P2889">
        <f t="shared" si="226"/>
        <v>260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1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9</v>
      </c>
      <c r="P2891">
        <f t="shared" si="226"/>
        <v>18.57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13</v>
      </c>
      <c r="P2892">
        <f t="shared" si="226"/>
        <v>86.67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26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5</v>
      </c>
      <c r="P2894">
        <f t="shared" si="226"/>
        <v>15.29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5</v>
      </c>
      <c r="P2895">
        <f t="shared" si="226"/>
        <v>130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1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52</v>
      </c>
      <c r="P2897">
        <f t="shared" si="226"/>
        <v>64.5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9</v>
      </c>
      <c r="P2898">
        <f t="shared" si="226"/>
        <v>21.25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2</v>
      </c>
      <c r="P2899">
        <f t="shared" si="226"/>
        <v>84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3</v>
      </c>
      <c r="P2900">
        <f t="shared" si="226"/>
        <v>21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3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5</v>
      </c>
      <c r="P2902">
        <f t="shared" si="226"/>
        <v>35.86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33</v>
      </c>
      <c r="P2903">
        <f t="shared" si="226"/>
        <v>125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250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5</v>
      </c>
      <c r="P2905">
        <f t="shared" si="226"/>
        <v>62.5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17</v>
      </c>
      <c r="P2906">
        <f t="shared" si="226"/>
        <v>62.5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7</v>
      </c>
      <c r="P2907">
        <f t="shared" si="226"/>
        <v>14.71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4</v>
      </c>
      <c r="P2908">
        <f t="shared" si="226"/>
        <v>35.71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10</v>
      </c>
      <c r="P2909">
        <f t="shared" si="226"/>
        <v>125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50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250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1</v>
      </c>
      <c r="P2912">
        <f t="shared" si="226"/>
        <v>250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14</v>
      </c>
      <c r="P2913">
        <f t="shared" si="226"/>
        <v>17.86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2</v>
      </c>
      <c r="P2914">
        <f t="shared" si="226"/>
        <v>9.6199999999999992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3</v>
      </c>
      <c r="P2915">
        <f t="shared" si="226"/>
        <v>125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250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25</v>
      </c>
      <c r="P2917">
        <f t="shared" si="226"/>
        <v>81.67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13</v>
      </c>
      <c r="P2918">
        <f t="shared" si="226"/>
        <v>34.71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12</v>
      </c>
      <c r="P2919">
        <f t="shared" si="226"/>
        <v>26.78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5</v>
      </c>
      <c r="P2920">
        <f t="shared" si="226"/>
        <v>12.05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40</v>
      </c>
      <c r="P2921">
        <f t="shared" si="226"/>
        <v>40.17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10</v>
      </c>
      <c r="P2922">
        <f t="shared" si="226"/>
        <v>18.46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240</v>
      </c>
      <c r="P2923">
        <f t="shared" si="226"/>
        <v>80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3879</v>
      </c>
      <c r="B2924" s="9" t="s">
        <v>3876</v>
      </c>
      <c r="C2924" s="3" t="s">
        <v>7988</v>
      </c>
      <c r="D2924" s="5">
        <v>15000</v>
      </c>
      <c r="E2924" s="7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>
        <f t="shared" ref="O2924:O2987" si="230">ROUND(E2924/D2924*100,0)</f>
        <v>0</v>
      </c>
      <c r="P2924">
        <f t="shared" ref="P2924:P2987" si="231">IFERROR(ROUND(E2924/L2924,2),0)</f>
        <v>0</v>
      </c>
      <c r="Q2924" s="11" t="s">
        <v>8315</v>
      </c>
      <c r="R2924" t="s">
        <v>8357</v>
      </c>
      <c r="S2924" s="16">
        <f t="shared" ref="S2924:S2987" si="232">(((J2924/60)/60)/24)+DATE(1970,1,1)</f>
        <v>41999.861064814817</v>
      </c>
      <c r="T2924" s="16">
        <f t="shared" ref="T2924:T2987" si="233">(((I2924/60)/60)/24+DATE(1970,1,1))</f>
        <v>42029.861064814817</v>
      </c>
      <c r="U2924">
        <f t="shared" si="229"/>
        <v>2014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79</v>
      </c>
      <c r="P2925">
        <f t="shared" si="231"/>
        <v>23.6</v>
      </c>
      <c r="Q2925" s="11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</v>
      </c>
      <c r="P2926">
        <f t="shared" si="231"/>
        <v>1.61</v>
      </c>
      <c r="Q2926" s="11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</v>
      </c>
      <c r="P2927">
        <f t="shared" si="231"/>
        <v>1.18</v>
      </c>
      <c r="Q2927" s="11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8</v>
      </c>
      <c r="P2928">
        <f t="shared" si="231"/>
        <v>4.68</v>
      </c>
      <c r="Q2928" s="11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</v>
      </c>
      <c r="P2929">
        <f t="shared" si="231"/>
        <v>11.14</v>
      </c>
      <c r="Q2929" s="11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23</v>
      </c>
      <c r="P2930">
        <f t="shared" si="231"/>
        <v>9.75</v>
      </c>
      <c r="Q2930" s="11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3</v>
      </c>
      <c r="P2931">
        <f t="shared" si="231"/>
        <v>7.28</v>
      </c>
      <c r="Q2931" s="11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29"/>
        <v>2014</v>
      </c>
    </row>
    <row r="2932" spans="1:21" ht="48" x14ac:dyDescent="0.2">
      <c r="A2932">
        <v>3883</v>
      </c>
      <c r="B2932" s="9" t="s">
        <v>3880</v>
      </c>
      <c r="C2932" s="3" t="s">
        <v>7992</v>
      </c>
      <c r="D2932" s="5">
        <v>15000</v>
      </c>
      <c r="E2932" s="7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>
        <f t="shared" si="230"/>
        <v>0</v>
      </c>
      <c r="P2932">
        <f t="shared" si="231"/>
        <v>0</v>
      </c>
      <c r="Q2932" s="11" t="s">
        <v>8315</v>
      </c>
      <c r="R2932" t="s">
        <v>8357</v>
      </c>
      <c r="S2932" s="16">
        <f t="shared" si="232"/>
        <v>41854.602650462963</v>
      </c>
      <c r="T2932" s="16">
        <f t="shared" si="233"/>
        <v>41884.602650462963</v>
      </c>
      <c r="U2932">
        <f t="shared" si="229"/>
        <v>2014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31</v>
      </c>
      <c r="P2933">
        <f t="shared" si="231"/>
        <v>25.56</v>
      </c>
      <c r="Q2933" s="11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7</v>
      </c>
      <c r="P2934">
        <f t="shared" si="231"/>
        <v>6.05</v>
      </c>
      <c r="Q2934" s="11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9</v>
      </c>
      <c r="P2935">
        <f t="shared" si="231"/>
        <v>4.1900000000000004</v>
      </c>
      <c r="Q2935" s="11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9</v>
      </c>
      <c r="P2936">
        <f t="shared" si="231"/>
        <v>6.08</v>
      </c>
      <c r="Q2936" s="11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6</v>
      </c>
      <c r="P2937">
        <f t="shared" si="231"/>
        <v>5.77</v>
      </c>
      <c r="Q2937" s="11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23</v>
      </c>
      <c r="P2938">
        <f t="shared" si="231"/>
        <v>6.62</v>
      </c>
      <c r="Q2938" s="11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29"/>
        <v>2014</v>
      </c>
    </row>
    <row r="2939" spans="1:21" ht="48" x14ac:dyDescent="0.2">
      <c r="A2939">
        <v>2930</v>
      </c>
      <c r="B2939" s="9" t="s">
        <v>2930</v>
      </c>
      <c r="C2939" s="3" t="s">
        <v>7040</v>
      </c>
      <c r="D2939" s="5">
        <v>10000</v>
      </c>
      <c r="E2939" s="7">
        <v>233</v>
      </c>
      <c r="F2939" t="s">
        <v>8218</v>
      </c>
      <c r="G2939" t="s">
        <v>8224</v>
      </c>
      <c r="H2939" t="s">
        <v>8246</v>
      </c>
      <c r="I2939">
        <v>1431007264</v>
      </c>
      <c r="J2939">
        <v>1428415264</v>
      </c>
      <c r="K2939" t="b">
        <v>0</v>
      </c>
      <c r="L2939">
        <v>62</v>
      </c>
      <c r="M2939" t="b">
        <v>1</v>
      </c>
      <c r="N2939" t="s">
        <v>8303</v>
      </c>
      <c r="O2939">
        <f t="shared" si="230"/>
        <v>2</v>
      </c>
      <c r="P2939">
        <f t="shared" si="231"/>
        <v>3.76</v>
      </c>
      <c r="Q2939" s="11" t="s">
        <v>8315</v>
      </c>
      <c r="R2939" t="s">
        <v>8357</v>
      </c>
      <c r="S2939" s="16">
        <f t="shared" si="232"/>
        <v>42101.584074074075</v>
      </c>
      <c r="T2939" s="16">
        <f t="shared" si="233"/>
        <v>42131.584074074075</v>
      </c>
      <c r="U2939">
        <f t="shared" si="229"/>
        <v>2015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6</v>
      </c>
      <c r="P2940">
        <f t="shared" si="231"/>
        <v>7.03</v>
      </c>
      <c r="Q2940" s="11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3</v>
      </c>
      <c r="P2941">
        <f t="shared" si="231"/>
        <v>8.92</v>
      </c>
      <c r="Q2941" s="11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9</v>
      </c>
      <c r="P2942">
        <f t="shared" si="231"/>
        <v>6.76</v>
      </c>
      <c r="Q2942" s="11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1</v>
      </c>
      <c r="P2943">
        <f t="shared" si="231"/>
        <v>220</v>
      </c>
      <c r="Q2943" s="11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0</v>
      </c>
      <c r="P2944">
        <f t="shared" si="231"/>
        <v>1.07</v>
      </c>
      <c r="Q2944" s="11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7</v>
      </c>
      <c r="P2945">
        <f t="shared" si="231"/>
        <v>0</v>
      </c>
      <c r="Q2945" s="11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2</v>
      </c>
      <c r="P2946">
        <f t="shared" si="231"/>
        <v>216</v>
      </c>
      <c r="Q2946" s="11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11</v>
      </c>
      <c r="P2948">
        <f t="shared" si="231"/>
        <v>107.5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1</v>
      </c>
      <c r="P2949">
        <f t="shared" si="231"/>
        <v>16.54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23.78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21</v>
      </c>
      <c r="P2951">
        <f t="shared" si="231"/>
        <v>106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0</v>
      </c>
      <c r="P2953">
        <f t="shared" si="231"/>
        <v>3.66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1</v>
      </c>
      <c r="P2954">
        <f t="shared" si="231"/>
        <v>26.38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70.33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1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18</v>
      </c>
      <c r="P2957">
        <f t="shared" si="231"/>
        <v>19.09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3</v>
      </c>
      <c r="P2958">
        <f t="shared" si="231"/>
        <v>10.25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1</v>
      </c>
      <c r="P2959">
        <f t="shared" si="231"/>
        <v>68.33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2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4</v>
      </c>
      <c r="P2963">
        <f t="shared" si="231"/>
        <v>1.9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20</v>
      </c>
      <c r="P2964">
        <f t="shared" si="231"/>
        <v>10.199999999999999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2</v>
      </c>
      <c r="P2965">
        <f t="shared" si="231"/>
        <v>2.08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4</v>
      </c>
      <c r="P2966">
        <f t="shared" si="231"/>
        <v>1.03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13</v>
      </c>
      <c r="P2967">
        <f t="shared" si="231"/>
        <v>5.18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2</v>
      </c>
      <c r="P2968">
        <f t="shared" si="231"/>
        <v>1.57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4</v>
      </c>
      <c r="P2969">
        <f t="shared" si="231"/>
        <v>2.83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6</v>
      </c>
      <c r="P2970">
        <f t="shared" si="231"/>
        <v>4.28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20</v>
      </c>
      <c r="P2971">
        <f t="shared" si="231"/>
        <v>11.76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3</v>
      </c>
      <c r="P2972">
        <f t="shared" si="231"/>
        <v>2.2000000000000002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6</v>
      </c>
      <c r="P2973">
        <f t="shared" si="231"/>
        <v>4.6500000000000004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</v>
      </c>
      <c r="P2974">
        <f t="shared" si="231"/>
        <v>11.76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4</v>
      </c>
      <c r="P2975">
        <f t="shared" si="231"/>
        <v>6.06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4</v>
      </c>
      <c r="P2976">
        <f t="shared" si="231"/>
        <v>2.2999999999999998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3</v>
      </c>
      <c r="P2977">
        <f t="shared" si="231"/>
        <v>1.77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286</v>
      </c>
      <c r="P2978">
        <f t="shared" si="231"/>
        <v>14.29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7</v>
      </c>
      <c r="P2979">
        <f t="shared" si="231"/>
        <v>6.63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26</v>
      </c>
      <c r="P2980">
        <f t="shared" si="231"/>
        <v>12.25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4</v>
      </c>
      <c r="P2981">
        <f t="shared" si="231"/>
        <v>4.26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7</v>
      </c>
      <c r="P2982">
        <f t="shared" si="231"/>
        <v>8.1300000000000008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5</v>
      </c>
      <c r="P2983">
        <f t="shared" si="231"/>
        <v>2.0099999999999998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4</v>
      </c>
      <c r="P2984">
        <f t="shared" si="231"/>
        <v>3.31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0</v>
      </c>
      <c r="P2985">
        <f t="shared" si="231"/>
        <v>0.18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</v>
      </c>
      <c r="P2986">
        <f t="shared" si="231"/>
        <v>0.87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2</v>
      </c>
      <c r="P2987">
        <f t="shared" si="231"/>
        <v>1.71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ref="O2988:O3051" si="235">ROUND(E2988/D2988*100,0)</f>
        <v>8</v>
      </c>
      <c r="P2988">
        <f t="shared" ref="P2988:P3051" si="236">IFERROR(ROUND(E2988/L2988,2),0)</f>
        <v>3.38</v>
      </c>
      <c r="Q2988" s="11" t="s">
        <v>8315</v>
      </c>
      <c r="R2988" t="s">
        <v>8355</v>
      </c>
      <c r="S2988" s="16">
        <f t="shared" ref="S2988:S3051" si="237">(((J2988/60)/60)/24)+DATE(1970,1,1)</f>
        <v>42431.500069444446</v>
      </c>
      <c r="T2988" s="16">
        <f t="shared" ref="T2988:T3051" si="238">(((I2988/60)/60)/24+DATE(1970,1,1))</f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</v>
      </c>
      <c r="P2989">
        <f t="shared" si="236"/>
        <v>0.71</v>
      </c>
      <c r="Q2989" s="11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19</v>
      </c>
      <c r="P2990">
        <f t="shared" si="236"/>
        <v>6.68</v>
      </c>
      <c r="Q2990" s="11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</v>
      </c>
      <c r="P2991">
        <f t="shared" si="236"/>
        <v>0.51</v>
      </c>
      <c r="Q2991" s="11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2</v>
      </c>
      <c r="P2992">
        <f t="shared" si="236"/>
        <v>6.85</v>
      </c>
      <c r="Q2992" s="11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2</v>
      </c>
      <c r="P2993">
        <f t="shared" si="236"/>
        <v>1.99</v>
      </c>
      <c r="Q2993" s="11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6</v>
      </c>
      <c r="P2994">
        <f t="shared" si="236"/>
        <v>2.81</v>
      </c>
      <c r="Q2994" s="11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18</v>
      </c>
      <c r="P2995">
        <f t="shared" si="236"/>
        <v>8.18</v>
      </c>
      <c r="Q2995" s="11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60</v>
      </c>
      <c r="P2996">
        <f t="shared" si="236"/>
        <v>3.05</v>
      </c>
      <c r="Q2996" s="11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</v>
      </c>
      <c r="P2997">
        <f t="shared" si="236"/>
        <v>0.72</v>
      </c>
      <c r="Q2997" s="11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</v>
      </c>
      <c r="P2998">
        <f t="shared" si="236"/>
        <v>0.46</v>
      </c>
      <c r="Q2998" s="11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2</v>
      </c>
      <c r="P2999">
        <f t="shared" si="236"/>
        <v>1.55</v>
      </c>
      <c r="Q2999" s="11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0</v>
      </c>
      <c r="P3000">
        <f t="shared" si="236"/>
        <v>0.41</v>
      </c>
      <c r="Q3000" s="11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13</v>
      </c>
      <c r="P3001">
        <f t="shared" si="236"/>
        <v>8.85</v>
      </c>
      <c r="Q3001" s="11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35</v>
      </c>
      <c r="P3002">
        <f t="shared" si="236"/>
        <v>22.13</v>
      </c>
      <c r="Q3002" s="11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2</v>
      </c>
      <c r="P3003">
        <f t="shared" si="236"/>
        <v>1</v>
      </c>
      <c r="Q3003" s="11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3</v>
      </c>
      <c r="P3004">
        <f t="shared" si="236"/>
        <v>1.68</v>
      </c>
      <c r="Q3004" s="11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6</v>
      </c>
      <c r="P3005">
        <f t="shared" si="236"/>
        <v>10.18</v>
      </c>
      <c r="Q3005" s="11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0</v>
      </c>
      <c r="P3006">
        <f t="shared" si="236"/>
        <v>0.61</v>
      </c>
      <c r="Q3006" s="11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2</v>
      </c>
      <c r="P3007">
        <f t="shared" si="236"/>
        <v>1.44</v>
      </c>
      <c r="Q3007" s="11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2</v>
      </c>
      <c r="P3008">
        <f t="shared" si="236"/>
        <v>1.75</v>
      </c>
      <c r="Q3008" s="11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28</v>
      </c>
      <c r="P3009">
        <f t="shared" si="236"/>
        <v>8.5</v>
      </c>
      <c r="Q3009" s="11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6</v>
      </c>
      <c r="P3010">
        <f t="shared" si="236"/>
        <v>6.54</v>
      </c>
      <c r="Q3010" s="11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</v>
      </c>
      <c r="P3011">
        <f t="shared" si="236"/>
        <v>1.29</v>
      </c>
      <c r="Q3011" s="11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11</v>
      </c>
      <c r="P3012">
        <f t="shared" si="236"/>
        <v>11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54</v>
      </c>
      <c r="P3013">
        <f t="shared" si="236"/>
        <v>6.48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4</v>
      </c>
      <c r="P3014">
        <f t="shared" si="236"/>
        <v>2.91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2</v>
      </c>
      <c r="P3015">
        <f t="shared" si="236"/>
        <v>1.5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</v>
      </c>
      <c r="P3016">
        <f t="shared" si="236"/>
        <v>0.28000000000000003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5</v>
      </c>
      <c r="P3017">
        <f t="shared" si="236"/>
        <v>3.88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2</v>
      </c>
      <c r="P3018">
        <f t="shared" si="236"/>
        <v>4.25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</v>
      </c>
      <c r="P3019">
        <f t="shared" si="236"/>
        <v>0.96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4</v>
      </c>
      <c r="P3020">
        <f t="shared" si="236"/>
        <v>3.73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</v>
      </c>
      <c r="P3021">
        <f t="shared" si="236"/>
        <v>0.67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2</v>
      </c>
      <c r="P3022">
        <f t="shared" si="236"/>
        <v>5.03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3</v>
      </c>
      <c r="P3023">
        <f t="shared" si="236"/>
        <v>1.47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2</v>
      </c>
      <c r="P3024">
        <f t="shared" si="236"/>
        <v>2.44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22</v>
      </c>
      <c r="P3025">
        <f t="shared" si="236"/>
        <v>25.17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3</v>
      </c>
      <c r="P3026">
        <f t="shared" si="236"/>
        <v>0.83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6</v>
      </c>
      <c r="P3027">
        <f t="shared" si="236"/>
        <v>1.03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17</v>
      </c>
      <c r="P3028">
        <f t="shared" si="236"/>
        <v>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0</v>
      </c>
      <c r="P3029">
        <f t="shared" si="236"/>
        <v>0.47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3</v>
      </c>
      <c r="P3030">
        <f t="shared" si="236"/>
        <v>1.52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</v>
      </c>
      <c r="P3031">
        <f t="shared" si="236"/>
        <v>0.43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9</v>
      </c>
      <c r="P3032">
        <f t="shared" si="236"/>
        <v>3.63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</v>
      </c>
      <c r="P3033">
        <f t="shared" si="236"/>
        <v>5.03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15</v>
      </c>
      <c r="P3034">
        <f t="shared" si="236"/>
        <v>5.8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5</v>
      </c>
      <c r="P3035">
        <f t="shared" si="236"/>
        <v>6.3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0</v>
      </c>
      <c r="P3036">
        <f t="shared" si="236"/>
        <v>0.12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</v>
      </c>
      <c r="P3037">
        <f t="shared" si="236"/>
        <v>0.46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</v>
      </c>
      <c r="P3038">
        <f t="shared" si="236"/>
        <v>0.43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28</v>
      </c>
      <c r="P3039">
        <f t="shared" si="236"/>
        <v>4.41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14</v>
      </c>
      <c r="P3040">
        <f t="shared" si="236"/>
        <v>5.19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</v>
      </c>
      <c r="P3041">
        <f t="shared" si="236"/>
        <v>0.59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5</v>
      </c>
      <c r="P3042">
        <f t="shared" si="236"/>
        <v>3.33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2</v>
      </c>
      <c r="P3043">
        <f t="shared" si="236"/>
        <v>1.47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9</v>
      </c>
      <c r="P3044">
        <f t="shared" si="236"/>
        <v>3.73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</v>
      </c>
      <c r="P3045">
        <f t="shared" si="236"/>
        <v>1.07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</v>
      </c>
      <c r="P3046">
        <f t="shared" si="236"/>
        <v>0.87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3</v>
      </c>
      <c r="P3047">
        <f t="shared" si="236"/>
        <v>2.11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2</v>
      </c>
      <c r="P3048">
        <f t="shared" si="236"/>
        <v>2.33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27</v>
      </c>
      <c r="P3049">
        <f t="shared" si="236"/>
        <v>6.75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3</v>
      </c>
      <c r="P3050">
        <f t="shared" si="236"/>
        <v>2.87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4</v>
      </c>
      <c r="P3051">
        <f t="shared" si="236"/>
        <v>2.46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ref="O3052:O3115" si="240">ROUND(E3052/D3052*100,0)</f>
        <v>22</v>
      </c>
      <c r="P3052">
        <f t="shared" ref="P3052:P3115" si="241">IFERROR(ROUND(E3052/L3052,2),0)</f>
        <v>14.67</v>
      </c>
      <c r="Q3052" s="11" t="s">
        <v>8315</v>
      </c>
      <c r="R3052" t="s">
        <v>8355</v>
      </c>
      <c r="S3052" s="16">
        <f t="shared" ref="S3052:S3115" si="242">(((J3052/60)/60)/24)+DATE(1970,1,1)</f>
        <v>42465.16851851852</v>
      </c>
      <c r="T3052" s="16">
        <f t="shared" ref="T3052:T3115" si="243">(((I3052/60)/60)/24+DATE(1970,1,1))</f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4</v>
      </c>
      <c r="P3053">
        <f t="shared" si="241"/>
        <v>3.77</v>
      </c>
      <c r="Q3053" s="11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65.5</v>
      </c>
      <c r="Q3054" s="11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1</v>
      </c>
      <c r="P3055">
        <f t="shared" si="241"/>
        <v>43.67</v>
      </c>
      <c r="Q3055" s="11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44</v>
      </c>
      <c r="P3056">
        <f t="shared" si="241"/>
        <v>0</v>
      </c>
      <c r="Q3056" s="11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1</v>
      </c>
      <c r="P3057">
        <f t="shared" si="241"/>
        <v>130</v>
      </c>
      <c r="Q3057" s="11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1</v>
      </c>
      <c r="P3058">
        <f t="shared" si="241"/>
        <v>0</v>
      </c>
      <c r="Q3058" s="11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1</v>
      </c>
      <c r="P3060">
        <f t="shared" si="241"/>
        <v>43.33</v>
      </c>
      <c r="Q3060" s="11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1</v>
      </c>
      <c r="P3061">
        <f t="shared" si="241"/>
        <v>11.82</v>
      </c>
      <c r="Q3061" s="11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21.5</v>
      </c>
      <c r="Q3062" s="11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1</v>
      </c>
      <c r="P3064">
        <f t="shared" si="241"/>
        <v>1.91</v>
      </c>
      <c r="Q3064" s="11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4</v>
      </c>
      <c r="P3065">
        <f t="shared" si="241"/>
        <v>5.48</v>
      </c>
      <c r="Q3065" s="11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0</v>
      </c>
      <c r="P3066">
        <f t="shared" si="241"/>
        <v>1.75</v>
      </c>
      <c r="Q3066" s="11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1</v>
      </c>
      <c r="P3067">
        <f t="shared" si="241"/>
        <v>63</v>
      </c>
      <c r="Q3067" s="11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0</v>
      </c>
      <c r="P3068">
        <f t="shared" si="241"/>
        <v>8.33</v>
      </c>
      <c r="Q3068" s="11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2</v>
      </c>
      <c r="P3069">
        <f t="shared" si="241"/>
        <v>125</v>
      </c>
      <c r="Q3069" s="11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62.5</v>
      </c>
      <c r="Q3070" s="11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13</v>
      </c>
      <c r="P3071">
        <f t="shared" si="241"/>
        <v>17.86</v>
      </c>
      <c r="Q3071" s="11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1</v>
      </c>
      <c r="P3072">
        <f t="shared" si="241"/>
        <v>7.81</v>
      </c>
      <c r="Q3072" s="11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1</v>
      </c>
      <c r="P3073">
        <f t="shared" si="241"/>
        <v>1.07</v>
      </c>
      <c r="Q3073" s="11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1</v>
      </c>
      <c r="P3074">
        <f t="shared" si="241"/>
        <v>62.5</v>
      </c>
      <c r="Q3074" s="11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17.86</v>
      </c>
      <c r="Q3075" s="11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41.33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1</v>
      </c>
      <c r="P3077">
        <f t="shared" si="241"/>
        <v>6.2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</v>
      </c>
      <c r="P3078">
        <f t="shared" si="241"/>
        <v>2.46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1</v>
      </c>
      <c r="P3079">
        <f t="shared" si="241"/>
        <v>61.5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40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0</v>
      </c>
      <c r="P3081">
        <f t="shared" si="241"/>
        <v>4.4400000000000004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17.14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24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1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1</v>
      </c>
      <c r="P3085">
        <f t="shared" si="241"/>
        <v>40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3</v>
      </c>
      <c r="P3086">
        <f t="shared" si="241"/>
        <v>19.670000000000002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0</v>
      </c>
      <c r="P3087">
        <f t="shared" si="241"/>
        <v>13.11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1</v>
      </c>
      <c r="P3088">
        <f t="shared" si="241"/>
        <v>38.67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58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38.67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0</v>
      </c>
      <c r="P3091">
        <f t="shared" si="241"/>
        <v>2.56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0</v>
      </c>
      <c r="P3092">
        <f t="shared" si="241"/>
        <v>12.78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2</v>
      </c>
      <c r="P3093">
        <f t="shared" si="241"/>
        <v>12.78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0</v>
      </c>
      <c r="P3094">
        <f t="shared" si="241"/>
        <v>5.48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3</v>
      </c>
      <c r="P3095">
        <f t="shared" si="241"/>
        <v>6.71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113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1</v>
      </c>
      <c r="P3097">
        <f t="shared" si="241"/>
        <v>110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1</v>
      </c>
      <c r="P3098">
        <f t="shared" si="241"/>
        <v>7.86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</v>
      </c>
      <c r="P3099">
        <f t="shared" si="241"/>
        <v>2.62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0</v>
      </c>
      <c r="P3100">
        <f t="shared" si="241"/>
        <v>4.07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6</v>
      </c>
      <c r="P3101">
        <f t="shared" si="241"/>
        <v>22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</v>
      </c>
      <c r="P3102">
        <f t="shared" si="241"/>
        <v>8.4600000000000009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4</v>
      </c>
      <c r="P3103">
        <f t="shared" si="241"/>
        <v>9.17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1</v>
      </c>
      <c r="P3104">
        <f t="shared" si="241"/>
        <v>1.21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3</v>
      </c>
      <c r="P3105">
        <f t="shared" si="241"/>
        <v>54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</v>
      </c>
      <c r="P3106">
        <f t="shared" si="241"/>
        <v>21.6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2</v>
      </c>
      <c r="P3107">
        <f t="shared" si="241"/>
        <v>3.45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11</v>
      </c>
      <c r="P3108">
        <f t="shared" si="241"/>
        <v>26.5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0</v>
      </c>
      <c r="P3109">
        <f t="shared" si="241"/>
        <v>3.66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53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0</v>
      </c>
      <c r="P3111">
        <f t="shared" si="241"/>
        <v>0.93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106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1</v>
      </c>
      <c r="P3113">
        <f t="shared" si="241"/>
        <v>1.39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1</v>
      </c>
      <c r="P3114">
        <f t="shared" si="241"/>
        <v>11.67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0</v>
      </c>
      <c r="P3115">
        <f t="shared" si="241"/>
        <v>2.84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ref="O3116:O3179" si="245">ROUND(E3116/D3116*100,0)</f>
        <v>0</v>
      </c>
      <c r="P3116">
        <f t="shared" ref="P3116:P3179" si="246">IFERROR(ROUND(E3116/L3116,2),0)</f>
        <v>0</v>
      </c>
      <c r="Q3116" s="11" t="s">
        <v>8315</v>
      </c>
      <c r="R3116" t="s">
        <v>8355</v>
      </c>
      <c r="S3116" s="16">
        <f t="shared" ref="S3116:S3179" si="247">(((J3116/60)/60)/24)+DATE(1970,1,1)</f>
        <v>41843.632523148146</v>
      </c>
      <c r="T3116" s="16">
        <f t="shared" ref="T3116:T3179" si="248">(((I3116/60)/60)/24+DATE(1970,1,1))</f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1</v>
      </c>
      <c r="P3117">
        <f t="shared" si="246"/>
        <v>105</v>
      </c>
      <c r="Q3117" s="11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14</v>
      </c>
      <c r="P3118">
        <f t="shared" si="246"/>
        <v>10.5</v>
      </c>
      <c r="Q3118" s="11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11</v>
      </c>
      <c r="P3119">
        <f t="shared" si="246"/>
        <v>105</v>
      </c>
      <c r="Q3119" s="11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52</v>
      </c>
      <c r="Q3120" s="11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1</v>
      </c>
      <c r="P3121">
        <f t="shared" si="246"/>
        <v>102</v>
      </c>
      <c r="Q3121" s="11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10.199999999999999</v>
      </c>
      <c r="Q3122" s="11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7</v>
      </c>
      <c r="P3123">
        <f t="shared" si="246"/>
        <v>101</v>
      </c>
      <c r="Q3123" s="11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51</v>
      </c>
      <c r="P3124">
        <f t="shared" si="246"/>
        <v>50.5</v>
      </c>
      <c r="Q3124" s="11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0</v>
      </c>
      <c r="P3125">
        <f t="shared" si="246"/>
        <v>0.28999999999999998</v>
      </c>
      <c r="Q3125" s="11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25.25</v>
      </c>
      <c r="Q3126" s="11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0</v>
      </c>
      <c r="P3128">
        <f t="shared" si="246"/>
        <v>5.88</v>
      </c>
      <c r="Q3128" s="11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</v>
      </c>
      <c r="P3130">
        <f t="shared" si="246"/>
        <v>0.85</v>
      </c>
      <c r="Q3130" s="11" t="s">
        <v>8315</v>
      </c>
      <c r="R3130" t="s">
        <v>8316</v>
      </c>
      <c r="S3130" s="16">
        <f t="shared" si="247"/>
        <v>42780.825706018513</v>
      </c>
      <c r="T3130" s="16">
        <f t="shared" si="248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8</v>
      </c>
      <c r="P3131">
        <f t="shared" si="246"/>
        <v>100</v>
      </c>
      <c r="Q3131" s="11" t="s">
        <v>8315</v>
      </c>
      <c r="R3131" t="s">
        <v>8316</v>
      </c>
      <c r="S3131" s="16">
        <f t="shared" si="247"/>
        <v>42803.842812499999</v>
      </c>
      <c r="T3131" s="16">
        <f t="shared" si="248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1</v>
      </c>
      <c r="P3132">
        <f t="shared" si="246"/>
        <v>25</v>
      </c>
      <c r="Q3132" s="11" t="s">
        <v>8315</v>
      </c>
      <c r="R3132" t="s">
        <v>8316</v>
      </c>
      <c r="S3132" s="16">
        <f t="shared" si="247"/>
        <v>42808.640231481477</v>
      </c>
      <c r="T3132" s="16">
        <f t="shared" si="248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2</v>
      </c>
      <c r="P3133">
        <f t="shared" si="246"/>
        <v>8.33</v>
      </c>
      <c r="Q3133" s="11" t="s">
        <v>8315</v>
      </c>
      <c r="R3133" t="s">
        <v>8316</v>
      </c>
      <c r="S3133" s="16">
        <f t="shared" si="247"/>
        <v>42803.579224537039</v>
      </c>
      <c r="T3133" s="16">
        <f t="shared" si="248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100</v>
      </c>
      <c r="Q3134" s="11" t="s">
        <v>8315</v>
      </c>
      <c r="R3134" t="s">
        <v>8316</v>
      </c>
      <c r="S3134" s="16">
        <f t="shared" si="247"/>
        <v>42786.350231481483</v>
      </c>
      <c r="T3134" s="16">
        <f t="shared" si="248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20</v>
      </c>
      <c r="P3135">
        <f t="shared" si="246"/>
        <v>6.25</v>
      </c>
      <c r="Q3135" s="11" t="s">
        <v>8315</v>
      </c>
      <c r="R3135" t="s">
        <v>8316</v>
      </c>
      <c r="S3135" s="16">
        <f t="shared" si="247"/>
        <v>42788.565208333333</v>
      </c>
      <c r="T3135" s="16">
        <f t="shared" si="248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10</v>
      </c>
      <c r="P3136">
        <f t="shared" si="246"/>
        <v>8.33</v>
      </c>
      <c r="Q3136" s="11" t="s">
        <v>8315</v>
      </c>
      <c r="R3136" t="s">
        <v>8316</v>
      </c>
      <c r="S3136" s="16">
        <f t="shared" si="247"/>
        <v>42800.720127314817</v>
      </c>
      <c r="T3136" s="16">
        <f t="shared" si="248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13</v>
      </c>
      <c r="P3137">
        <f t="shared" si="246"/>
        <v>14.29</v>
      </c>
      <c r="Q3137" s="11" t="s">
        <v>8315</v>
      </c>
      <c r="R3137" t="s">
        <v>8316</v>
      </c>
      <c r="S3137" s="16">
        <f t="shared" si="247"/>
        <v>42807.151863425926</v>
      </c>
      <c r="T3137" s="16">
        <f t="shared" si="248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20</v>
      </c>
      <c r="P3138">
        <f t="shared" si="246"/>
        <v>4.55</v>
      </c>
      <c r="Q3138" s="11" t="s">
        <v>8315</v>
      </c>
      <c r="R3138" t="s">
        <v>8316</v>
      </c>
      <c r="S3138" s="16">
        <f t="shared" si="247"/>
        <v>42789.462430555555</v>
      </c>
      <c r="T3138" s="16">
        <f t="shared" si="248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7</v>
      </c>
      <c r="P3139">
        <f t="shared" si="246"/>
        <v>100</v>
      </c>
      <c r="Q3139" s="11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50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0</v>
      </c>
      <c r="P3141">
        <f t="shared" si="246"/>
        <v>16.670000000000002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25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20</v>
      </c>
      <c r="P3143">
        <f t="shared" si="246"/>
        <v>12.5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4</v>
      </c>
      <c r="P3144">
        <f t="shared" si="246"/>
        <v>33.33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14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1</v>
      </c>
      <c r="P3146">
        <f t="shared" si="246"/>
        <v>3.33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0</v>
      </c>
      <c r="P3148">
        <f t="shared" si="246"/>
        <v>8.33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</v>
      </c>
      <c r="P3149">
        <f t="shared" si="246"/>
        <v>0.47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6</v>
      </c>
      <c r="P3150">
        <f t="shared" si="246"/>
        <v>1.75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8</v>
      </c>
      <c r="P3151">
        <f t="shared" si="246"/>
        <v>4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3</v>
      </c>
      <c r="P3152">
        <f t="shared" si="246"/>
        <v>0.92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3</v>
      </c>
      <c r="P3153">
        <f t="shared" si="246"/>
        <v>2.79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4</v>
      </c>
      <c r="P3154">
        <f t="shared" si="246"/>
        <v>1.42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</v>
      </c>
      <c r="P3155">
        <f t="shared" si="246"/>
        <v>0.39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</v>
      </c>
      <c r="P3156">
        <f t="shared" si="246"/>
        <v>0.77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2</v>
      </c>
      <c r="P3157">
        <f t="shared" si="246"/>
        <v>0.31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2</v>
      </c>
      <c r="P3158">
        <f t="shared" si="246"/>
        <v>1.06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2</v>
      </c>
      <c r="P3159">
        <f t="shared" si="246"/>
        <v>2.27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2</v>
      </c>
      <c r="P3160">
        <f t="shared" si="246"/>
        <v>1.33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6</v>
      </c>
      <c r="P3161">
        <f t="shared" si="246"/>
        <v>1.75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2</v>
      </c>
      <c r="P3162" s="14">
        <f t="shared" si="246"/>
        <v>1.58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5</v>
      </c>
      <c r="P3163">
        <f t="shared" si="246"/>
        <v>1.22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2</v>
      </c>
      <c r="P3164">
        <f t="shared" si="246"/>
        <v>1.43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</v>
      </c>
      <c r="P3165">
        <f t="shared" si="246"/>
        <v>1.25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4</v>
      </c>
      <c r="P3166">
        <f t="shared" si="246"/>
        <v>1.27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12</v>
      </c>
      <c r="P3167">
        <f t="shared" si="246"/>
        <v>4.29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0</v>
      </c>
      <c r="P3168">
        <f t="shared" si="246"/>
        <v>0.1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3</v>
      </c>
      <c r="P3169">
        <f t="shared" si="246"/>
        <v>1.56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3</v>
      </c>
      <c r="P3170">
        <f t="shared" si="246"/>
        <v>1.41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</v>
      </c>
      <c r="P3171">
        <f t="shared" si="246"/>
        <v>1.04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4</v>
      </c>
      <c r="P3172">
        <f t="shared" si="246"/>
        <v>1.2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</v>
      </c>
      <c r="P3173">
        <f t="shared" si="246"/>
        <v>0.73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4</v>
      </c>
      <c r="P3174">
        <f t="shared" si="246"/>
        <v>2.93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</v>
      </c>
      <c r="P3175">
        <f t="shared" si="246"/>
        <v>1.1499999999999999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3</v>
      </c>
      <c r="P3176">
        <f t="shared" si="246"/>
        <v>3.7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2</v>
      </c>
      <c r="P3177">
        <f t="shared" si="246"/>
        <v>1.42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4</v>
      </c>
      <c r="P3178">
        <f t="shared" si="246"/>
        <v>1.51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3</v>
      </c>
      <c r="P3179">
        <f t="shared" si="246"/>
        <v>1.61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ref="O3180:O3243" si="250">ROUND(E3180/D3180*100,0)</f>
        <v>5</v>
      </c>
      <c r="P3180">
        <f t="shared" ref="P3180:P3243" si="251">IFERROR(ROUND(E3180/L3180,2),0)</f>
        <v>1.05</v>
      </c>
      <c r="Q3180" s="11" t="s">
        <v>8315</v>
      </c>
      <c r="R3180" t="s">
        <v>8316</v>
      </c>
      <c r="S3180" s="16">
        <f t="shared" ref="S3180:S3243" si="252">(((J3180/60)/60)/24)+DATE(1970,1,1)</f>
        <v>41806.605034722219</v>
      </c>
      <c r="T3180" s="16">
        <f t="shared" ref="T3180:T3243" si="253">(((I3180/60)/60)/24+DATE(1970,1,1))</f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2</v>
      </c>
      <c r="P3181">
        <f t="shared" si="251"/>
        <v>1.32</v>
      </c>
      <c r="Q3181" s="11" t="s">
        <v>8315</v>
      </c>
      <c r="R3181" t="s">
        <v>8316</v>
      </c>
      <c r="S3181" s="16">
        <f t="shared" si="252"/>
        <v>41375.702210648145</v>
      </c>
      <c r="T3181" s="16">
        <f t="shared" si="253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7</v>
      </c>
      <c r="P3182">
        <f t="shared" si="251"/>
        <v>1.8</v>
      </c>
      <c r="Q3182" s="11" t="s">
        <v>8315</v>
      </c>
      <c r="R3182" t="s">
        <v>8316</v>
      </c>
      <c r="S3182" s="16">
        <f t="shared" si="252"/>
        <v>41780.412604166668</v>
      </c>
      <c r="T3182" s="16">
        <f t="shared" si="253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16</v>
      </c>
      <c r="P3183">
        <f t="shared" si="251"/>
        <v>5.4</v>
      </c>
      <c r="Q3183" s="11" t="s">
        <v>8315</v>
      </c>
      <c r="R3183" t="s">
        <v>8316</v>
      </c>
      <c r="S3183" s="16">
        <f t="shared" si="252"/>
        <v>41779.310034722221</v>
      </c>
      <c r="T3183" s="16">
        <f t="shared" si="253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</v>
      </c>
      <c r="P3184">
        <f t="shared" si="251"/>
        <v>0.53</v>
      </c>
      <c r="Q3184" s="11" t="s">
        <v>8315</v>
      </c>
      <c r="R3184" t="s">
        <v>8316</v>
      </c>
      <c r="S3184" s="16">
        <f t="shared" si="252"/>
        <v>40883.949317129627</v>
      </c>
      <c r="T3184" s="16">
        <f t="shared" si="253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3</v>
      </c>
      <c r="P3185">
        <f t="shared" si="251"/>
        <v>1.18</v>
      </c>
      <c r="Q3185" s="11" t="s">
        <v>8315</v>
      </c>
      <c r="R3185" t="s">
        <v>8316</v>
      </c>
      <c r="S3185" s="16">
        <f t="shared" si="252"/>
        <v>41491.79478009259</v>
      </c>
      <c r="T3185" s="16">
        <f t="shared" si="253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2</v>
      </c>
      <c r="P3186">
        <f t="shared" si="251"/>
        <v>1.74</v>
      </c>
      <c r="Q3186" s="11" t="s">
        <v>8315</v>
      </c>
      <c r="R3186" t="s">
        <v>8316</v>
      </c>
      <c r="S3186" s="16">
        <f t="shared" si="252"/>
        <v>41791.993414351848</v>
      </c>
      <c r="T3186" s="16">
        <f t="shared" si="253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8</v>
      </c>
      <c r="P3187">
        <f t="shared" si="251"/>
        <v>3.33</v>
      </c>
      <c r="Q3187" s="11" t="s">
        <v>8315</v>
      </c>
      <c r="R3187" t="s">
        <v>8316</v>
      </c>
      <c r="S3187" s="16">
        <f t="shared" si="252"/>
        <v>41829.977326388893</v>
      </c>
      <c r="T3187" s="16">
        <f t="shared" si="253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3</v>
      </c>
      <c r="P3188">
        <f t="shared" si="251"/>
        <v>1.1399999999999999</v>
      </c>
      <c r="Q3188" s="11" t="s">
        <v>8315</v>
      </c>
      <c r="R3188" t="s">
        <v>8316</v>
      </c>
      <c r="S3188" s="16">
        <f t="shared" si="252"/>
        <v>41868.924050925925</v>
      </c>
      <c r="T3188" s="16">
        <f t="shared" si="253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</v>
      </c>
      <c r="P3189">
        <f t="shared" si="251"/>
        <v>0.32</v>
      </c>
      <c r="Q3189" s="11" t="s">
        <v>8315</v>
      </c>
      <c r="R3189" t="s">
        <v>8316</v>
      </c>
      <c r="S3189" s="16">
        <f t="shared" si="252"/>
        <v>41835.666354166664</v>
      </c>
      <c r="T3189" s="16">
        <f t="shared" si="253"/>
        <v>41855.666354166664</v>
      </c>
      <c r="U3189">
        <f t="shared" si="249"/>
        <v>2014</v>
      </c>
    </row>
    <row r="3190" spans="1:21" ht="48" x14ac:dyDescent="0.2">
      <c r="A3190">
        <v>3192</v>
      </c>
      <c r="B3190" s="9" t="s">
        <v>3192</v>
      </c>
      <c r="C3190" s="3" t="s">
        <v>7302</v>
      </c>
      <c r="D3190" s="5">
        <v>10000</v>
      </c>
      <c r="E3190" s="7">
        <v>75</v>
      </c>
      <c r="F3190" t="s">
        <v>8220</v>
      </c>
      <c r="G3190" t="s">
        <v>8224</v>
      </c>
      <c r="H3190" t="s">
        <v>8246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8303</v>
      </c>
      <c r="O3190">
        <f t="shared" si="250"/>
        <v>1</v>
      </c>
      <c r="P3190">
        <f t="shared" si="251"/>
        <v>9.3800000000000008</v>
      </c>
      <c r="Q3190" s="11" t="s">
        <v>8315</v>
      </c>
      <c r="R3190" t="s">
        <v>8357</v>
      </c>
      <c r="S3190" s="16">
        <f t="shared" si="252"/>
        <v>42018.94049768518</v>
      </c>
      <c r="T3190" s="16">
        <f t="shared" si="253"/>
        <v>42063.916666666672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0</v>
      </c>
      <c r="P3191">
        <f t="shared" si="251"/>
        <v>4</v>
      </c>
      <c r="Q3191" s="11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2</v>
      </c>
      <c r="P3192">
        <f t="shared" si="251"/>
        <v>0</v>
      </c>
      <c r="Q3192" s="11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2</v>
      </c>
      <c r="P3193">
        <f t="shared" si="251"/>
        <v>18.75</v>
      </c>
      <c r="Q3193" s="11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49"/>
        <v>2016</v>
      </c>
    </row>
    <row r="3194" spans="1:21" ht="48" x14ac:dyDescent="0.2">
      <c r="A3194">
        <v>3205</v>
      </c>
      <c r="B3194" s="9" t="s">
        <v>3205</v>
      </c>
      <c r="C3194" s="3" t="s">
        <v>7315</v>
      </c>
      <c r="D3194" s="5">
        <v>8000</v>
      </c>
      <c r="E3194" s="7">
        <v>72</v>
      </c>
      <c r="F3194" t="s">
        <v>8220</v>
      </c>
      <c r="G3194" t="s">
        <v>8224</v>
      </c>
      <c r="H3194" t="s">
        <v>8246</v>
      </c>
      <c r="I3194">
        <v>1430470772</v>
      </c>
      <c r="J3194">
        <v>1427878772</v>
      </c>
      <c r="K3194" t="b">
        <v>0</v>
      </c>
      <c r="L3194">
        <v>12</v>
      </c>
      <c r="M3194" t="b">
        <v>0</v>
      </c>
      <c r="N3194" t="s">
        <v>8303</v>
      </c>
      <c r="O3194">
        <f t="shared" si="250"/>
        <v>1</v>
      </c>
      <c r="P3194">
        <f t="shared" si="251"/>
        <v>6</v>
      </c>
      <c r="Q3194" s="11" t="s">
        <v>8315</v>
      </c>
      <c r="R3194" t="s">
        <v>8357</v>
      </c>
      <c r="S3194" s="16">
        <f t="shared" si="252"/>
        <v>42095.374675925923</v>
      </c>
      <c r="T3194" s="16">
        <f t="shared" si="253"/>
        <v>42125.374675925923</v>
      </c>
      <c r="U3194">
        <f t="shared" si="249"/>
        <v>2015</v>
      </c>
    </row>
    <row r="3195" spans="1:21" ht="48" x14ac:dyDescent="0.2">
      <c r="A3195">
        <v>3880</v>
      </c>
      <c r="B3195" s="9" t="s">
        <v>3877</v>
      </c>
      <c r="C3195" s="3" t="s">
        <v>7989</v>
      </c>
      <c r="D3195" s="5">
        <v>7500</v>
      </c>
      <c r="E3195" s="7">
        <v>0</v>
      </c>
      <c r="F3195" t="s">
        <v>8219</v>
      </c>
      <c r="G3195" t="s">
        <v>8224</v>
      </c>
      <c r="H3195" t="s">
        <v>8246</v>
      </c>
      <c r="I3195">
        <v>1406761200</v>
      </c>
      <c r="J3195">
        <v>1403724820</v>
      </c>
      <c r="K3195" t="b">
        <v>0</v>
      </c>
      <c r="L3195">
        <v>17</v>
      </c>
      <c r="M3195" t="b">
        <v>0</v>
      </c>
      <c r="N3195" t="s">
        <v>8303</v>
      </c>
      <c r="O3195">
        <f t="shared" si="250"/>
        <v>0</v>
      </c>
      <c r="P3195">
        <f t="shared" si="251"/>
        <v>0</v>
      </c>
      <c r="Q3195" s="11" t="s">
        <v>8315</v>
      </c>
      <c r="R3195" t="s">
        <v>8357</v>
      </c>
      <c r="S3195" s="16">
        <f t="shared" si="252"/>
        <v>41815.815046296295</v>
      </c>
      <c r="T3195" s="16">
        <f t="shared" si="253"/>
        <v>41850.958333333336</v>
      </c>
      <c r="U3195">
        <f t="shared" si="249"/>
        <v>2014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1</v>
      </c>
      <c r="P3196">
        <f t="shared" si="251"/>
        <v>0</v>
      </c>
      <c r="Q3196" s="11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2</v>
      </c>
      <c r="P3197">
        <f t="shared" si="251"/>
        <v>1.92</v>
      </c>
      <c r="Q3197" s="11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12.5</v>
      </c>
      <c r="Q3198" s="11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</v>
      </c>
      <c r="P3199">
        <f t="shared" si="251"/>
        <v>18.75</v>
      </c>
      <c r="Q3199" s="11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25</v>
      </c>
      <c r="Q3200" s="11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2</v>
      </c>
      <c r="P3201">
        <f t="shared" si="251"/>
        <v>1.42</v>
      </c>
      <c r="Q3201" s="11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75</v>
      </c>
      <c r="Q3202" s="11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49"/>
        <v>2016</v>
      </c>
    </row>
    <row r="3203" spans="1:21" ht="48" x14ac:dyDescent="0.2">
      <c r="A3203">
        <v>3193</v>
      </c>
      <c r="B3203" s="9" t="s">
        <v>3193</v>
      </c>
      <c r="C3203" s="3" t="s">
        <v>7303</v>
      </c>
      <c r="D3203" s="5">
        <v>5000</v>
      </c>
      <c r="E3203" s="7">
        <v>75</v>
      </c>
      <c r="F3203" t="s">
        <v>8220</v>
      </c>
      <c r="G3203" t="s">
        <v>8224</v>
      </c>
      <c r="H3203" t="s">
        <v>8246</v>
      </c>
      <c r="I3203">
        <v>1424474056</v>
      </c>
      <c r="J3203">
        <v>1420586056</v>
      </c>
      <c r="K3203" t="b">
        <v>0</v>
      </c>
      <c r="L3203">
        <v>24</v>
      </c>
      <c r="M3203" t="b">
        <v>0</v>
      </c>
      <c r="N3203" t="s">
        <v>8303</v>
      </c>
      <c r="O3203">
        <f t="shared" si="250"/>
        <v>2</v>
      </c>
      <c r="P3203">
        <f t="shared" si="251"/>
        <v>3.13</v>
      </c>
      <c r="Q3203" s="11" t="s">
        <v>8315</v>
      </c>
      <c r="R3203" t="s">
        <v>8357</v>
      </c>
      <c r="S3203" s="16">
        <f t="shared" si="252"/>
        <v>42010.968240740738</v>
      </c>
      <c r="T3203" s="16">
        <f t="shared" si="253"/>
        <v>42055.968240740738</v>
      </c>
      <c r="U3203">
        <f t="shared" ref="U3203:U3266" si="254">YEAR(S3203)</f>
        <v>2015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2</v>
      </c>
      <c r="P3204">
        <f t="shared" si="251"/>
        <v>3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7</v>
      </c>
      <c r="P3205">
        <f t="shared" si="251"/>
        <v>12.33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15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3794</v>
      </c>
      <c r="B3207" s="9" t="s">
        <v>3791</v>
      </c>
      <c r="C3207" s="3" t="s">
        <v>7904</v>
      </c>
      <c r="D3207" s="5">
        <v>5000</v>
      </c>
      <c r="E3207" s="7">
        <v>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>
        <f t="shared" si="250"/>
        <v>0</v>
      </c>
      <c r="P3207">
        <f t="shared" si="251"/>
        <v>0</v>
      </c>
      <c r="Q3207" s="11" t="s">
        <v>8315</v>
      </c>
      <c r="R3207" t="s">
        <v>8357</v>
      </c>
      <c r="S3207" s="16">
        <f t="shared" si="252"/>
        <v>42132.58048611111</v>
      </c>
      <c r="T3207" s="16">
        <f t="shared" si="253"/>
        <v>42162.58048611111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1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1</v>
      </c>
      <c r="P3209">
        <f t="shared" si="251"/>
        <v>1.97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</v>
      </c>
      <c r="P3210">
        <f t="shared" si="251"/>
        <v>0.87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</v>
      </c>
      <c r="P3211">
        <f t="shared" si="251"/>
        <v>0.31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2</v>
      </c>
      <c r="P3212">
        <f t="shared" si="251"/>
        <v>1.17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0</v>
      </c>
      <c r="P3213">
        <f t="shared" si="251"/>
        <v>0.22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2</v>
      </c>
      <c r="P3214">
        <f t="shared" si="251"/>
        <v>0.74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</v>
      </c>
      <c r="P3215">
        <f t="shared" si="251"/>
        <v>1.49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</v>
      </c>
      <c r="P3216">
        <f t="shared" si="251"/>
        <v>0.61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0</v>
      </c>
      <c r="P3217">
        <f t="shared" si="251"/>
        <v>0.52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4</v>
      </c>
      <c r="P3218">
        <f t="shared" si="251"/>
        <v>2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2</v>
      </c>
      <c r="P3219">
        <f t="shared" si="251"/>
        <v>0.67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</v>
      </c>
      <c r="P3220">
        <f t="shared" si="251"/>
        <v>0.38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0</v>
      </c>
      <c r="P3221">
        <f t="shared" si="251"/>
        <v>0.57999999999999996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0</v>
      </c>
      <c r="P3222">
        <f t="shared" si="251"/>
        <v>1.1499999999999999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2</v>
      </c>
      <c r="P3223">
        <f t="shared" si="251"/>
        <v>0.6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3</v>
      </c>
      <c r="P3224">
        <f t="shared" si="251"/>
        <v>0.8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2</v>
      </c>
      <c r="P3225">
        <f t="shared" si="251"/>
        <v>0.88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0</v>
      </c>
      <c r="P3226">
        <f t="shared" si="251"/>
        <v>0.3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3</v>
      </c>
      <c r="P3227">
        <f t="shared" si="251"/>
        <v>1.67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5</v>
      </c>
      <c r="P3228">
        <f t="shared" si="251"/>
        <v>3.1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5</v>
      </c>
      <c r="P3229">
        <f t="shared" si="251"/>
        <v>2.17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</v>
      </c>
      <c r="P3230">
        <f t="shared" si="251"/>
        <v>1.76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0</v>
      </c>
      <c r="P3231">
        <f t="shared" si="251"/>
        <v>0.32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2</v>
      </c>
      <c r="P3232">
        <f t="shared" si="251"/>
        <v>1.73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6</v>
      </c>
      <c r="P3233">
        <f t="shared" si="251"/>
        <v>2.25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6</v>
      </c>
      <c r="P3234">
        <f t="shared" si="251"/>
        <v>2.38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</v>
      </c>
      <c r="P3235">
        <f t="shared" si="251"/>
        <v>1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2</v>
      </c>
      <c r="P3236">
        <f t="shared" si="251"/>
        <v>0.53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0</v>
      </c>
      <c r="P3237">
        <f t="shared" si="251"/>
        <v>0.34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0</v>
      </c>
      <c r="P3238">
        <f t="shared" si="251"/>
        <v>0.55000000000000004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0</v>
      </c>
      <c r="P3239">
        <f t="shared" si="251"/>
        <v>0.22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2</v>
      </c>
      <c r="P3240">
        <f t="shared" si="251"/>
        <v>0.76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</v>
      </c>
      <c r="P3241">
        <f t="shared" si="251"/>
        <v>0.57999999999999996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2</v>
      </c>
      <c r="P3242">
        <f t="shared" si="251"/>
        <v>1.76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</v>
      </c>
      <c r="P3243">
        <f t="shared" si="251"/>
        <v>0.36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ref="O3244:O3307" si="255">ROUND(E3244/D3244*100,0)</f>
        <v>1</v>
      </c>
      <c r="P3244">
        <f t="shared" ref="P3244:P3307" si="256">IFERROR(ROUND(E3244/L3244,2),0)</f>
        <v>0.33</v>
      </c>
      <c r="Q3244" s="11" t="s">
        <v>8315</v>
      </c>
      <c r="R3244" t="s">
        <v>8316</v>
      </c>
      <c r="S3244" s="16">
        <f t="shared" ref="S3244:S3307" si="257">(((J3244/60)/60)/24)+DATE(1970,1,1)</f>
        <v>41871.755694444444</v>
      </c>
      <c r="T3244" s="16">
        <f t="shared" ref="T3244:T3307" si="258">(((I3244/60)/60)/24+DATE(1970,1,1))</f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</v>
      </c>
      <c r="P3245">
        <f t="shared" si="256"/>
        <v>0.85</v>
      </c>
      <c r="Q3245" s="11" t="s">
        <v>8315</v>
      </c>
      <c r="R3245" t="s">
        <v>8316</v>
      </c>
      <c r="S3245" s="16">
        <f t="shared" si="257"/>
        <v>42262.096782407403</v>
      </c>
      <c r="T3245" s="16">
        <f t="shared" si="258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4</v>
      </c>
      <c r="P3246">
        <f t="shared" si="256"/>
        <v>0.86</v>
      </c>
      <c r="Q3246" s="11" t="s">
        <v>8315</v>
      </c>
      <c r="R3246" t="s">
        <v>8316</v>
      </c>
      <c r="S3246" s="16">
        <f t="shared" si="257"/>
        <v>42675.694236111114</v>
      </c>
      <c r="T3246" s="16">
        <f t="shared" si="258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0</v>
      </c>
      <c r="P3247">
        <f t="shared" si="256"/>
        <v>0.22</v>
      </c>
      <c r="Q3247" s="11" t="s">
        <v>8315</v>
      </c>
      <c r="R3247" t="s">
        <v>8316</v>
      </c>
      <c r="S3247" s="16">
        <f t="shared" si="257"/>
        <v>42135.60020833333</v>
      </c>
      <c r="T3247" s="16">
        <f t="shared" si="258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</v>
      </c>
      <c r="P3248">
        <f t="shared" si="256"/>
        <v>0.3</v>
      </c>
      <c r="Q3248" s="11" t="s">
        <v>8315</v>
      </c>
      <c r="R3248" t="s">
        <v>8316</v>
      </c>
      <c r="S3248" s="16">
        <f t="shared" si="257"/>
        <v>42230.472222222219</v>
      </c>
      <c r="T3248" s="16">
        <f t="shared" si="258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2</v>
      </c>
      <c r="P3249">
        <f t="shared" si="256"/>
        <v>0.98</v>
      </c>
      <c r="Q3249" s="11" t="s">
        <v>8315</v>
      </c>
      <c r="R3249" t="s">
        <v>8316</v>
      </c>
      <c r="S3249" s="16">
        <f t="shared" si="257"/>
        <v>42167.434166666666</v>
      </c>
      <c r="T3249" s="16">
        <f t="shared" si="258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0</v>
      </c>
      <c r="P3250">
        <f t="shared" si="256"/>
        <v>0.28000000000000003</v>
      </c>
      <c r="Q3250" s="11" t="s">
        <v>8315</v>
      </c>
      <c r="R3250" t="s">
        <v>8316</v>
      </c>
      <c r="S3250" s="16">
        <f t="shared" si="257"/>
        <v>42068.888391203705</v>
      </c>
      <c r="T3250" s="16">
        <f t="shared" si="258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</v>
      </c>
      <c r="P3251">
        <f t="shared" si="256"/>
        <v>0.64</v>
      </c>
      <c r="Q3251" s="11" t="s">
        <v>8315</v>
      </c>
      <c r="R3251" t="s">
        <v>8316</v>
      </c>
      <c r="S3251" s="16">
        <f t="shared" si="257"/>
        <v>42145.746689814812</v>
      </c>
      <c r="T3251" s="16">
        <f t="shared" si="258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0</v>
      </c>
      <c r="P3252">
        <f t="shared" si="256"/>
        <v>0.26</v>
      </c>
      <c r="Q3252" s="11" t="s">
        <v>8315</v>
      </c>
      <c r="R3252" t="s">
        <v>8316</v>
      </c>
      <c r="S3252" s="16">
        <f t="shared" si="257"/>
        <v>41918.742175925923</v>
      </c>
      <c r="T3252" s="16">
        <f t="shared" si="258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4</v>
      </c>
      <c r="P3253">
        <f t="shared" si="256"/>
        <v>2.75</v>
      </c>
      <c r="Q3253" s="11" t="s">
        <v>8315</v>
      </c>
      <c r="R3253" t="s">
        <v>8316</v>
      </c>
      <c r="S3253" s="16">
        <f t="shared" si="257"/>
        <v>42146.731087962966</v>
      </c>
      <c r="T3253" s="16">
        <f t="shared" si="258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2</v>
      </c>
      <c r="P3254">
        <f t="shared" si="256"/>
        <v>1.1000000000000001</v>
      </c>
      <c r="Q3254" s="11" t="s">
        <v>8315</v>
      </c>
      <c r="R3254" t="s">
        <v>8316</v>
      </c>
      <c r="S3254" s="16">
        <f t="shared" si="257"/>
        <v>42590.472685185188</v>
      </c>
      <c r="T3254" s="16">
        <f t="shared" si="258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0</v>
      </c>
      <c r="P3255">
        <f t="shared" si="256"/>
        <v>0.48</v>
      </c>
      <c r="Q3255" s="11" t="s">
        <v>8315</v>
      </c>
      <c r="R3255" t="s">
        <v>8316</v>
      </c>
      <c r="S3255" s="16">
        <f t="shared" si="257"/>
        <v>42602.576712962968</v>
      </c>
      <c r="T3255" s="16">
        <f t="shared" si="258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0</v>
      </c>
      <c r="P3256">
        <f t="shared" si="256"/>
        <v>0.3</v>
      </c>
      <c r="Q3256" s="11" t="s">
        <v>8315</v>
      </c>
      <c r="R3256" t="s">
        <v>8316</v>
      </c>
      <c r="S3256" s="16">
        <f t="shared" si="257"/>
        <v>42059.085752314815</v>
      </c>
      <c r="T3256" s="16">
        <f t="shared" si="258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18</v>
      </c>
      <c r="P3257">
        <f t="shared" si="256"/>
        <v>3.06</v>
      </c>
      <c r="Q3257" s="11" t="s">
        <v>8315</v>
      </c>
      <c r="R3257" t="s">
        <v>8316</v>
      </c>
      <c r="S3257" s="16">
        <f t="shared" si="257"/>
        <v>41889.768229166664</v>
      </c>
      <c r="T3257" s="16">
        <f t="shared" si="258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</v>
      </c>
      <c r="P3258">
        <f t="shared" si="256"/>
        <v>0.31</v>
      </c>
      <c r="Q3258" s="11" t="s">
        <v>8315</v>
      </c>
      <c r="R3258" t="s">
        <v>8316</v>
      </c>
      <c r="S3258" s="16">
        <f t="shared" si="257"/>
        <v>42144.573807870373</v>
      </c>
      <c r="T3258" s="16">
        <f t="shared" si="258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3</v>
      </c>
      <c r="P3259">
        <f t="shared" si="256"/>
        <v>1.34</v>
      </c>
      <c r="Q3259" s="11" t="s">
        <v>8315</v>
      </c>
      <c r="R3259" t="s">
        <v>8316</v>
      </c>
      <c r="S3259" s="16">
        <f t="shared" si="257"/>
        <v>42758.559629629628</v>
      </c>
      <c r="T3259" s="16">
        <f t="shared" si="258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</v>
      </c>
      <c r="P3260">
        <f t="shared" si="256"/>
        <v>0.71</v>
      </c>
      <c r="Q3260" s="11" t="s">
        <v>8315</v>
      </c>
      <c r="R3260" t="s">
        <v>8316</v>
      </c>
      <c r="S3260" s="16">
        <f t="shared" si="257"/>
        <v>41982.887280092589</v>
      </c>
      <c r="T3260" s="16">
        <f t="shared" si="258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0</v>
      </c>
      <c r="P3261">
        <f t="shared" si="256"/>
        <v>0.55000000000000004</v>
      </c>
      <c r="Q3261" s="11" t="s">
        <v>8315</v>
      </c>
      <c r="R3261" t="s">
        <v>8316</v>
      </c>
      <c r="S3261" s="16">
        <f t="shared" si="257"/>
        <v>42614.760937500003</v>
      </c>
      <c r="T3261" s="16">
        <f t="shared" si="258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</v>
      </c>
      <c r="P3262">
        <f t="shared" si="256"/>
        <v>0.73</v>
      </c>
      <c r="Q3262" s="11" t="s">
        <v>8315</v>
      </c>
      <c r="R3262" t="s">
        <v>8316</v>
      </c>
      <c r="S3262" s="16">
        <f t="shared" si="257"/>
        <v>42303.672662037032</v>
      </c>
      <c r="T3262" s="16">
        <f t="shared" si="258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2</v>
      </c>
      <c r="P3263">
        <f t="shared" si="256"/>
        <v>1.08</v>
      </c>
      <c r="Q3263" s="11" t="s">
        <v>8315</v>
      </c>
      <c r="R3263" t="s">
        <v>8316</v>
      </c>
      <c r="S3263" s="16">
        <f t="shared" si="257"/>
        <v>42171.725416666668</v>
      </c>
      <c r="T3263" s="16">
        <f t="shared" si="258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0</v>
      </c>
      <c r="P3264">
        <f t="shared" si="256"/>
        <v>0.39</v>
      </c>
      <c r="Q3264" s="11" t="s">
        <v>8315</v>
      </c>
      <c r="R3264" t="s">
        <v>8316</v>
      </c>
      <c r="S3264" s="16">
        <f t="shared" si="257"/>
        <v>41964.315532407403</v>
      </c>
      <c r="T3264" s="16">
        <f t="shared" si="258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2</v>
      </c>
      <c r="P3265">
        <f t="shared" si="256"/>
        <v>0.76</v>
      </c>
      <c r="Q3265" s="11" t="s">
        <v>8315</v>
      </c>
      <c r="R3265" t="s">
        <v>8316</v>
      </c>
      <c r="S3265" s="16">
        <f t="shared" si="257"/>
        <v>42284.516064814816</v>
      </c>
      <c r="T3265" s="16">
        <f t="shared" si="258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2</v>
      </c>
      <c r="P3266">
        <f t="shared" si="256"/>
        <v>1.06</v>
      </c>
      <c r="Q3266" s="11" t="s">
        <v>8315</v>
      </c>
      <c r="R3266" t="s">
        <v>8316</v>
      </c>
      <c r="S3266" s="16">
        <f t="shared" si="257"/>
        <v>42016.800208333334</v>
      </c>
      <c r="T3266" s="16">
        <f t="shared" si="258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2</v>
      </c>
      <c r="P3267">
        <f t="shared" si="256"/>
        <v>0.81</v>
      </c>
      <c r="Q3267" s="11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</v>
      </c>
      <c r="P3268">
        <f t="shared" si="256"/>
        <v>0.31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0</v>
      </c>
      <c r="P3269">
        <f t="shared" si="256"/>
        <v>0.18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3</v>
      </c>
      <c r="P3270">
        <f t="shared" si="256"/>
        <v>1.21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</v>
      </c>
      <c r="P3271">
        <f t="shared" si="256"/>
        <v>0.73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3</v>
      </c>
      <c r="P3272">
        <f t="shared" si="256"/>
        <v>1.7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3</v>
      </c>
      <c r="P3273">
        <f t="shared" si="256"/>
        <v>1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</v>
      </c>
      <c r="P3274">
        <f t="shared" si="256"/>
        <v>0.35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</v>
      </c>
      <c r="P3275">
        <f t="shared" si="256"/>
        <v>2.4300000000000002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0</v>
      </c>
      <c r="P3276">
        <f t="shared" si="256"/>
        <v>0.17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3</v>
      </c>
      <c r="P3277">
        <f t="shared" si="256"/>
        <v>4.17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</v>
      </c>
      <c r="P3278">
        <f t="shared" si="256"/>
        <v>0.5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</v>
      </c>
      <c r="P3279">
        <f t="shared" si="256"/>
        <v>0.5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2</v>
      </c>
      <c r="P3280">
        <f t="shared" si="256"/>
        <v>1.47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</v>
      </c>
      <c r="P3281">
        <f t="shared" si="256"/>
        <v>0.79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3</v>
      </c>
      <c r="P3282">
        <f t="shared" si="256"/>
        <v>1.67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</v>
      </c>
      <c r="P3283">
        <f t="shared" si="256"/>
        <v>1.06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0</v>
      </c>
      <c r="P3284">
        <f t="shared" si="256"/>
        <v>0.21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6</v>
      </c>
      <c r="P3285">
        <f t="shared" si="256"/>
        <v>1.06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2</v>
      </c>
      <c r="P3286">
        <f t="shared" si="256"/>
        <v>3.33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</v>
      </c>
      <c r="P3287">
        <f t="shared" si="256"/>
        <v>0.62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0</v>
      </c>
      <c r="P3288">
        <f t="shared" si="256"/>
        <v>0.41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2</v>
      </c>
      <c r="P3289">
        <f t="shared" si="256"/>
        <v>1.47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</v>
      </c>
      <c r="P3290">
        <f t="shared" si="256"/>
        <v>0.24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10</v>
      </c>
      <c r="P3291">
        <f t="shared" si="256"/>
        <v>2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3</v>
      </c>
      <c r="P3292">
        <f t="shared" si="256"/>
        <v>0.69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10</v>
      </c>
      <c r="P3293">
        <f t="shared" si="256"/>
        <v>3.57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50</v>
      </c>
      <c r="P3294">
        <f t="shared" si="256"/>
        <v>3.33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</v>
      </c>
      <c r="P3295">
        <f t="shared" si="256"/>
        <v>0.55000000000000004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8</v>
      </c>
      <c r="P3296">
        <f t="shared" si="256"/>
        <v>2.08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7</v>
      </c>
      <c r="P3297">
        <f t="shared" si="256"/>
        <v>1.85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3</v>
      </c>
      <c r="P3298">
        <f t="shared" si="256"/>
        <v>1.06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</v>
      </c>
      <c r="P3299">
        <f t="shared" si="256"/>
        <v>1.1399999999999999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</v>
      </c>
      <c r="P3300">
        <f t="shared" si="256"/>
        <v>0.69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2</v>
      </c>
      <c r="P3301">
        <f t="shared" si="256"/>
        <v>0.79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2</v>
      </c>
      <c r="P3302">
        <f t="shared" si="256"/>
        <v>0.56999999999999995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2</v>
      </c>
      <c r="P3303">
        <f t="shared" si="256"/>
        <v>0.71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</v>
      </c>
      <c r="P3304">
        <f t="shared" si="256"/>
        <v>1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3</v>
      </c>
      <c r="P3305">
        <f t="shared" si="256"/>
        <v>1.43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0</v>
      </c>
      <c r="P3306">
        <f t="shared" si="256"/>
        <v>0.28999999999999998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</v>
      </c>
      <c r="P3307">
        <f t="shared" si="256"/>
        <v>2.5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ref="O3308:O3371" si="260">ROUND(E3308/D3308*100,0)</f>
        <v>3</v>
      </c>
      <c r="P3308">
        <f t="shared" ref="P3308:P3371" si="261">IFERROR(ROUND(E3308/L3308,2),0)</f>
        <v>0.89</v>
      </c>
      <c r="Q3308" s="11" t="s">
        <v>8315</v>
      </c>
      <c r="R3308" t="s">
        <v>8316</v>
      </c>
      <c r="S3308" s="16">
        <f t="shared" ref="S3308:S3371" si="262">(((J3308/60)/60)/24)+DATE(1970,1,1)</f>
        <v>42493.219236111108</v>
      </c>
      <c r="T3308" s="16">
        <f t="shared" ref="T3308:T3371" si="263">(((I3308/60)/60)/24+DATE(1970,1,1))</f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5</v>
      </c>
      <c r="P3309">
        <f t="shared" si="261"/>
        <v>2.38</v>
      </c>
      <c r="Q3309" s="11" t="s">
        <v>8315</v>
      </c>
      <c r="R3309" t="s">
        <v>8316</v>
      </c>
      <c r="S3309" s="16">
        <f t="shared" si="262"/>
        <v>42475.057164351849</v>
      </c>
      <c r="T3309" s="16">
        <f t="shared" si="263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</v>
      </c>
      <c r="P3310">
        <f t="shared" si="261"/>
        <v>0.82</v>
      </c>
      <c r="Q3310" s="11" t="s">
        <v>8315</v>
      </c>
      <c r="R3310" t="s">
        <v>8316</v>
      </c>
      <c r="S3310" s="16">
        <f t="shared" si="262"/>
        <v>42452.876909722225</v>
      </c>
      <c r="T3310" s="16">
        <f t="shared" si="263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13</v>
      </c>
      <c r="P3311">
        <f t="shared" si="261"/>
        <v>1.52</v>
      </c>
      <c r="Q3311" s="11" t="s">
        <v>8315</v>
      </c>
      <c r="R3311" t="s">
        <v>8316</v>
      </c>
      <c r="S3311" s="16">
        <f t="shared" si="262"/>
        <v>42628.650208333333</v>
      </c>
      <c r="T3311" s="16">
        <f t="shared" si="263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</v>
      </c>
      <c r="P3312">
        <f t="shared" si="261"/>
        <v>1.45</v>
      </c>
      <c r="Q3312" s="11" t="s">
        <v>8315</v>
      </c>
      <c r="R3312" t="s">
        <v>8316</v>
      </c>
      <c r="S3312" s="16">
        <f t="shared" si="262"/>
        <v>42253.928530092591</v>
      </c>
      <c r="T3312" s="16">
        <f t="shared" si="263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2</v>
      </c>
      <c r="P3313">
        <f t="shared" si="261"/>
        <v>1</v>
      </c>
      <c r="Q3313" s="11" t="s">
        <v>8315</v>
      </c>
      <c r="R3313" t="s">
        <v>8316</v>
      </c>
      <c r="S3313" s="16">
        <f t="shared" si="262"/>
        <v>42264.29178240741</v>
      </c>
      <c r="T3313" s="16">
        <f t="shared" si="263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2</v>
      </c>
      <c r="P3314">
        <f t="shared" si="261"/>
        <v>1.1000000000000001</v>
      </c>
      <c r="Q3314" s="11" t="s">
        <v>8315</v>
      </c>
      <c r="R3314" t="s">
        <v>8316</v>
      </c>
      <c r="S3314" s="16">
        <f t="shared" si="262"/>
        <v>42664.809560185182</v>
      </c>
      <c r="T3314" s="16">
        <f t="shared" si="263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2</v>
      </c>
      <c r="P3315">
        <f t="shared" si="261"/>
        <v>1.55</v>
      </c>
      <c r="Q3315" s="11" t="s">
        <v>8315</v>
      </c>
      <c r="R3315" t="s">
        <v>8316</v>
      </c>
      <c r="S3315" s="16">
        <f t="shared" si="262"/>
        <v>42382.244409722218</v>
      </c>
      <c r="T3315" s="16">
        <f t="shared" si="263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6</v>
      </c>
      <c r="P3316">
        <f t="shared" si="261"/>
        <v>0.78</v>
      </c>
      <c r="Q3316" s="11" t="s">
        <v>8315</v>
      </c>
      <c r="R3316" t="s">
        <v>8316</v>
      </c>
      <c r="S3316" s="16">
        <f t="shared" si="262"/>
        <v>42105.267488425925</v>
      </c>
      <c r="T3316" s="16">
        <f t="shared" si="263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</v>
      </c>
      <c r="P3317">
        <f t="shared" si="261"/>
        <v>0.51</v>
      </c>
      <c r="Q3317" s="11" t="s">
        <v>8315</v>
      </c>
      <c r="R3317" t="s">
        <v>8316</v>
      </c>
      <c r="S3317" s="16">
        <f t="shared" si="262"/>
        <v>42466.303715277783</v>
      </c>
      <c r="T3317" s="16">
        <f t="shared" si="263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0</v>
      </c>
      <c r="P3318">
        <f t="shared" si="261"/>
        <v>0.36</v>
      </c>
      <c r="Q3318" s="11" t="s">
        <v>8315</v>
      </c>
      <c r="R3318" t="s">
        <v>8316</v>
      </c>
      <c r="S3318" s="16">
        <f t="shared" si="262"/>
        <v>41826.871238425927</v>
      </c>
      <c r="T3318" s="16">
        <f t="shared" si="263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4</v>
      </c>
      <c r="P3319">
        <f t="shared" si="261"/>
        <v>2.5</v>
      </c>
      <c r="Q3319" s="11" t="s">
        <v>8315</v>
      </c>
      <c r="R3319" t="s">
        <v>8316</v>
      </c>
      <c r="S3319" s="16">
        <f t="shared" si="262"/>
        <v>42499.039629629624</v>
      </c>
      <c r="T3319" s="16">
        <f t="shared" si="263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2</v>
      </c>
      <c r="P3320">
        <f t="shared" si="261"/>
        <v>1.41</v>
      </c>
      <c r="Q3320" s="11" t="s">
        <v>8315</v>
      </c>
      <c r="R3320" t="s">
        <v>8316</v>
      </c>
      <c r="S3320" s="16">
        <f t="shared" si="262"/>
        <v>42431.302002314813</v>
      </c>
      <c r="T3320" s="16">
        <f t="shared" si="263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9</v>
      </c>
      <c r="P3321">
        <f t="shared" si="261"/>
        <v>2.81</v>
      </c>
      <c r="Q3321" s="11" t="s">
        <v>8315</v>
      </c>
      <c r="R3321" t="s">
        <v>8316</v>
      </c>
      <c r="S3321" s="16">
        <f t="shared" si="262"/>
        <v>41990.585486111115</v>
      </c>
      <c r="T3321" s="16">
        <f t="shared" si="263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2</v>
      </c>
      <c r="P3322">
        <f t="shared" si="261"/>
        <v>1.18</v>
      </c>
      <c r="Q3322" s="11" t="s">
        <v>8315</v>
      </c>
      <c r="R3322" t="s">
        <v>8316</v>
      </c>
      <c r="S3322" s="16">
        <f t="shared" si="262"/>
        <v>42513.045798611114</v>
      </c>
      <c r="T3322" s="16">
        <f t="shared" si="263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9</v>
      </c>
      <c r="P3323">
        <f t="shared" si="261"/>
        <v>3</v>
      </c>
      <c r="Q3323" s="11" t="s">
        <v>8315</v>
      </c>
      <c r="R3323" t="s">
        <v>8316</v>
      </c>
      <c r="S3323" s="16">
        <f t="shared" si="262"/>
        <v>41914.100289351853</v>
      </c>
      <c r="T3323" s="16">
        <f t="shared" si="263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</v>
      </c>
      <c r="P3324">
        <f t="shared" si="261"/>
        <v>1.96</v>
      </c>
      <c r="Q3324" s="11" t="s">
        <v>8315</v>
      </c>
      <c r="R3324" t="s">
        <v>8316</v>
      </c>
      <c r="S3324" s="16">
        <f t="shared" si="262"/>
        <v>42521.010370370372</v>
      </c>
      <c r="T3324" s="16">
        <f t="shared" si="263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5</v>
      </c>
      <c r="P3325">
        <f t="shared" si="261"/>
        <v>0.92</v>
      </c>
      <c r="Q3325" s="11" t="s">
        <v>8315</v>
      </c>
      <c r="R3325" t="s">
        <v>8316</v>
      </c>
      <c r="S3325" s="16">
        <f t="shared" si="262"/>
        <v>42608.36583333333</v>
      </c>
      <c r="T3325" s="16">
        <f t="shared" si="263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3</v>
      </c>
      <c r="P3326">
        <f t="shared" si="261"/>
        <v>4.5</v>
      </c>
      <c r="Q3326" s="11" t="s">
        <v>8315</v>
      </c>
      <c r="R3326" t="s">
        <v>8316</v>
      </c>
      <c r="S3326" s="16">
        <f t="shared" si="262"/>
        <v>42512.58321759259</v>
      </c>
      <c r="T3326" s="16">
        <f t="shared" si="263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</v>
      </c>
      <c r="P3327">
        <f t="shared" si="261"/>
        <v>3</v>
      </c>
      <c r="Q3327" s="11" t="s">
        <v>8315</v>
      </c>
      <c r="R3327" t="s">
        <v>8316</v>
      </c>
      <c r="S3327" s="16">
        <f t="shared" si="262"/>
        <v>42064.785613425927</v>
      </c>
      <c r="T3327" s="16">
        <f t="shared" si="263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</v>
      </c>
      <c r="P3328">
        <f t="shared" si="261"/>
        <v>0.74</v>
      </c>
      <c r="Q3328" s="11" t="s">
        <v>8315</v>
      </c>
      <c r="R3328" t="s">
        <v>8316</v>
      </c>
      <c r="S3328" s="16">
        <f t="shared" si="262"/>
        <v>42041.714178240742</v>
      </c>
      <c r="T3328" s="16">
        <f t="shared" si="263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5</v>
      </c>
      <c r="P3329">
        <f t="shared" si="261"/>
        <v>1.27</v>
      </c>
      <c r="Q3329" s="11" t="s">
        <v>8315</v>
      </c>
      <c r="R3329" t="s">
        <v>8316</v>
      </c>
      <c r="S3329" s="16">
        <f t="shared" si="262"/>
        <v>42468.374606481477</v>
      </c>
      <c r="T3329" s="16">
        <f t="shared" si="263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2</v>
      </c>
      <c r="P3330">
        <f t="shared" si="261"/>
        <v>4.67</v>
      </c>
      <c r="Q3330" s="11" t="s">
        <v>8315</v>
      </c>
      <c r="R3330" t="s">
        <v>8316</v>
      </c>
      <c r="S3330" s="16">
        <f t="shared" si="262"/>
        <v>41822.57503472222</v>
      </c>
      <c r="T3330" s="16">
        <f t="shared" si="263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4</v>
      </c>
      <c r="P3331">
        <f t="shared" si="261"/>
        <v>1.58</v>
      </c>
      <c r="Q3331" s="11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3</v>
      </c>
      <c r="P3332">
        <f t="shared" si="261"/>
        <v>0.59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</v>
      </c>
      <c r="P3333">
        <f t="shared" si="261"/>
        <v>0.63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</v>
      </c>
      <c r="P3334">
        <f t="shared" si="261"/>
        <v>0.48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</v>
      </c>
      <c r="P3335">
        <f t="shared" si="261"/>
        <v>0.36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</v>
      </c>
      <c r="P3336">
        <f t="shared" si="261"/>
        <v>0.87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</v>
      </c>
      <c r="P3337">
        <f t="shared" si="261"/>
        <v>0.63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16</v>
      </c>
      <c r="P3338">
        <f t="shared" si="261"/>
        <v>4.4400000000000004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2</v>
      </c>
      <c r="P3339">
        <f t="shared" si="261"/>
        <v>1.18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0</v>
      </c>
      <c r="P3340">
        <f t="shared" si="261"/>
        <v>0.36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</v>
      </c>
      <c r="P3341">
        <f t="shared" si="261"/>
        <v>0.85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</v>
      </c>
      <c r="P3342">
        <f t="shared" si="261"/>
        <v>1.05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</v>
      </c>
      <c r="P3343">
        <f t="shared" si="261"/>
        <v>1.43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</v>
      </c>
      <c r="P3344">
        <f t="shared" si="261"/>
        <v>0.51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6</v>
      </c>
      <c r="P3345">
        <f t="shared" si="261"/>
        <v>1.74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</v>
      </c>
      <c r="P3346">
        <f t="shared" si="261"/>
        <v>1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8</v>
      </c>
      <c r="P3347">
        <f t="shared" si="261"/>
        <v>3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3</v>
      </c>
      <c r="P3348">
        <f t="shared" si="261"/>
        <v>2.17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2</v>
      </c>
      <c r="P3349">
        <f t="shared" si="261"/>
        <v>1.73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</v>
      </c>
      <c r="P3350">
        <f t="shared" si="261"/>
        <v>0.47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4</v>
      </c>
      <c r="P3351">
        <f t="shared" si="261"/>
        <v>2.57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</v>
      </c>
      <c r="P3352">
        <f t="shared" si="261"/>
        <v>0.71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</v>
      </c>
      <c r="P3353">
        <f t="shared" si="261"/>
        <v>0.67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</v>
      </c>
      <c r="P3354">
        <f t="shared" si="261"/>
        <v>0.51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7</v>
      </c>
      <c r="P3355">
        <f t="shared" si="261"/>
        <v>0.8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</v>
      </c>
      <c r="P3356">
        <f t="shared" si="261"/>
        <v>0.64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2</v>
      </c>
      <c r="P3357">
        <f t="shared" si="261"/>
        <v>2.33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2</v>
      </c>
      <c r="P3358">
        <f t="shared" si="261"/>
        <v>1.3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2</v>
      </c>
      <c r="P3359">
        <f t="shared" si="261"/>
        <v>1.67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0</v>
      </c>
      <c r="P3360">
        <f t="shared" si="261"/>
        <v>0.22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</v>
      </c>
      <c r="P3361">
        <f t="shared" si="261"/>
        <v>1.52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0</v>
      </c>
      <c r="P3362">
        <f t="shared" si="261"/>
        <v>0.49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</v>
      </c>
      <c r="P3363">
        <f t="shared" si="261"/>
        <v>0.51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7</v>
      </c>
      <c r="P3364">
        <f t="shared" si="261"/>
        <v>1.75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0</v>
      </c>
      <c r="P3365">
        <f t="shared" si="261"/>
        <v>1.35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</v>
      </c>
      <c r="P3366">
        <f t="shared" si="261"/>
        <v>0.49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</v>
      </c>
      <c r="P3367">
        <f t="shared" si="261"/>
        <v>11.33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7</v>
      </c>
      <c r="P3368">
        <f t="shared" si="261"/>
        <v>1.89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5</v>
      </c>
      <c r="P3369">
        <f t="shared" si="261"/>
        <v>1.1299999999999999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3</v>
      </c>
      <c r="P3370">
        <f t="shared" si="261"/>
        <v>1.39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</v>
      </c>
      <c r="P3371">
        <f t="shared" si="261"/>
        <v>0.59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ref="O3372:O3435" si="265">ROUND(E3372/D3372*100,0)</f>
        <v>2</v>
      </c>
      <c r="P3372">
        <f t="shared" ref="P3372:P3435" si="266">IFERROR(ROUND(E3372/L3372,2),0)</f>
        <v>1.23</v>
      </c>
      <c r="Q3372" s="11" t="s">
        <v>8315</v>
      </c>
      <c r="R3372" t="s">
        <v>8316</v>
      </c>
      <c r="S3372" s="16">
        <f t="shared" ref="S3372:S3435" si="267">(((J3372/60)/60)/24)+DATE(1970,1,1)</f>
        <v>42690.334317129629</v>
      </c>
      <c r="T3372" s="16">
        <f t="shared" ref="T3372:T3435" si="268">(((I3372/60)/60)/24+DATE(1970,1,1))</f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16</v>
      </c>
      <c r="P3373">
        <f t="shared" si="266"/>
        <v>3.44</v>
      </c>
      <c r="Q3373" s="11" t="s">
        <v>8315</v>
      </c>
      <c r="R3373" t="s">
        <v>8316</v>
      </c>
      <c r="S3373" s="16">
        <f t="shared" si="267"/>
        <v>42312.874594907407</v>
      </c>
      <c r="T3373" s="16">
        <f t="shared" si="268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3</v>
      </c>
      <c r="P3374">
        <f t="shared" si="266"/>
        <v>1.1499999999999999</v>
      </c>
      <c r="Q3374" s="11" t="s">
        <v>8315</v>
      </c>
      <c r="R3374" t="s">
        <v>8316</v>
      </c>
      <c r="S3374" s="16">
        <f t="shared" si="267"/>
        <v>41855.548101851848</v>
      </c>
      <c r="T3374" s="16">
        <f t="shared" si="268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2</v>
      </c>
      <c r="P3375">
        <f t="shared" si="266"/>
        <v>1</v>
      </c>
      <c r="Q3375" s="11" t="s">
        <v>8315</v>
      </c>
      <c r="R3375" t="s">
        <v>8316</v>
      </c>
      <c r="S3375" s="16">
        <f t="shared" si="267"/>
        <v>42179.854629629626</v>
      </c>
      <c r="T3375" s="16">
        <f t="shared" si="268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</v>
      </c>
      <c r="P3376">
        <f t="shared" si="266"/>
        <v>0.57999999999999996</v>
      </c>
      <c r="Q3376" s="11" t="s">
        <v>8315</v>
      </c>
      <c r="R3376" t="s">
        <v>8316</v>
      </c>
      <c r="S3376" s="16">
        <f t="shared" si="267"/>
        <v>42275.731666666667</v>
      </c>
      <c r="T3376" s="16">
        <f t="shared" si="268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</v>
      </c>
      <c r="P3377">
        <f t="shared" si="266"/>
        <v>1.76</v>
      </c>
      <c r="Q3377" s="11" t="s">
        <v>8315</v>
      </c>
      <c r="R3377" t="s">
        <v>8316</v>
      </c>
      <c r="S3377" s="16">
        <f t="shared" si="267"/>
        <v>41765.610798611109</v>
      </c>
      <c r="T3377" s="16">
        <f t="shared" si="268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0</v>
      </c>
      <c r="P3378">
        <f t="shared" si="266"/>
        <v>1.58</v>
      </c>
      <c r="Q3378" s="11" t="s">
        <v>8315</v>
      </c>
      <c r="R3378" t="s">
        <v>8316</v>
      </c>
      <c r="S3378" s="16">
        <f t="shared" si="267"/>
        <v>42059.701319444444</v>
      </c>
      <c r="T3378" s="16">
        <f t="shared" si="268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0</v>
      </c>
      <c r="P3379">
        <f t="shared" si="266"/>
        <v>0.39</v>
      </c>
      <c r="Q3379" s="11" t="s">
        <v>8315</v>
      </c>
      <c r="R3379" t="s">
        <v>8316</v>
      </c>
      <c r="S3379" s="16">
        <f t="shared" si="267"/>
        <v>42053.732627314821</v>
      </c>
      <c r="T3379" s="16">
        <f t="shared" si="268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5</v>
      </c>
      <c r="P3380">
        <f t="shared" si="266"/>
        <v>1.43</v>
      </c>
      <c r="Q3380" s="11" t="s">
        <v>8315</v>
      </c>
      <c r="R3380" t="s">
        <v>8316</v>
      </c>
      <c r="S3380" s="16">
        <f t="shared" si="267"/>
        <v>41858.355393518519</v>
      </c>
      <c r="T3380" s="16">
        <f t="shared" si="268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2</v>
      </c>
      <c r="P3381">
        <f t="shared" si="266"/>
        <v>0.79</v>
      </c>
      <c r="Q3381" s="11" t="s">
        <v>8315</v>
      </c>
      <c r="R3381" t="s">
        <v>8316</v>
      </c>
      <c r="S3381" s="16">
        <f t="shared" si="267"/>
        <v>42225.513888888891</v>
      </c>
      <c r="T3381" s="16">
        <f t="shared" si="268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</v>
      </c>
      <c r="P3382">
        <f t="shared" si="266"/>
        <v>1.07</v>
      </c>
      <c r="Q3382" s="11" t="s">
        <v>8315</v>
      </c>
      <c r="R3382" t="s">
        <v>8316</v>
      </c>
      <c r="S3382" s="16">
        <f t="shared" si="267"/>
        <v>41937.95344907407</v>
      </c>
      <c r="T3382" s="16">
        <f t="shared" si="268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</v>
      </c>
      <c r="P3383">
        <f t="shared" si="266"/>
        <v>0.63</v>
      </c>
      <c r="Q3383" s="11" t="s">
        <v>8315</v>
      </c>
      <c r="R3383" t="s">
        <v>8316</v>
      </c>
      <c r="S3383" s="16">
        <f t="shared" si="267"/>
        <v>42044.184988425928</v>
      </c>
      <c r="T3383" s="16">
        <f t="shared" si="268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</v>
      </c>
      <c r="P3384">
        <f t="shared" si="266"/>
        <v>0.65</v>
      </c>
      <c r="Q3384" s="11" t="s">
        <v>8315</v>
      </c>
      <c r="R3384" t="s">
        <v>8316</v>
      </c>
      <c r="S3384" s="16">
        <f t="shared" si="267"/>
        <v>42559.431203703702</v>
      </c>
      <c r="T3384" s="16">
        <f t="shared" si="268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2</v>
      </c>
      <c r="P3385">
        <f t="shared" si="266"/>
        <v>1</v>
      </c>
      <c r="Q3385" s="11" t="s">
        <v>8315</v>
      </c>
      <c r="R3385" t="s">
        <v>8316</v>
      </c>
      <c r="S3385" s="16">
        <f t="shared" si="267"/>
        <v>42524.782638888893</v>
      </c>
      <c r="T3385" s="16">
        <f t="shared" si="268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</v>
      </c>
      <c r="P3386">
        <f t="shared" si="266"/>
        <v>0.47</v>
      </c>
      <c r="Q3386" s="11" t="s">
        <v>8315</v>
      </c>
      <c r="R3386" t="s">
        <v>8316</v>
      </c>
      <c r="S3386" s="16">
        <f t="shared" si="267"/>
        <v>42292.087592592594</v>
      </c>
      <c r="T3386" s="16">
        <f t="shared" si="268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2</v>
      </c>
      <c r="P3387">
        <f t="shared" si="266"/>
        <v>2</v>
      </c>
      <c r="Q3387" s="11" t="s">
        <v>8315</v>
      </c>
      <c r="R3387" t="s">
        <v>8316</v>
      </c>
      <c r="S3387" s="16">
        <f t="shared" si="267"/>
        <v>41953.8675</v>
      </c>
      <c r="T3387" s="16">
        <f t="shared" si="268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</v>
      </c>
      <c r="P3388">
        <f t="shared" si="266"/>
        <v>0.71</v>
      </c>
      <c r="Q3388" s="11" t="s">
        <v>8315</v>
      </c>
      <c r="R3388" t="s">
        <v>8316</v>
      </c>
      <c r="S3388" s="16">
        <f t="shared" si="267"/>
        <v>41946.644745370373</v>
      </c>
      <c r="T3388" s="16">
        <f t="shared" si="268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</v>
      </c>
      <c r="P3389">
        <f t="shared" si="266"/>
        <v>0.83</v>
      </c>
      <c r="Q3389" s="11" t="s">
        <v>8315</v>
      </c>
      <c r="R3389" t="s">
        <v>8316</v>
      </c>
      <c r="S3389" s="16">
        <f t="shared" si="267"/>
        <v>41947.762592592589</v>
      </c>
      <c r="T3389" s="16">
        <f t="shared" si="268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2</v>
      </c>
      <c r="P3390">
        <f t="shared" si="266"/>
        <v>0.64</v>
      </c>
      <c r="Q3390" s="11" t="s">
        <v>8315</v>
      </c>
      <c r="R3390" t="s">
        <v>8316</v>
      </c>
      <c r="S3390" s="16">
        <f t="shared" si="267"/>
        <v>42143.461122685185</v>
      </c>
      <c r="T3390" s="16">
        <f t="shared" si="268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0</v>
      </c>
      <c r="P3391">
        <f t="shared" si="266"/>
        <v>0.47</v>
      </c>
      <c r="Q3391" s="11" t="s">
        <v>8315</v>
      </c>
      <c r="R3391" t="s">
        <v>8316</v>
      </c>
      <c r="S3391" s="16">
        <f t="shared" si="267"/>
        <v>42494.563449074078</v>
      </c>
      <c r="T3391" s="16">
        <f t="shared" si="268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2</v>
      </c>
      <c r="P3392">
        <f t="shared" si="266"/>
        <v>1.27</v>
      </c>
      <c r="Q3392" s="11" t="s">
        <v>8315</v>
      </c>
      <c r="R3392" t="s">
        <v>8316</v>
      </c>
      <c r="S3392" s="16">
        <f t="shared" si="267"/>
        <v>41815.774826388886</v>
      </c>
      <c r="T3392" s="16">
        <f t="shared" si="268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6</v>
      </c>
      <c r="P3393">
        <f t="shared" si="266"/>
        <v>1.56</v>
      </c>
      <c r="Q3393" s="11" t="s">
        <v>8315</v>
      </c>
      <c r="R3393" t="s">
        <v>8316</v>
      </c>
      <c r="S3393" s="16">
        <f t="shared" si="267"/>
        <v>41830.545694444445</v>
      </c>
      <c r="T3393" s="16">
        <f t="shared" si="268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5</v>
      </c>
      <c r="P3394">
        <f t="shared" si="266"/>
        <v>2.25</v>
      </c>
      <c r="Q3394" s="11" t="s">
        <v>8315</v>
      </c>
      <c r="R3394" t="s">
        <v>8316</v>
      </c>
      <c r="S3394" s="16">
        <f t="shared" si="267"/>
        <v>42446.845543981486</v>
      </c>
      <c r="T3394" s="16">
        <f t="shared" si="268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2</v>
      </c>
      <c r="P3395">
        <f t="shared" si="266"/>
        <v>0.59</v>
      </c>
      <c r="Q3395" s="11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5</v>
      </c>
      <c r="P3396">
        <f t="shared" si="266"/>
        <v>0.96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5</v>
      </c>
      <c r="P3397">
        <f t="shared" si="266"/>
        <v>0.68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2</v>
      </c>
      <c r="P3398">
        <f t="shared" si="266"/>
        <v>0.93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10</v>
      </c>
      <c r="P3399">
        <f t="shared" si="266"/>
        <v>1.08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</v>
      </c>
      <c r="P3400">
        <f t="shared" si="266"/>
        <v>0.4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2</v>
      </c>
      <c r="P3401">
        <f t="shared" si="266"/>
        <v>0.56999999999999995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0</v>
      </c>
      <c r="P3402">
        <f t="shared" si="266"/>
        <v>0.31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</v>
      </c>
      <c r="P3403">
        <f t="shared" si="266"/>
        <v>0.39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0</v>
      </c>
      <c r="P3404">
        <f t="shared" si="266"/>
        <v>0.16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</v>
      </c>
      <c r="P3405">
        <f t="shared" si="266"/>
        <v>1.53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5</v>
      </c>
      <c r="P3406">
        <f t="shared" si="266"/>
        <v>8.67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7</v>
      </c>
      <c r="P3407">
        <f t="shared" si="266"/>
        <v>1.53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0</v>
      </c>
      <c r="P3408">
        <f t="shared" si="266"/>
        <v>0.27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</v>
      </c>
      <c r="P3409">
        <f t="shared" si="266"/>
        <v>0.37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5</v>
      </c>
      <c r="P3410">
        <f t="shared" si="266"/>
        <v>1.39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5</v>
      </c>
      <c r="P3411">
        <f t="shared" si="266"/>
        <v>1.19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</v>
      </c>
      <c r="P3412">
        <f t="shared" si="266"/>
        <v>0.63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0</v>
      </c>
      <c r="P3413">
        <f t="shared" si="266"/>
        <v>0.32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</v>
      </c>
      <c r="P3414">
        <f t="shared" si="266"/>
        <v>0.96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5</v>
      </c>
      <c r="P3415">
        <f t="shared" si="266"/>
        <v>1.79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</v>
      </c>
      <c r="P3416">
        <f t="shared" si="266"/>
        <v>0.56999999999999995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13</v>
      </c>
      <c r="P3417">
        <f t="shared" si="266"/>
        <v>2.78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</v>
      </c>
      <c r="P3418">
        <f t="shared" si="266"/>
        <v>0.83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</v>
      </c>
      <c r="P3419">
        <f t="shared" si="266"/>
        <v>0.56000000000000005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</v>
      </c>
      <c r="P3420">
        <f t="shared" si="266"/>
        <v>0.45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</v>
      </c>
      <c r="P3421">
        <f t="shared" si="266"/>
        <v>0.54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4</v>
      </c>
      <c r="P3422">
        <f t="shared" si="266"/>
        <v>0.74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0</v>
      </c>
      <c r="P3423">
        <f t="shared" si="266"/>
        <v>0.26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</v>
      </c>
      <c r="P3424">
        <f t="shared" si="266"/>
        <v>0.54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10</v>
      </c>
      <c r="P3425">
        <f t="shared" si="266"/>
        <v>2.5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0</v>
      </c>
      <c r="P3426">
        <f t="shared" si="266"/>
        <v>0.33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0</v>
      </c>
      <c r="P3427">
        <f t="shared" si="266"/>
        <v>0.24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</v>
      </c>
      <c r="P3428">
        <f t="shared" si="266"/>
        <v>0.28999999999999998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2</v>
      </c>
      <c r="P3429">
        <f t="shared" si="266"/>
        <v>0.86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</v>
      </c>
      <c r="P3430">
        <f t="shared" si="266"/>
        <v>0.49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17</v>
      </c>
      <c r="P3431">
        <f t="shared" si="266"/>
        <v>2.08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</v>
      </c>
      <c r="P3432">
        <f t="shared" si="266"/>
        <v>0.35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</v>
      </c>
      <c r="P3433">
        <f t="shared" si="266"/>
        <v>1.19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</v>
      </c>
      <c r="P3434">
        <f t="shared" si="266"/>
        <v>0.6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0</v>
      </c>
      <c r="P3435">
        <f t="shared" si="266"/>
        <v>0.35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ref="O3436:O3499" si="270">ROUND(E3436/D3436*100,0)</f>
        <v>0</v>
      </c>
      <c r="P3436">
        <f t="shared" ref="P3436:P3499" si="271">IFERROR(ROUND(E3436/L3436,2),0)</f>
        <v>0.15</v>
      </c>
      <c r="Q3436" s="11" t="s">
        <v>8315</v>
      </c>
      <c r="R3436" t="s">
        <v>8316</v>
      </c>
      <c r="S3436" s="16">
        <f t="shared" ref="S3436:S3499" si="272">(((J3436/60)/60)/24)+DATE(1970,1,1)</f>
        <v>41800.380428240744</v>
      </c>
      <c r="T3436" s="16">
        <f t="shared" ref="T3436:T3499" si="273">(((I3436/60)/60)/24+DATE(1970,1,1))</f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3</v>
      </c>
      <c r="P3437">
        <f t="shared" si="271"/>
        <v>1.32</v>
      </c>
      <c r="Q3437" s="11" t="s">
        <v>8315</v>
      </c>
      <c r="R3437" t="s">
        <v>8316</v>
      </c>
      <c r="S3437" s="16">
        <f t="shared" si="272"/>
        <v>42572.61681712963</v>
      </c>
      <c r="T3437" s="16">
        <f t="shared" si="273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0</v>
      </c>
      <c r="P3438">
        <f t="shared" si="271"/>
        <v>0.65</v>
      </c>
      <c r="Q3438" s="11" t="s">
        <v>8315</v>
      </c>
      <c r="R3438" t="s">
        <v>8316</v>
      </c>
      <c r="S3438" s="16">
        <f t="shared" si="272"/>
        <v>41851.541585648149</v>
      </c>
      <c r="T3438" s="16">
        <f t="shared" si="273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</v>
      </c>
      <c r="P3439">
        <f t="shared" si="271"/>
        <v>0.67</v>
      </c>
      <c r="Q3439" s="11" t="s">
        <v>8315</v>
      </c>
      <c r="R3439" t="s">
        <v>8316</v>
      </c>
      <c r="S3439" s="16">
        <f t="shared" si="272"/>
        <v>42205.710879629631</v>
      </c>
      <c r="T3439" s="16">
        <f t="shared" si="273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</v>
      </c>
      <c r="P3440">
        <f t="shared" si="271"/>
        <v>1.64</v>
      </c>
      <c r="Q3440" s="11" t="s">
        <v>8315</v>
      </c>
      <c r="R3440" t="s">
        <v>8316</v>
      </c>
      <c r="S3440" s="16">
        <f t="shared" si="272"/>
        <v>42100.927858796291</v>
      </c>
      <c r="T3440" s="16">
        <f t="shared" si="273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2</v>
      </c>
      <c r="P3441">
        <f t="shared" si="271"/>
        <v>1.28</v>
      </c>
      <c r="Q3441" s="11" t="s">
        <v>8315</v>
      </c>
      <c r="R3441" t="s">
        <v>8316</v>
      </c>
      <c r="S3441" s="16">
        <f t="shared" si="272"/>
        <v>42374.911226851851</v>
      </c>
      <c r="T3441" s="16">
        <f t="shared" si="273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0</v>
      </c>
      <c r="P3442">
        <f t="shared" si="271"/>
        <v>0.27</v>
      </c>
      <c r="Q3442" s="11" t="s">
        <v>8315</v>
      </c>
      <c r="R3442" t="s">
        <v>8316</v>
      </c>
      <c r="S3442" s="16">
        <f t="shared" si="272"/>
        <v>41809.12300925926</v>
      </c>
      <c r="T3442" s="16">
        <f t="shared" si="273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</v>
      </c>
      <c r="P3443">
        <f t="shared" si="271"/>
        <v>0.51</v>
      </c>
      <c r="Q3443" s="11" t="s">
        <v>8315</v>
      </c>
      <c r="R3443" t="s">
        <v>8316</v>
      </c>
      <c r="S3443" s="16">
        <f t="shared" si="272"/>
        <v>42294.429641203707</v>
      </c>
      <c r="T3443" s="16">
        <f t="shared" si="273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8</v>
      </c>
      <c r="P3444">
        <f t="shared" si="271"/>
        <v>2.63</v>
      </c>
      <c r="Q3444" s="11" t="s">
        <v>8315</v>
      </c>
      <c r="R3444" t="s">
        <v>8316</v>
      </c>
      <c r="S3444" s="16">
        <f t="shared" si="272"/>
        <v>42124.841111111105</v>
      </c>
      <c r="T3444" s="16">
        <f t="shared" si="273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2</v>
      </c>
      <c r="P3445">
        <f t="shared" si="271"/>
        <v>0.47</v>
      </c>
      <c r="Q3445" s="11" t="s">
        <v>8315</v>
      </c>
      <c r="R3445" t="s">
        <v>8316</v>
      </c>
      <c r="S3445" s="16">
        <f t="shared" si="272"/>
        <v>41861.524837962963</v>
      </c>
      <c r="T3445" s="16">
        <f t="shared" si="273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7</v>
      </c>
      <c r="P3446">
        <f t="shared" si="271"/>
        <v>1.05</v>
      </c>
      <c r="Q3446" s="11" t="s">
        <v>8315</v>
      </c>
      <c r="R3446" t="s">
        <v>8316</v>
      </c>
      <c r="S3446" s="16">
        <f t="shared" si="272"/>
        <v>42521.291504629626</v>
      </c>
      <c r="T3446" s="16">
        <f t="shared" si="273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</v>
      </c>
      <c r="P3447">
        <f t="shared" si="271"/>
        <v>0.68</v>
      </c>
      <c r="Q3447" s="11" t="s">
        <v>8315</v>
      </c>
      <c r="R3447" t="s">
        <v>8316</v>
      </c>
      <c r="S3447" s="16">
        <f t="shared" si="272"/>
        <v>42272.530509259261</v>
      </c>
      <c r="T3447" s="16">
        <f t="shared" si="273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2</v>
      </c>
      <c r="P3448">
        <f t="shared" si="271"/>
        <v>0.84</v>
      </c>
      <c r="Q3448" s="11" t="s">
        <v>8315</v>
      </c>
      <c r="R3448" t="s">
        <v>8316</v>
      </c>
      <c r="S3448" s="16">
        <f t="shared" si="272"/>
        <v>42016.832465277781</v>
      </c>
      <c r="T3448" s="16">
        <f t="shared" si="273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2</v>
      </c>
      <c r="P3449">
        <f t="shared" si="271"/>
        <v>1.5</v>
      </c>
      <c r="Q3449" s="11" t="s">
        <v>8315</v>
      </c>
      <c r="R3449" t="s">
        <v>8316</v>
      </c>
      <c r="S3449" s="16">
        <f t="shared" si="272"/>
        <v>42402.889027777783</v>
      </c>
      <c r="T3449" s="16">
        <f t="shared" si="273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</v>
      </c>
      <c r="P3450">
        <f t="shared" si="271"/>
        <v>0.47</v>
      </c>
      <c r="Q3450" s="11" t="s">
        <v>8315</v>
      </c>
      <c r="R3450" t="s">
        <v>8316</v>
      </c>
      <c r="S3450" s="16">
        <f t="shared" si="272"/>
        <v>41960.119085648148</v>
      </c>
      <c r="T3450" s="16">
        <f t="shared" si="273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3</v>
      </c>
      <c r="P3451">
        <f t="shared" si="271"/>
        <v>1.05</v>
      </c>
      <c r="Q3451" s="11" t="s">
        <v>8315</v>
      </c>
      <c r="R3451" t="s">
        <v>8316</v>
      </c>
      <c r="S3451" s="16">
        <f t="shared" si="272"/>
        <v>42532.052523148144</v>
      </c>
      <c r="T3451" s="16">
        <f t="shared" si="273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4</v>
      </c>
      <c r="P3452">
        <f t="shared" si="271"/>
        <v>0.54</v>
      </c>
      <c r="Q3452" s="11" t="s">
        <v>8315</v>
      </c>
      <c r="R3452" t="s">
        <v>8316</v>
      </c>
      <c r="S3452" s="16">
        <f t="shared" si="272"/>
        <v>42036.704525462963</v>
      </c>
      <c r="T3452" s="16">
        <f t="shared" si="273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3</v>
      </c>
      <c r="P3453">
        <f t="shared" si="271"/>
        <v>1.25</v>
      </c>
      <c r="Q3453" s="11" t="s">
        <v>8315</v>
      </c>
      <c r="R3453" t="s">
        <v>8316</v>
      </c>
      <c r="S3453" s="16">
        <f t="shared" si="272"/>
        <v>42088.723692129628</v>
      </c>
      <c r="T3453" s="16">
        <f t="shared" si="273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2</v>
      </c>
      <c r="P3454">
        <f t="shared" si="271"/>
        <v>0.54</v>
      </c>
      <c r="Q3454" s="11" t="s">
        <v>8315</v>
      </c>
      <c r="R3454" t="s">
        <v>8316</v>
      </c>
      <c r="S3454" s="16">
        <f t="shared" si="272"/>
        <v>41820.639189814814</v>
      </c>
      <c r="T3454" s="16">
        <f t="shared" si="273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7</v>
      </c>
      <c r="P3455">
        <f t="shared" si="271"/>
        <v>1.43</v>
      </c>
      <c r="Q3455" s="11" t="s">
        <v>8315</v>
      </c>
      <c r="R3455" t="s">
        <v>8316</v>
      </c>
      <c r="S3455" s="16">
        <f t="shared" si="272"/>
        <v>42535.97865740741</v>
      </c>
      <c r="T3455" s="16">
        <f t="shared" si="273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3</v>
      </c>
      <c r="P3456">
        <f t="shared" si="271"/>
        <v>0.95</v>
      </c>
      <c r="Q3456" s="11" t="s">
        <v>8315</v>
      </c>
      <c r="R3456" t="s">
        <v>8316</v>
      </c>
      <c r="S3456" s="16">
        <f t="shared" si="272"/>
        <v>41821.698599537034</v>
      </c>
      <c r="T3456" s="16">
        <f t="shared" si="273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0</v>
      </c>
      <c r="P3457">
        <f t="shared" si="271"/>
        <v>0.28999999999999998</v>
      </c>
      <c r="Q3457" s="11" t="s">
        <v>8315</v>
      </c>
      <c r="R3457" t="s">
        <v>8316</v>
      </c>
      <c r="S3457" s="16">
        <f t="shared" si="272"/>
        <v>42626.7503125</v>
      </c>
      <c r="T3457" s="16">
        <f t="shared" si="273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</v>
      </c>
      <c r="P3458">
        <f t="shared" si="271"/>
        <v>1.25</v>
      </c>
      <c r="Q3458" s="11" t="s">
        <v>8315</v>
      </c>
      <c r="R3458" t="s">
        <v>8316</v>
      </c>
      <c r="S3458" s="16">
        <f t="shared" si="272"/>
        <v>41821.205636574072</v>
      </c>
      <c r="T3458" s="16">
        <f t="shared" si="273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</v>
      </c>
      <c r="P3459">
        <f t="shared" si="271"/>
        <v>0.36</v>
      </c>
      <c r="Q3459" s="11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2</v>
      </c>
      <c r="P3460">
        <f t="shared" si="271"/>
        <v>0.74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4</v>
      </c>
      <c r="P3461">
        <f t="shared" si="271"/>
        <v>0.56000000000000005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4</v>
      </c>
      <c r="P3462">
        <f t="shared" si="271"/>
        <v>1.05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4</v>
      </c>
      <c r="P3463">
        <f t="shared" si="271"/>
        <v>1.67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8</v>
      </c>
      <c r="P3464">
        <f t="shared" si="271"/>
        <v>1.18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0</v>
      </c>
      <c r="P3465">
        <f t="shared" si="271"/>
        <v>0.17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0</v>
      </c>
      <c r="P3466">
        <f t="shared" si="271"/>
        <v>0.2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</v>
      </c>
      <c r="P3467">
        <f t="shared" si="271"/>
        <v>0.5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</v>
      </c>
      <c r="P3468">
        <f t="shared" si="271"/>
        <v>0.3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</v>
      </c>
      <c r="P3469">
        <f t="shared" si="271"/>
        <v>0.36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0</v>
      </c>
      <c r="P3470">
        <f t="shared" si="271"/>
        <v>1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</v>
      </c>
      <c r="P3471">
        <f t="shared" si="271"/>
        <v>0.25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6</v>
      </c>
      <c r="P3472">
        <f t="shared" si="271"/>
        <v>1.78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3</v>
      </c>
      <c r="P3473">
        <f t="shared" si="271"/>
        <v>0.5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</v>
      </c>
      <c r="P3474">
        <f t="shared" si="271"/>
        <v>0.65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0</v>
      </c>
      <c r="P3475">
        <f t="shared" si="271"/>
        <v>0.45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</v>
      </c>
      <c r="P3476">
        <f t="shared" si="271"/>
        <v>0.38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5</v>
      </c>
      <c r="P3477">
        <f t="shared" si="271"/>
        <v>0.88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5</v>
      </c>
      <c r="P3478">
        <f t="shared" si="271"/>
        <v>2.5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</v>
      </c>
      <c r="P3479">
        <f t="shared" si="271"/>
        <v>0.38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</v>
      </c>
      <c r="P3480">
        <f t="shared" si="271"/>
        <v>0.26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</v>
      </c>
      <c r="P3481">
        <f t="shared" si="271"/>
        <v>0.27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</v>
      </c>
      <c r="P3482">
        <f t="shared" si="271"/>
        <v>1.1499999999999999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0</v>
      </c>
      <c r="P3483">
        <f t="shared" si="271"/>
        <v>0.16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</v>
      </c>
      <c r="P3484">
        <f t="shared" si="271"/>
        <v>0.19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0</v>
      </c>
      <c r="P3485">
        <f t="shared" si="271"/>
        <v>0.11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</v>
      </c>
      <c r="P3486">
        <f t="shared" si="271"/>
        <v>0.34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</v>
      </c>
      <c r="P3487">
        <f t="shared" si="271"/>
        <v>0.48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0</v>
      </c>
      <c r="P3488">
        <f t="shared" si="271"/>
        <v>0.25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</v>
      </c>
      <c r="P3489">
        <f t="shared" si="271"/>
        <v>0.2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0</v>
      </c>
      <c r="P3490">
        <f t="shared" si="271"/>
        <v>0.45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0</v>
      </c>
      <c r="P3491">
        <f t="shared" si="271"/>
        <v>0.17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</v>
      </c>
      <c r="P3492">
        <f t="shared" si="271"/>
        <v>0.44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2</v>
      </c>
      <c r="P3493">
        <f t="shared" si="271"/>
        <v>1.2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0</v>
      </c>
      <c r="P3494">
        <f t="shared" si="271"/>
        <v>0.31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</v>
      </c>
      <c r="P3495">
        <f t="shared" si="271"/>
        <v>0.38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3</v>
      </c>
      <c r="P3496">
        <f t="shared" si="271"/>
        <v>0.85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0</v>
      </c>
      <c r="P3497">
        <f t="shared" si="271"/>
        <v>0.15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0</v>
      </c>
      <c r="P3498">
        <f t="shared" si="271"/>
        <v>0.14000000000000001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</v>
      </c>
      <c r="P3499">
        <f t="shared" si="271"/>
        <v>0.22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ref="O3500:O3563" si="275">ROUND(E3500/D3500*100,0)</f>
        <v>1</v>
      </c>
      <c r="P3500">
        <f t="shared" ref="P3500:P3563" si="276">IFERROR(ROUND(E3500/L3500,2),0)</f>
        <v>0.26</v>
      </c>
      <c r="Q3500" s="11" t="s">
        <v>8315</v>
      </c>
      <c r="R3500" t="s">
        <v>8316</v>
      </c>
      <c r="S3500" s="16">
        <f t="shared" ref="S3500:S3563" si="277">(((J3500/60)/60)/24)+DATE(1970,1,1)</f>
        <v>42459.15861111111</v>
      </c>
      <c r="T3500" s="16">
        <f t="shared" ref="T3500:T3563" si="278">(((I3500/60)/60)/24+DATE(1970,1,1))</f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</v>
      </c>
      <c r="P3501">
        <f t="shared" si="276"/>
        <v>0.31</v>
      </c>
      <c r="Q3501" s="11" t="s">
        <v>8315</v>
      </c>
      <c r="R3501" t="s">
        <v>8316</v>
      </c>
      <c r="S3501" s="16">
        <f t="shared" si="277"/>
        <v>42132.036168981482</v>
      </c>
      <c r="T3501" s="16">
        <f t="shared" si="278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</v>
      </c>
      <c r="P3502">
        <f t="shared" si="276"/>
        <v>0.26</v>
      </c>
      <c r="Q3502" s="11" t="s">
        <v>8315</v>
      </c>
      <c r="R3502" t="s">
        <v>8316</v>
      </c>
      <c r="S3502" s="16">
        <f t="shared" si="277"/>
        <v>42419.91942129629</v>
      </c>
      <c r="T3502" s="16">
        <f t="shared" si="278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</v>
      </c>
      <c r="P3503">
        <f t="shared" si="276"/>
        <v>0.26</v>
      </c>
      <c r="Q3503" s="11" t="s">
        <v>8315</v>
      </c>
      <c r="R3503" t="s">
        <v>8316</v>
      </c>
      <c r="S3503" s="16">
        <f t="shared" si="277"/>
        <v>42233.763831018514</v>
      </c>
      <c r="T3503" s="16">
        <f t="shared" si="278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0</v>
      </c>
      <c r="P3504">
        <f t="shared" si="276"/>
        <v>0.32</v>
      </c>
      <c r="Q3504" s="11" t="s">
        <v>8315</v>
      </c>
      <c r="R3504" t="s">
        <v>8316</v>
      </c>
      <c r="S3504" s="16">
        <f t="shared" si="277"/>
        <v>42430.839398148149</v>
      </c>
      <c r="T3504" s="16">
        <f t="shared" si="278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0</v>
      </c>
      <c r="P3505">
        <f t="shared" si="276"/>
        <v>0.26</v>
      </c>
      <c r="Q3505" s="11" t="s">
        <v>8315</v>
      </c>
      <c r="R3505" t="s">
        <v>8316</v>
      </c>
      <c r="S3505" s="16">
        <f t="shared" si="277"/>
        <v>42545.478333333333</v>
      </c>
      <c r="T3505" s="16">
        <f t="shared" si="278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</v>
      </c>
      <c r="P3506">
        <f t="shared" si="276"/>
        <v>1.25</v>
      </c>
      <c r="Q3506" s="11" t="s">
        <v>8315</v>
      </c>
      <c r="R3506" t="s">
        <v>8316</v>
      </c>
      <c r="S3506" s="16">
        <f t="shared" si="277"/>
        <v>42297.748738425929</v>
      </c>
      <c r="T3506" s="16">
        <f t="shared" si="278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0</v>
      </c>
      <c r="P3507">
        <f t="shared" si="276"/>
        <v>0.26</v>
      </c>
      <c r="Q3507" s="11" t="s">
        <v>8315</v>
      </c>
      <c r="R3507" t="s">
        <v>8316</v>
      </c>
      <c r="S3507" s="16">
        <f t="shared" si="277"/>
        <v>41760.935706018521</v>
      </c>
      <c r="T3507" s="16">
        <f t="shared" si="278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0</v>
      </c>
      <c r="P3508">
        <f t="shared" si="276"/>
        <v>0.34</v>
      </c>
      <c r="Q3508" s="11" t="s">
        <v>8315</v>
      </c>
      <c r="R3508" t="s">
        <v>8316</v>
      </c>
      <c r="S3508" s="16">
        <f t="shared" si="277"/>
        <v>41829.734259259261</v>
      </c>
      <c r="T3508" s="16">
        <f t="shared" si="278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0</v>
      </c>
      <c r="P3509">
        <f t="shared" si="276"/>
        <v>0.14000000000000001</v>
      </c>
      <c r="Q3509" s="11" t="s">
        <v>8315</v>
      </c>
      <c r="R3509" t="s">
        <v>8316</v>
      </c>
      <c r="S3509" s="16">
        <f t="shared" si="277"/>
        <v>42491.92288194444</v>
      </c>
      <c r="T3509" s="16">
        <f t="shared" si="278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10</v>
      </c>
      <c r="P3510">
        <f t="shared" si="276"/>
        <v>0.67</v>
      </c>
      <c r="Q3510" s="11" t="s">
        <v>8315</v>
      </c>
      <c r="R3510" t="s">
        <v>8316</v>
      </c>
      <c r="S3510" s="16">
        <f t="shared" si="277"/>
        <v>42477.729780092588</v>
      </c>
      <c r="T3510" s="16">
        <f t="shared" si="278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0</v>
      </c>
      <c r="P3511">
        <f t="shared" si="276"/>
        <v>0.3</v>
      </c>
      <c r="Q3511" s="11" t="s">
        <v>8315</v>
      </c>
      <c r="R3511" t="s">
        <v>8316</v>
      </c>
      <c r="S3511" s="16">
        <f t="shared" si="277"/>
        <v>41950.859560185185</v>
      </c>
      <c r="T3511" s="16">
        <f t="shared" si="278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</v>
      </c>
      <c r="P3512">
        <f t="shared" si="276"/>
        <v>0.67</v>
      </c>
      <c r="Q3512" s="11" t="s">
        <v>8315</v>
      </c>
      <c r="R3512" t="s">
        <v>8316</v>
      </c>
      <c r="S3512" s="16">
        <f t="shared" si="277"/>
        <v>41802.62090277778</v>
      </c>
      <c r="T3512" s="16">
        <f t="shared" si="278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</v>
      </c>
      <c r="P3513">
        <f t="shared" si="276"/>
        <v>0.53</v>
      </c>
      <c r="Q3513" s="11" t="s">
        <v>8315</v>
      </c>
      <c r="R3513" t="s">
        <v>8316</v>
      </c>
      <c r="S3513" s="16">
        <f t="shared" si="277"/>
        <v>41927.873784722222</v>
      </c>
      <c r="T3513" s="16">
        <f t="shared" si="278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</v>
      </c>
      <c r="P3514">
        <f t="shared" si="276"/>
        <v>0.59</v>
      </c>
      <c r="Q3514" s="11" t="s">
        <v>8315</v>
      </c>
      <c r="R3514" t="s">
        <v>8316</v>
      </c>
      <c r="S3514" s="16">
        <f t="shared" si="277"/>
        <v>42057.536944444444</v>
      </c>
      <c r="T3514" s="16">
        <f t="shared" si="278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0</v>
      </c>
      <c r="P3515">
        <f t="shared" si="276"/>
        <v>0.23</v>
      </c>
      <c r="Q3515" s="11" t="s">
        <v>8315</v>
      </c>
      <c r="R3515" t="s">
        <v>8316</v>
      </c>
      <c r="S3515" s="16">
        <f t="shared" si="277"/>
        <v>41781.096203703702</v>
      </c>
      <c r="T3515" s="16">
        <f t="shared" si="278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2</v>
      </c>
      <c r="P3516">
        <f t="shared" si="276"/>
        <v>1</v>
      </c>
      <c r="Q3516" s="11" t="s">
        <v>8315</v>
      </c>
      <c r="R3516" t="s">
        <v>8316</v>
      </c>
      <c r="S3516" s="16">
        <f t="shared" si="277"/>
        <v>42020.846666666665</v>
      </c>
      <c r="T3516" s="16">
        <f t="shared" si="278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0</v>
      </c>
      <c r="P3517">
        <f t="shared" si="276"/>
        <v>0.22</v>
      </c>
      <c r="Q3517" s="11" t="s">
        <v>8315</v>
      </c>
      <c r="R3517" t="s">
        <v>8316</v>
      </c>
      <c r="S3517" s="16">
        <f t="shared" si="277"/>
        <v>42125.772812499999</v>
      </c>
      <c r="T3517" s="16">
        <f t="shared" si="278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0</v>
      </c>
      <c r="P3518">
        <f t="shared" si="276"/>
        <v>0.91</v>
      </c>
      <c r="Q3518" s="11" t="s">
        <v>8315</v>
      </c>
      <c r="R3518" t="s">
        <v>8316</v>
      </c>
      <c r="S3518" s="16">
        <f t="shared" si="277"/>
        <v>41856.010069444441</v>
      </c>
      <c r="T3518" s="16">
        <f t="shared" si="278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0</v>
      </c>
      <c r="P3519">
        <f t="shared" si="276"/>
        <v>0.77</v>
      </c>
      <c r="Q3519" s="11" t="s">
        <v>8315</v>
      </c>
      <c r="R3519" t="s">
        <v>8316</v>
      </c>
      <c r="S3519" s="16">
        <f t="shared" si="277"/>
        <v>41794.817523148151</v>
      </c>
      <c r="T3519" s="16">
        <f t="shared" si="278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</v>
      </c>
      <c r="P3520">
        <f t="shared" si="276"/>
        <v>0.3</v>
      </c>
      <c r="Q3520" s="11" t="s">
        <v>8315</v>
      </c>
      <c r="R3520" t="s">
        <v>8316</v>
      </c>
      <c r="S3520" s="16">
        <f t="shared" si="277"/>
        <v>41893.783553240741</v>
      </c>
      <c r="T3520" s="16">
        <f t="shared" si="278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</v>
      </c>
      <c r="P3521">
        <f t="shared" si="276"/>
        <v>0.36</v>
      </c>
      <c r="Q3521" s="11" t="s">
        <v>8315</v>
      </c>
      <c r="R3521" t="s">
        <v>8316</v>
      </c>
      <c r="S3521" s="16">
        <f t="shared" si="277"/>
        <v>42037.598958333328</v>
      </c>
      <c r="T3521" s="16">
        <f t="shared" si="278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</v>
      </c>
      <c r="P3522">
        <f t="shared" si="276"/>
        <v>0.48</v>
      </c>
      <c r="Q3522" s="11" t="s">
        <v>8315</v>
      </c>
      <c r="R3522" t="s">
        <v>8316</v>
      </c>
      <c r="S3522" s="16">
        <f t="shared" si="277"/>
        <v>42227.824212962965</v>
      </c>
      <c r="T3522" s="16">
        <f t="shared" si="278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3</v>
      </c>
      <c r="P3523">
        <f t="shared" si="276"/>
        <v>0.77</v>
      </c>
      <c r="Q3523" s="11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</v>
      </c>
      <c r="P3524">
        <f t="shared" si="276"/>
        <v>0.28999999999999998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0</v>
      </c>
      <c r="P3525">
        <f t="shared" si="276"/>
        <v>0.13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0</v>
      </c>
      <c r="P3526">
        <f t="shared" si="276"/>
        <v>0.14000000000000001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2</v>
      </c>
      <c r="P3527">
        <f t="shared" si="276"/>
        <v>1.43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0</v>
      </c>
      <c r="P3528">
        <f t="shared" si="276"/>
        <v>0.28999999999999998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0</v>
      </c>
      <c r="P3529">
        <f t="shared" si="276"/>
        <v>0.12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</v>
      </c>
      <c r="P3530">
        <f t="shared" si="276"/>
        <v>0.27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2</v>
      </c>
      <c r="P3531">
        <f t="shared" si="276"/>
        <v>0.56000000000000005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0</v>
      </c>
      <c r="P3532">
        <f t="shared" si="276"/>
        <v>0.45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</v>
      </c>
      <c r="P3533">
        <f t="shared" si="276"/>
        <v>0.38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</v>
      </c>
      <c r="P3534">
        <f t="shared" si="276"/>
        <v>0.37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2</v>
      </c>
      <c r="P3535">
        <f t="shared" si="276"/>
        <v>1.25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0</v>
      </c>
      <c r="P3536">
        <f t="shared" si="276"/>
        <v>0.05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</v>
      </c>
      <c r="P3537">
        <f t="shared" si="276"/>
        <v>0.22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7</v>
      </c>
      <c r="P3538">
        <f t="shared" si="276"/>
        <v>0.59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</v>
      </c>
      <c r="P3539">
        <f t="shared" si="276"/>
        <v>0.36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</v>
      </c>
      <c r="P3540">
        <f t="shared" si="276"/>
        <v>0.12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2</v>
      </c>
      <c r="P3541">
        <f t="shared" si="276"/>
        <v>0.77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3</v>
      </c>
      <c r="P3542">
        <f t="shared" si="276"/>
        <v>1.25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</v>
      </c>
      <c r="P3543">
        <f t="shared" si="276"/>
        <v>0.31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0</v>
      </c>
      <c r="P3544">
        <f t="shared" si="276"/>
        <v>0.12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</v>
      </c>
      <c r="P3545">
        <f t="shared" si="276"/>
        <v>0.34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0</v>
      </c>
      <c r="P3546">
        <f t="shared" si="276"/>
        <v>0.42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4</v>
      </c>
      <c r="P3547">
        <f t="shared" si="276"/>
        <v>1.25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</v>
      </c>
      <c r="P3548">
        <f t="shared" si="276"/>
        <v>0.53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0</v>
      </c>
      <c r="P3549">
        <f t="shared" si="276"/>
        <v>0.03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0</v>
      </c>
      <c r="P3550">
        <f t="shared" si="276"/>
        <v>0.77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</v>
      </c>
      <c r="P3551">
        <f t="shared" si="276"/>
        <v>0.24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0</v>
      </c>
      <c r="P3552">
        <f t="shared" si="276"/>
        <v>0.16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</v>
      </c>
      <c r="P3553">
        <f t="shared" si="276"/>
        <v>0.4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</v>
      </c>
      <c r="P3554">
        <f t="shared" si="276"/>
        <v>0.45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0</v>
      </c>
      <c r="P3555">
        <f t="shared" si="276"/>
        <v>0.08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0</v>
      </c>
      <c r="P3556">
        <f t="shared" si="276"/>
        <v>0.15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0</v>
      </c>
      <c r="P3557">
        <f t="shared" si="276"/>
        <v>0.56999999999999995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0</v>
      </c>
      <c r="P3558">
        <f t="shared" si="276"/>
        <v>0.4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0</v>
      </c>
      <c r="P3559">
        <f t="shared" si="276"/>
        <v>0.01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2</v>
      </c>
      <c r="P3560">
        <f t="shared" si="276"/>
        <v>0.32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</v>
      </c>
      <c r="P3561">
        <f t="shared" si="276"/>
        <v>0.28999999999999998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0</v>
      </c>
      <c r="P3562">
        <f t="shared" si="276"/>
        <v>0.09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0</v>
      </c>
      <c r="P3563">
        <f t="shared" si="276"/>
        <v>0.11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ref="O3564:O3627" si="280">ROUND(E3564/D3564*100,0)</f>
        <v>2</v>
      </c>
      <c r="P3564">
        <f t="shared" ref="P3564:P3627" si="281">IFERROR(ROUND(E3564/L3564,2),0)</f>
        <v>0.19</v>
      </c>
      <c r="Q3564" s="11" t="s">
        <v>8315</v>
      </c>
      <c r="R3564" t="s">
        <v>8316</v>
      </c>
      <c r="S3564" s="16">
        <f t="shared" ref="S3564:S3627" si="282">(((J3564/60)/60)/24)+DATE(1970,1,1)</f>
        <v>42433.761886574073</v>
      </c>
      <c r="T3564" s="16">
        <f t="shared" ref="T3564:T3627" si="283">(((I3564/60)/60)/24+DATE(1970,1,1))</f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</v>
      </c>
      <c r="P3565">
        <f t="shared" si="281"/>
        <v>0.24</v>
      </c>
      <c r="Q3565" s="11" t="s">
        <v>8315</v>
      </c>
      <c r="R3565" t="s">
        <v>8316</v>
      </c>
      <c r="S3565" s="16">
        <f t="shared" si="282"/>
        <v>42555.671944444446</v>
      </c>
      <c r="T3565" s="16">
        <f t="shared" si="283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</v>
      </c>
      <c r="P3566">
        <f t="shared" si="281"/>
        <v>0.35</v>
      </c>
      <c r="Q3566" s="11" t="s">
        <v>8315</v>
      </c>
      <c r="R3566" t="s">
        <v>8316</v>
      </c>
      <c r="S3566" s="16">
        <f t="shared" si="282"/>
        <v>42236.623252314821</v>
      </c>
      <c r="T3566" s="16">
        <f t="shared" si="283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</v>
      </c>
      <c r="P3567">
        <f t="shared" si="281"/>
        <v>0.5</v>
      </c>
      <c r="Q3567" s="11" t="s">
        <v>8315</v>
      </c>
      <c r="R3567" t="s">
        <v>8316</v>
      </c>
      <c r="S3567" s="16">
        <f t="shared" si="282"/>
        <v>41974.743148148147</v>
      </c>
      <c r="T3567" s="16">
        <f t="shared" si="283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0</v>
      </c>
      <c r="P3568">
        <f t="shared" si="281"/>
        <v>0.16</v>
      </c>
      <c r="Q3568" s="11" t="s">
        <v>8315</v>
      </c>
      <c r="R3568" t="s">
        <v>8316</v>
      </c>
      <c r="S3568" s="16">
        <f t="shared" si="282"/>
        <v>41997.507905092592</v>
      </c>
      <c r="T3568" s="16">
        <f t="shared" si="283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</v>
      </c>
      <c r="P3569">
        <f t="shared" si="281"/>
        <v>0.15</v>
      </c>
      <c r="Q3569" s="11" t="s">
        <v>8315</v>
      </c>
      <c r="R3569" t="s">
        <v>8316</v>
      </c>
      <c r="S3569" s="16">
        <f t="shared" si="282"/>
        <v>42135.810694444444</v>
      </c>
      <c r="T3569" s="16">
        <f t="shared" si="283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</v>
      </c>
      <c r="P3570">
        <f t="shared" si="281"/>
        <v>0.32</v>
      </c>
      <c r="Q3570" s="11" t="s">
        <v>8315</v>
      </c>
      <c r="R3570" t="s">
        <v>8316</v>
      </c>
      <c r="S3570" s="16">
        <f t="shared" si="282"/>
        <v>41869.740671296298</v>
      </c>
      <c r="T3570" s="16">
        <f t="shared" si="283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0</v>
      </c>
      <c r="P3571">
        <f t="shared" si="281"/>
        <v>0.12</v>
      </c>
      <c r="Q3571" s="11" t="s">
        <v>8315</v>
      </c>
      <c r="R3571" t="s">
        <v>8316</v>
      </c>
      <c r="S3571" s="16">
        <f t="shared" si="282"/>
        <v>41982.688611111109</v>
      </c>
      <c r="T3571" s="16">
        <f t="shared" si="283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0</v>
      </c>
      <c r="P3572">
        <f t="shared" si="281"/>
        <v>0.19</v>
      </c>
      <c r="Q3572" s="11" t="s">
        <v>8315</v>
      </c>
      <c r="R3572" t="s">
        <v>8316</v>
      </c>
      <c r="S3572" s="16">
        <f t="shared" si="282"/>
        <v>41976.331979166673</v>
      </c>
      <c r="T3572" s="16">
        <f t="shared" si="283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0</v>
      </c>
      <c r="P3573">
        <f t="shared" si="281"/>
        <v>0.2</v>
      </c>
      <c r="Q3573" s="11" t="s">
        <v>8315</v>
      </c>
      <c r="R3573" t="s">
        <v>8316</v>
      </c>
      <c r="S3573" s="16">
        <f t="shared" si="282"/>
        <v>41912.858946759261</v>
      </c>
      <c r="T3573" s="16">
        <f t="shared" si="283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</v>
      </c>
      <c r="P3574">
        <f t="shared" si="281"/>
        <v>0.56000000000000005</v>
      </c>
      <c r="Q3574" s="11" t="s">
        <v>8315</v>
      </c>
      <c r="R3574" t="s">
        <v>8316</v>
      </c>
      <c r="S3574" s="16">
        <f t="shared" si="282"/>
        <v>42146.570393518516</v>
      </c>
      <c r="T3574" s="16">
        <f t="shared" si="283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0</v>
      </c>
      <c r="P3575">
        <f t="shared" si="281"/>
        <v>0.06</v>
      </c>
      <c r="Q3575" s="11" t="s">
        <v>8315</v>
      </c>
      <c r="R3575" t="s">
        <v>8316</v>
      </c>
      <c r="S3575" s="16">
        <f t="shared" si="282"/>
        <v>41921.375532407408</v>
      </c>
      <c r="T3575" s="16">
        <f t="shared" si="283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0</v>
      </c>
      <c r="P3576">
        <f t="shared" si="281"/>
        <v>0.11</v>
      </c>
      <c r="Q3576" s="11" t="s">
        <v>8315</v>
      </c>
      <c r="R3576" t="s">
        <v>8316</v>
      </c>
      <c r="S3576" s="16">
        <f t="shared" si="282"/>
        <v>41926.942685185182</v>
      </c>
      <c r="T3576" s="16">
        <f t="shared" si="283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0</v>
      </c>
      <c r="P3577">
        <f t="shared" si="281"/>
        <v>0.05</v>
      </c>
      <c r="Q3577" s="11" t="s">
        <v>8315</v>
      </c>
      <c r="R3577" t="s">
        <v>8316</v>
      </c>
      <c r="S3577" s="16">
        <f t="shared" si="282"/>
        <v>42561.783877314811</v>
      </c>
      <c r="T3577" s="16">
        <f t="shared" si="283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5</v>
      </c>
      <c r="P3578">
        <f t="shared" si="281"/>
        <v>1</v>
      </c>
      <c r="Q3578" s="11" t="s">
        <v>8315</v>
      </c>
      <c r="R3578" t="s">
        <v>8316</v>
      </c>
      <c r="S3578" s="16">
        <f t="shared" si="282"/>
        <v>42649.54923611111</v>
      </c>
      <c r="T3578" s="16">
        <f t="shared" si="283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</v>
      </c>
      <c r="P3579">
        <f t="shared" si="281"/>
        <v>0.19</v>
      </c>
      <c r="Q3579" s="11" t="s">
        <v>8315</v>
      </c>
      <c r="R3579" t="s">
        <v>8316</v>
      </c>
      <c r="S3579" s="16">
        <f t="shared" si="282"/>
        <v>42093.786840277782</v>
      </c>
      <c r="T3579" s="16">
        <f t="shared" si="283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0</v>
      </c>
      <c r="P3580">
        <f t="shared" si="281"/>
        <v>0.14000000000000001</v>
      </c>
      <c r="Q3580" s="11" t="s">
        <v>8315</v>
      </c>
      <c r="R3580" t="s">
        <v>8316</v>
      </c>
      <c r="S3580" s="16">
        <f t="shared" si="282"/>
        <v>42460.733530092592</v>
      </c>
      <c r="T3580" s="16">
        <f t="shared" si="283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</v>
      </c>
      <c r="P3581">
        <f t="shared" si="281"/>
        <v>0.36</v>
      </c>
      <c r="Q3581" s="11" t="s">
        <v>8315</v>
      </c>
      <c r="R3581" t="s">
        <v>8316</v>
      </c>
      <c r="S3581" s="16">
        <f t="shared" si="282"/>
        <v>42430.762222222227</v>
      </c>
      <c r="T3581" s="16">
        <f t="shared" si="283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</v>
      </c>
      <c r="P3582">
        <f t="shared" si="281"/>
        <v>0.19</v>
      </c>
      <c r="Q3582" s="11" t="s">
        <v>8315</v>
      </c>
      <c r="R3582" t="s">
        <v>8316</v>
      </c>
      <c r="S3582" s="16">
        <f t="shared" si="282"/>
        <v>42026.176180555558</v>
      </c>
      <c r="T3582" s="16">
        <f t="shared" si="283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0</v>
      </c>
      <c r="P3583">
        <f t="shared" si="281"/>
        <v>0.11</v>
      </c>
      <c r="Q3583" s="11" t="s">
        <v>8315</v>
      </c>
      <c r="R3583" t="s">
        <v>8316</v>
      </c>
      <c r="S3583" s="16">
        <f t="shared" si="282"/>
        <v>41836.471180555556</v>
      </c>
      <c r="T3583" s="16">
        <f t="shared" si="283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1</v>
      </c>
      <c r="P3584">
        <f t="shared" si="281"/>
        <v>0.1</v>
      </c>
      <c r="Q3584" s="11" t="s">
        <v>8315</v>
      </c>
      <c r="R3584" t="s">
        <v>8316</v>
      </c>
      <c r="S3584" s="16">
        <f t="shared" si="282"/>
        <v>42451.095856481479</v>
      </c>
      <c r="T3584" s="16">
        <f t="shared" si="283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0</v>
      </c>
      <c r="P3585">
        <f t="shared" si="281"/>
        <v>0.21</v>
      </c>
      <c r="Q3585" s="11" t="s">
        <v>8315</v>
      </c>
      <c r="R3585" t="s">
        <v>8316</v>
      </c>
      <c r="S3585" s="16">
        <f t="shared" si="282"/>
        <v>42418.425983796296</v>
      </c>
      <c r="T3585" s="16">
        <f t="shared" si="283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0</v>
      </c>
      <c r="P3586">
        <f t="shared" si="281"/>
        <v>0.04</v>
      </c>
      <c r="Q3586" s="11" t="s">
        <v>8315</v>
      </c>
      <c r="R3586" t="s">
        <v>8316</v>
      </c>
      <c r="S3586" s="16">
        <f t="shared" si="282"/>
        <v>42168.316481481481</v>
      </c>
      <c r="T3586" s="16">
        <f t="shared" si="283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0</v>
      </c>
      <c r="P3587">
        <f t="shared" si="281"/>
        <v>0.22</v>
      </c>
      <c r="Q3587" s="11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0</v>
      </c>
      <c r="P3588">
        <f t="shared" si="281"/>
        <v>0.09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</v>
      </c>
      <c r="P3589">
        <f t="shared" si="281"/>
        <v>0.18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3</v>
      </c>
      <c r="P3590">
        <f t="shared" si="281"/>
        <v>0.45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0</v>
      </c>
      <c r="P3591">
        <f t="shared" si="281"/>
        <v>0.08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0</v>
      </c>
      <c r="P3592">
        <f t="shared" si="281"/>
        <v>7.0000000000000007E-2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</v>
      </c>
      <c r="P3593">
        <f t="shared" si="281"/>
        <v>0.28000000000000003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0</v>
      </c>
      <c r="P3594">
        <f t="shared" si="281"/>
        <v>0.14000000000000001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0</v>
      </c>
      <c r="P3595">
        <f t="shared" si="281"/>
        <v>0.12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0</v>
      </c>
      <c r="P3596">
        <f t="shared" si="281"/>
        <v>0.14000000000000001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0</v>
      </c>
      <c r="P3597">
        <f t="shared" si="281"/>
        <v>0.08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0</v>
      </c>
      <c r="P3598">
        <f t="shared" si="281"/>
        <v>0.33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0</v>
      </c>
      <c r="P3599">
        <f t="shared" si="281"/>
        <v>0.15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</v>
      </c>
      <c r="P3600">
        <f t="shared" si="281"/>
        <v>0.19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1</v>
      </c>
      <c r="P3601">
        <f t="shared" si="281"/>
        <v>0.24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40</v>
      </c>
      <c r="P3602">
        <f t="shared" si="281"/>
        <v>1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0</v>
      </c>
      <c r="P3603">
        <f t="shared" si="281"/>
        <v>0.08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0</v>
      </c>
      <c r="P3604">
        <f t="shared" si="281"/>
        <v>0.08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0</v>
      </c>
      <c r="P3605">
        <f t="shared" si="281"/>
        <v>0.05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0</v>
      </c>
      <c r="P3606">
        <f t="shared" si="281"/>
        <v>0.04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</v>
      </c>
      <c r="P3607">
        <f t="shared" si="281"/>
        <v>0.2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0</v>
      </c>
      <c r="P3608">
        <f t="shared" si="281"/>
        <v>0.05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</v>
      </c>
      <c r="P3609">
        <f t="shared" si="281"/>
        <v>0.15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0</v>
      </c>
      <c r="P3610">
        <f t="shared" si="281"/>
        <v>0.11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0</v>
      </c>
      <c r="P3611">
        <f t="shared" si="281"/>
        <v>0.14000000000000001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0</v>
      </c>
      <c r="P3612">
        <f t="shared" si="281"/>
        <v>0.1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0</v>
      </c>
      <c r="P3613">
        <f t="shared" si="281"/>
        <v>0.06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0</v>
      </c>
      <c r="P3614">
        <f t="shared" si="281"/>
        <v>0.05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0</v>
      </c>
      <c r="P3615">
        <f t="shared" si="281"/>
        <v>0.15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0</v>
      </c>
      <c r="P3616">
        <f t="shared" si="281"/>
        <v>0.04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0</v>
      </c>
      <c r="P3617">
        <f t="shared" si="281"/>
        <v>0.03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0</v>
      </c>
      <c r="P3618">
        <f t="shared" si="281"/>
        <v>0.04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0</v>
      </c>
      <c r="P3619">
        <f t="shared" si="281"/>
        <v>0.04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0</v>
      </c>
      <c r="P3620">
        <f t="shared" si="281"/>
        <v>0.04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0</v>
      </c>
      <c r="P3621">
        <f t="shared" si="281"/>
        <v>0.12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0</v>
      </c>
      <c r="P3622">
        <f t="shared" si="281"/>
        <v>0.01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0</v>
      </c>
      <c r="P3623">
        <f t="shared" si="281"/>
        <v>0.03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0</v>
      </c>
      <c r="P3624">
        <f t="shared" si="281"/>
        <v>0.1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0</v>
      </c>
      <c r="P3625">
        <f t="shared" si="281"/>
        <v>0.06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0</v>
      </c>
      <c r="P3626">
        <f t="shared" si="281"/>
        <v>0.05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0</v>
      </c>
      <c r="P3627">
        <f t="shared" si="281"/>
        <v>0.03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ref="O3628:O3691" si="285">ROUND(E3628/D3628*100,0)</f>
        <v>0</v>
      </c>
      <c r="P3628">
        <f t="shared" ref="P3628:P3691" si="286">IFERROR(ROUND(E3628/L3628,2),0)</f>
        <v>0.04</v>
      </c>
      <c r="Q3628" s="11" t="s">
        <v>8315</v>
      </c>
      <c r="R3628" t="s">
        <v>8316</v>
      </c>
      <c r="S3628" s="16">
        <f t="shared" ref="S3628:S3691" si="287">(((J3628/60)/60)/24)+DATE(1970,1,1)</f>
        <v>41846.667326388888</v>
      </c>
      <c r="T3628" s="16">
        <f t="shared" ref="T3628:T3691" si="288">(((I3628/60)/60)/24+DATE(1970,1,1))</f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0</v>
      </c>
      <c r="P3629">
        <f t="shared" si="286"/>
        <v>7.0000000000000007E-2</v>
      </c>
      <c r="Q3629" s="11" t="s">
        <v>8315</v>
      </c>
      <c r="R3629" t="s">
        <v>8316</v>
      </c>
      <c r="S3629" s="16">
        <f t="shared" si="287"/>
        <v>42460.741747685184</v>
      </c>
      <c r="T3629" s="16">
        <f t="shared" si="288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4"/>
        <v>2016</v>
      </c>
    </row>
    <row r="3632" spans="1:21" ht="16" x14ac:dyDescent="0.2">
      <c r="A3632">
        <v>3868</v>
      </c>
      <c r="B3632" s="9" t="s">
        <v>3865</v>
      </c>
      <c r="C3632" s="3" t="s">
        <v>7977</v>
      </c>
      <c r="D3632" s="5">
        <v>5000</v>
      </c>
      <c r="E3632" s="7">
        <v>0</v>
      </c>
      <c r="F3632" t="s">
        <v>8219</v>
      </c>
      <c r="G3632" t="s">
        <v>8224</v>
      </c>
      <c r="H3632" t="s">
        <v>8246</v>
      </c>
      <c r="I3632">
        <v>1410191405</v>
      </c>
      <c r="J3632">
        <v>1408031405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0</v>
      </c>
      <c r="Q3632" s="11" t="s">
        <v>8315</v>
      </c>
      <c r="R3632" t="s">
        <v>8357</v>
      </c>
      <c r="S3632" s="16">
        <f t="shared" si="287"/>
        <v>41865.659780092588</v>
      </c>
      <c r="T3632" s="16">
        <f t="shared" si="288"/>
        <v>41890.659780092588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0</v>
      </c>
      <c r="P3633">
        <f t="shared" si="286"/>
        <v>0.03</v>
      </c>
      <c r="Q3633" s="11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4"/>
        <v>2014</v>
      </c>
    </row>
    <row r="3634" spans="1:21" ht="48" x14ac:dyDescent="0.2">
      <c r="A3634">
        <v>3876</v>
      </c>
      <c r="B3634" s="9" t="s">
        <v>3873</v>
      </c>
      <c r="C3634" s="3" t="s">
        <v>7985</v>
      </c>
      <c r="D3634" s="5">
        <v>3900</v>
      </c>
      <c r="E3634" s="7">
        <v>0</v>
      </c>
      <c r="F3634" t="s">
        <v>8219</v>
      </c>
      <c r="G3634" t="s">
        <v>8224</v>
      </c>
      <c r="H3634" t="s">
        <v>8246</v>
      </c>
      <c r="I3634">
        <v>1454425128</v>
      </c>
      <c r="J3634">
        <v>1451833128</v>
      </c>
      <c r="K3634" t="b">
        <v>0</v>
      </c>
      <c r="L3634">
        <v>46</v>
      </c>
      <c r="M3634" t="b">
        <v>0</v>
      </c>
      <c r="N3634" t="s">
        <v>8303</v>
      </c>
      <c r="O3634">
        <f t="shared" si="285"/>
        <v>0</v>
      </c>
      <c r="P3634">
        <f t="shared" si="286"/>
        <v>0</v>
      </c>
      <c r="Q3634" s="11" t="s">
        <v>8315</v>
      </c>
      <c r="R3634" t="s">
        <v>8357</v>
      </c>
      <c r="S3634" s="16">
        <f t="shared" si="287"/>
        <v>42372.624166666668</v>
      </c>
      <c r="T3634" s="16">
        <f t="shared" si="288"/>
        <v>42402.624166666668</v>
      </c>
      <c r="U3634">
        <f t="shared" si="284"/>
        <v>2016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0</v>
      </c>
      <c r="P3635">
        <f t="shared" si="286"/>
        <v>0.03</v>
      </c>
      <c r="Q3635" s="11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0</v>
      </c>
      <c r="P3636">
        <f t="shared" si="286"/>
        <v>0.06</v>
      </c>
      <c r="Q3636" s="11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0</v>
      </c>
      <c r="P3637">
        <f t="shared" si="286"/>
        <v>0.1</v>
      </c>
      <c r="Q3637" s="11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0</v>
      </c>
      <c r="P3639">
        <f t="shared" si="286"/>
        <v>7.0000000000000007E-2</v>
      </c>
      <c r="Q3639" s="11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0</v>
      </c>
      <c r="P3640">
        <f t="shared" si="286"/>
        <v>0.5</v>
      </c>
      <c r="Q3640" s="11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0</v>
      </c>
      <c r="P3642">
        <f t="shared" si="286"/>
        <v>0.33</v>
      </c>
      <c r="Q3642" s="11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0</v>
      </c>
      <c r="P3644">
        <f t="shared" si="286"/>
        <v>0.5</v>
      </c>
      <c r="Q3644" s="11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0</v>
      </c>
      <c r="P3646">
        <f t="shared" si="286"/>
        <v>0.08</v>
      </c>
      <c r="Q3646" s="11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0</v>
      </c>
      <c r="P3648">
        <f t="shared" si="286"/>
        <v>0.13</v>
      </c>
      <c r="Q3648" s="11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4"/>
        <v>2015</v>
      </c>
    </row>
    <row r="3649" spans="1:21" ht="48" x14ac:dyDescent="0.2">
      <c r="A3649">
        <v>3789</v>
      </c>
      <c r="B3649" s="9" t="s">
        <v>3786</v>
      </c>
      <c r="C3649" s="3" t="s">
        <v>7899</v>
      </c>
      <c r="D3649" s="5">
        <v>3550</v>
      </c>
      <c r="E3649" s="7">
        <v>0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>
        <f t="shared" si="285"/>
        <v>0</v>
      </c>
      <c r="P3649">
        <f t="shared" si="286"/>
        <v>0</v>
      </c>
      <c r="Q3649" s="11" t="s">
        <v>8315</v>
      </c>
      <c r="R3649" t="s">
        <v>8357</v>
      </c>
      <c r="S3649" s="16">
        <f t="shared" si="287"/>
        <v>42138.798819444448</v>
      </c>
      <c r="T3649" s="16">
        <f t="shared" si="288"/>
        <v>42170.798819444448</v>
      </c>
      <c r="U3649">
        <f t="shared" si="284"/>
        <v>2015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0</v>
      </c>
      <c r="P3650">
        <f t="shared" si="286"/>
        <v>0.01</v>
      </c>
      <c r="Q3650" s="11" t="s">
        <v>8315</v>
      </c>
      <c r="R3650" t="s">
        <v>8316</v>
      </c>
      <c r="S3650" s="16">
        <f t="shared" si="287"/>
        <v>41887.292187500003</v>
      </c>
      <c r="T3650" s="16">
        <f t="shared" si="288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0</v>
      </c>
      <c r="P3651">
        <f t="shared" si="286"/>
        <v>0.13</v>
      </c>
      <c r="Q3651" s="11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0</v>
      </c>
      <c r="P3652">
        <f t="shared" si="286"/>
        <v>0.06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0</v>
      </c>
      <c r="P3653">
        <f t="shared" si="286"/>
        <v>0.11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0</v>
      </c>
      <c r="P3654">
        <f t="shared" si="286"/>
        <v>0.06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0</v>
      </c>
      <c r="P3655">
        <f t="shared" si="286"/>
        <v>0.03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0</v>
      </c>
      <c r="P3656">
        <f t="shared" si="286"/>
        <v>0.03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0</v>
      </c>
      <c r="P3657">
        <f t="shared" si="286"/>
        <v>0.01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0</v>
      </c>
      <c r="P3658">
        <f t="shared" si="286"/>
        <v>0.02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0</v>
      </c>
      <c r="P3659">
        <f t="shared" si="286"/>
        <v>0.05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0</v>
      </c>
      <c r="P3660">
        <f t="shared" si="286"/>
        <v>0.05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0</v>
      </c>
      <c r="P3661">
        <f t="shared" si="286"/>
        <v>0.08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0</v>
      </c>
      <c r="P3662">
        <f t="shared" si="286"/>
        <v>0.05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0</v>
      </c>
      <c r="P3663">
        <f t="shared" si="286"/>
        <v>0.03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0</v>
      </c>
      <c r="P3664">
        <f t="shared" si="286"/>
        <v>0.03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0</v>
      </c>
      <c r="P3665">
        <f t="shared" si="286"/>
        <v>0.11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0</v>
      </c>
      <c r="P3666">
        <f t="shared" si="286"/>
        <v>0.05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0</v>
      </c>
      <c r="P3667">
        <f t="shared" si="286"/>
        <v>7.0000000000000007E-2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0</v>
      </c>
      <c r="P3668">
        <f t="shared" si="286"/>
        <v>0.03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0</v>
      </c>
      <c r="P3669">
        <f t="shared" si="286"/>
        <v>0.02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0</v>
      </c>
      <c r="P3670">
        <f t="shared" si="286"/>
        <v>0.04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0</v>
      </c>
      <c r="P3671">
        <f t="shared" si="286"/>
        <v>0.06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0</v>
      </c>
      <c r="P3672">
        <f t="shared" si="286"/>
        <v>0.08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0</v>
      </c>
      <c r="P3673">
        <f t="shared" si="286"/>
        <v>0.03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0</v>
      </c>
      <c r="P3674">
        <f t="shared" si="286"/>
        <v>0.02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0</v>
      </c>
      <c r="P3675">
        <f t="shared" si="286"/>
        <v>0.01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0</v>
      </c>
      <c r="P3676">
        <f t="shared" si="286"/>
        <v>0.03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2</v>
      </c>
      <c r="P3677">
        <f t="shared" si="286"/>
        <v>0.33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0</v>
      </c>
      <c r="P3678">
        <f t="shared" si="286"/>
        <v>0.06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0</v>
      </c>
      <c r="P3679">
        <f t="shared" si="286"/>
        <v>0.01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0</v>
      </c>
      <c r="P3680">
        <f t="shared" si="286"/>
        <v>0.03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0</v>
      </c>
      <c r="P3681">
        <f t="shared" si="286"/>
        <v>0.03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0</v>
      </c>
      <c r="P3682">
        <f t="shared" si="286"/>
        <v>0.03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0</v>
      </c>
      <c r="P3683">
        <f t="shared" si="286"/>
        <v>0.06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0</v>
      </c>
      <c r="P3684">
        <f t="shared" si="286"/>
        <v>0.01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0</v>
      </c>
      <c r="P3685">
        <f t="shared" si="286"/>
        <v>0.02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0</v>
      </c>
      <c r="P3686">
        <f t="shared" si="286"/>
        <v>0.04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0</v>
      </c>
      <c r="P3687">
        <f t="shared" si="286"/>
        <v>0.01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0</v>
      </c>
      <c r="P3688">
        <f t="shared" si="286"/>
        <v>0.17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0</v>
      </c>
      <c r="P3689">
        <f t="shared" si="286"/>
        <v>0.04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0</v>
      </c>
      <c r="P3690">
        <f t="shared" si="286"/>
        <v>0.03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0</v>
      </c>
      <c r="P3691">
        <f t="shared" si="286"/>
        <v>0.02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ref="O3692:O3755" si="290">ROUND(E3692/D3692*100,0)</f>
        <v>0</v>
      </c>
      <c r="P3692">
        <f t="shared" ref="P3692:P3755" si="291">IFERROR(ROUND(E3692/L3692,2),0)</f>
        <v>0.03</v>
      </c>
      <c r="Q3692" s="11" t="s">
        <v>8315</v>
      </c>
      <c r="R3692" t="s">
        <v>8316</v>
      </c>
      <c r="S3692" s="16">
        <f t="shared" ref="S3692:S3755" si="292">(((J3692/60)/60)/24)+DATE(1970,1,1)</f>
        <v>41940.598182870373</v>
      </c>
      <c r="T3692" s="16">
        <f t="shared" ref="T3692:T3755" si="293">(((I3692/60)/60)/24+DATE(1970,1,1))</f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0</v>
      </c>
      <c r="P3693">
        <f t="shared" si="291"/>
        <v>0</v>
      </c>
      <c r="Q3693" s="11" t="s">
        <v>8315</v>
      </c>
      <c r="R3693" t="s">
        <v>8316</v>
      </c>
      <c r="S3693" s="16">
        <f t="shared" si="292"/>
        <v>42020.700567129628</v>
      </c>
      <c r="T3693" s="16">
        <f t="shared" si="293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0</v>
      </c>
      <c r="P3694">
        <f t="shared" si="291"/>
        <v>0.06</v>
      </c>
      <c r="Q3694" s="11" t="s">
        <v>8315</v>
      </c>
      <c r="R3694" t="s">
        <v>8316</v>
      </c>
      <c r="S3694" s="16">
        <f t="shared" si="292"/>
        <v>41891.96503472222</v>
      </c>
      <c r="T3694" s="16">
        <f t="shared" si="293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0</v>
      </c>
      <c r="P3695">
        <f t="shared" si="291"/>
        <v>7.0000000000000007E-2</v>
      </c>
      <c r="Q3695" s="11" t="s">
        <v>8315</v>
      </c>
      <c r="R3695" t="s">
        <v>8316</v>
      </c>
      <c r="S3695" s="16">
        <f t="shared" si="292"/>
        <v>42309.191307870366</v>
      </c>
      <c r="T3695" s="16">
        <f t="shared" si="293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0</v>
      </c>
      <c r="P3696">
        <f t="shared" si="291"/>
        <v>0.02</v>
      </c>
      <c r="Q3696" s="11" t="s">
        <v>8315</v>
      </c>
      <c r="R3696" t="s">
        <v>8316</v>
      </c>
      <c r="S3696" s="16">
        <f t="shared" si="292"/>
        <v>42490.133877314816</v>
      </c>
      <c r="T3696" s="16">
        <f t="shared" si="293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0</v>
      </c>
      <c r="P3697">
        <f t="shared" si="291"/>
        <v>0.03</v>
      </c>
      <c r="Q3697" s="11" t="s">
        <v>8315</v>
      </c>
      <c r="R3697" t="s">
        <v>8316</v>
      </c>
      <c r="S3697" s="16">
        <f t="shared" si="292"/>
        <v>41995.870486111111</v>
      </c>
      <c r="T3697" s="16">
        <f t="shared" si="293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0</v>
      </c>
      <c r="P3698">
        <f t="shared" si="291"/>
        <v>0.01</v>
      </c>
      <c r="Q3698" s="11" t="s">
        <v>8315</v>
      </c>
      <c r="R3698" t="s">
        <v>8316</v>
      </c>
      <c r="S3698" s="16">
        <f t="shared" si="292"/>
        <v>41988.617083333331</v>
      </c>
      <c r="T3698" s="16">
        <f t="shared" si="293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0</v>
      </c>
      <c r="P3699">
        <f t="shared" si="291"/>
        <v>0.03</v>
      </c>
      <c r="Q3699" s="11" t="s">
        <v>8315</v>
      </c>
      <c r="R3699" t="s">
        <v>8316</v>
      </c>
      <c r="S3699" s="16">
        <f t="shared" si="292"/>
        <v>42479.465833333335</v>
      </c>
      <c r="T3699" s="16">
        <f t="shared" si="293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0</v>
      </c>
      <c r="P3700">
        <f t="shared" si="291"/>
        <v>0.01</v>
      </c>
      <c r="Q3700" s="11" t="s">
        <v>8315</v>
      </c>
      <c r="R3700" t="s">
        <v>8316</v>
      </c>
      <c r="S3700" s="16">
        <f t="shared" si="292"/>
        <v>42401.806562500002</v>
      </c>
      <c r="T3700" s="16">
        <f t="shared" si="293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0</v>
      </c>
      <c r="P3701">
        <f t="shared" si="291"/>
        <v>0.03</v>
      </c>
      <c r="Q3701" s="11" t="s">
        <v>8315</v>
      </c>
      <c r="R3701" t="s">
        <v>8316</v>
      </c>
      <c r="S3701" s="16">
        <f t="shared" si="292"/>
        <v>41897.602037037039</v>
      </c>
      <c r="T3701" s="16">
        <f t="shared" si="293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0</v>
      </c>
      <c r="P3702">
        <f t="shared" si="291"/>
        <v>0.06</v>
      </c>
      <c r="Q3702" s="11" t="s">
        <v>8315</v>
      </c>
      <c r="R3702" t="s">
        <v>8316</v>
      </c>
      <c r="S3702" s="16">
        <f t="shared" si="292"/>
        <v>41882.585648148146</v>
      </c>
      <c r="T3702" s="16">
        <f t="shared" si="293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0</v>
      </c>
      <c r="P3703">
        <f t="shared" si="291"/>
        <v>0.03</v>
      </c>
      <c r="Q3703" s="11" t="s">
        <v>8315</v>
      </c>
      <c r="R3703" t="s">
        <v>8316</v>
      </c>
      <c r="S3703" s="16">
        <f t="shared" si="292"/>
        <v>42129.541585648149</v>
      </c>
      <c r="T3703" s="16">
        <f t="shared" si="293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0</v>
      </c>
      <c r="P3704">
        <f t="shared" si="291"/>
        <v>0.05</v>
      </c>
      <c r="Q3704" s="11" t="s">
        <v>8315</v>
      </c>
      <c r="R3704" t="s">
        <v>8316</v>
      </c>
      <c r="S3704" s="16">
        <f t="shared" si="292"/>
        <v>42524.53800925926</v>
      </c>
      <c r="T3704" s="16">
        <f t="shared" si="293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0</v>
      </c>
      <c r="P3705">
        <f t="shared" si="291"/>
        <v>0.03</v>
      </c>
      <c r="Q3705" s="11" t="s">
        <v>8315</v>
      </c>
      <c r="R3705" t="s">
        <v>8316</v>
      </c>
      <c r="S3705" s="16">
        <f t="shared" si="292"/>
        <v>42556.504490740743</v>
      </c>
      <c r="T3705" s="16">
        <f t="shared" si="293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0</v>
      </c>
      <c r="P3706">
        <f t="shared" si="291"/>
        <v>0</v>
      </c>
      <c r="Q3706" s="11" t="s">
        <v>8315</v>
      </c>
      <c r="R3706" t="s">
        <v>8316</v>
      </c>
      <c r="S3706" s="16">
        <f t="shared" si="292"/>
        <v>42461.689745370371</v>
      </c>
      <c r="T3706" s="16">
        <f t="shared" si="293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0</v>
      </c>
      <c r="P3707">
        <f t="shared" si="291"/>
        <v>0</v>
      </c>
      <c r="Q3707" s="11" t="s">
        <v>8315</v>
      </c>
      <c r="R3707" t="s">
        <v>8316</v>
      </c>
      <c r="S3707" s="16">
        <f t="shared" si="292"/>
        <v>41792.542986111112</v>
      </c>
      <c r="T3707" s="16">
        <f t="shared" si="293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0</v>
      </c>
      <c r="P3708">
        <f t="shared" si="291"/>
        <v>0</v>
      </c>
      <c r="Q3708" s="11" t="s">
        <v>8315</v>
      </c>
      <c r="R3708" t="s">
        <v>8316</v>
      </c>
      <c r="S3708" s="16">
        <f t="shared" si="292"/>
        <v>41879.913761574076</v>
      </c>
      <c r="T3708" s="16">
        <f t="shared" si="293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0</v>
      </c>
      <c r="P3709">
        <f t="shared" si="291"/>
        <v>0</v>
      </c>
      <c r="Q3709" s="11" t="s">
        <v>8315</v>
      </c>
      <c r="R3709" t="s">
        <v>8316</v>
      </c>
      <c r="S3709" s="16">
        <f t="shared" si="292"/>
        <v>42552.048356481479</v>
      </c>
      <c r="T3709" s="16">
        <f t="shared" si="293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0</v>
      </c>
      <c r="P3710">
        <f t="shared" si="291"/>
        <v>0</v>
      </c>
      <c r="Q3710" s="11" t="s">
        <v>8315</v>
      </c>
      <c r="R3710" t="s">
        <v>8316</v>
      </c>
      <c r="S3710" s="16">
        <f t="shared" si="292"/>
        <v>41810.142199074071</v>
      </c>
      <c r="T3710" s="16">
        <f t="shared" si="293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0</v>
      </c>
      <c r="P3711">
        <f t="shared" si="291"/>
        <v>0</v>
      </c>
      <c r="Q3711" s="11" t="s">
        <v>8315</v>
      </c>
      <c r="R3711" t="s">
        <v>8316</v>
      </c>
      <c r="S3711" s="16">
        <f t="shared" si="292"/>
        <v>41785.707708333335</v>
      </c>
      <c r="T3711" s="16">
        <f t="shared" si="293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0</v>
      </c>
      <c r="P3712">
        <f t="shared" si="291"/>
        <v>0</v>
      </c>
      <c r="Q3712" s="11" t="s">
        <v>8315</v>
      </c>
      <c r="R3712" t="s">
        <v>8316</v>
      </c>
      <c r="S3712" s="16">
        <f t="shared" si="292"/>
        <v>42072.576249999998</v>
      </c>
      <c r="T3712" s="16">
        <f t="shared" si="293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0</v>
      </c>
      <c r="P3713">
        <f t="shared" si="291"/>
        <v>0</v>
      </c>
      <c r="Q3713" s="11" t="s">
        <v>8315</v>
      </c>
      <c r="R3713" t="s">
        <v>8316</v>
      </c>
      <c r="S3713" s="16">
        <f t="shared" si="292"/>
        <v>41779.724224537036</v>
      </c>
      <c r="T3713" s="16">
        <f t="shared" si="293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0</v>
      </c>
      <c r="P3714">
        <f t="shared" si="291"/>
        <v>0</v>
      </c>
      <c r="Q3714" s="11" t="s">
        <v>8315</v>
      </c>
      <c r="R3714" t="s">
        <v>8316</v>
      </c>
      <c r="S3714" s="16">
        <f t="shared" si="292"/>
        <v>42134.172071759262</v>
      </c>
      <c r="T3714" s="16">
        <f t="shared" si="293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0</v>
      </c>
      <c r="P3715">
        <f t="shared" si="291"/>
        <v>0</v>
      </c>
      <c r="Q3715" s="11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0</v>
      </c>
      <c r="P3716">
        <f t="shared" si="291"/>
        <v>0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0</v>
      </c>
      <c r="P3717">
        <f t="shared" si="291"/>
        <v>0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0</v>
      </c>
      <c r="P3718">
        <f t="shared" si="291"/>
        <v>0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0</v>
      </c>
      <c r="P3719">
        <f t="shared" si="291"/>
        <v>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0</v>
      </c>
      <c r="P3720">
        <f t="shared" si="291"/>
        <v>0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0</v>
      </c>
      <c r="P3721">
        <f t="shared" si="291"/>
        <v>0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0</v>
      </c>
      <c r="P3722">
        <f t="shared" si="291"/>
        <v>0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0</v>
      </c>
      <c r="P3723">
        <f t="shared" si="291"/>
        <v>0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0</v>
      </c>
      <c r="P3724">
        <f t="shared" si="291"/>
        <v>0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0</v>
      </c>
      <c r="P3725">
        <f t="shared" si="291"/>
        <v>0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0</v>
      </c>
      <c r="P3726">
        <f t="shared" si="291"/>
        <v>0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0</v>
      </c>
      <c r="P3727">
        <f t="shared" si="291"/>
        <v>0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0</v>
      </c>
      <c r="P3728">
        <f t="shared" si="291"/>
        <v>0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0</v>
      </c>
      <c r="P3729">
        <f t="shared" si="291"/>
        <v>0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0</v>
      </c>
      <c r="P3730">
        <f t="shared" si="291"/>
        <v>0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0</v>
      </c>
      <c r="P3736">
        <f t="shared" si="291"/>
        <v>0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0</v>
      </c>
      <c r="P3737">
        <f t="shared" si="291"/>
        <v>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0</v>
      </c>
      <c r="P3739">
        <f t="shared" si="291"/>
        <v>0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0</v>
      </c>
      <c r="P3741">
        <f t="shared" si="291"/>
        <v>0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0</v>
      </c>
      <c r="P3742">
        <f t="shared" si="291"/>
        <v>0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0</v>
      </c>
      <c r="P3744">
        <f t="shared" si="291"/>
        <v>0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0</v>
      </c>
      <c r="P3747">
        <f t="shared" si="291"/>
        <v>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0</v>
      </c>
      <c r="P3748">
        <f t="shared" si="291"/>
        <v>0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0</v>
      </c>
      <c r="P3749">
        <f t="shared" si="291"/>
        <v>0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0</v>
      </c>
      <c r="P3750">
        <f t="shared" si="291"/>
        <v>0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0</v>
      </c>
      <c r="P3751">
        <f t="shared" si="291"/>
        <v>0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0</v>
      </c>
      <c r="P3752">
        <f t="shared" si="291"/>
        <v>0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0</v>
      </c>
      <c r="P3753">
        <f t="shared" si="291"/>
        <v>0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48" x14ac:dyDescent="0.2">
      <c r="A3754">
        <v>3630</v>
      </c>
      <c r="B3754" s="9" t="s">
        <v>3628</v>
      </c>
      <c r="C3754" s="3" t="s">
        <v>7740</v>
      </c>
      <c r="D3754" s="5">
        <v>3000</v>
      </c>
      <c r="E3754" s="7">
        <v>2</v>
      </c>
      <c r="F3754" t="s">
        <v>8220</v>
      </c>
      <c r="G3754" t="s">
        <v>8224</v>
      </c>
      <c r="H3754" t="s">
        <v>8246</v>
      </c>
      <c r="I3754">
        <v>1417295990</v>
      </c>
      <c r="J3754">
        <v>1414700390</v>
      </c>
      <c r="K3754" t="b">
        <v>0</v>
      </c>
      <c r="L3754">
        <v>1</v>
      </c>
      <c r="M3754" t="b">
        <v>0</v>
      </c>
      <c r="N3754" t="s">
        <v>8303</v>
      </c>
      <c r="O3754">
        <f t="shared" si="290"/>
        <v>0</v>
      </c>
      <c r="P3754">
        <f t="shared" si="291"/>
        <v>2</v>
      </c>
      <c r="Q3754" s="11" t="s">
        <v>8315</v>
      </c>
      <c r="R3754" t="s">
        <v>8357</v>
      </c>
      <c r="S3754" s="16">
        <f t="shared" si="292"/>
        <v>41942.84710648148</v>
      </c>
      <c r="T3754" s="16">
        <f t="shared" si="293"/>
        <v>41972.888773148152</v>
      </c>
      <c r="U3754">
        <f t="shared" si="294"/>
        <v>2014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0</v>
      </c>
      <c r="P3755">
        <f t="shared" si="291"/>
        <v>0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ref="O3756:O3819" si="295">ROUND(E3756/D3756*100,0)</f>
        <v>0</v>
      </c>
      <c r="P3756">
        <f t="shared" ref="P3756:P3819" si="296">IFERROR(ROUND(E3756/L3756,2),0)</f>
        <v>0</v>
      </c>
      <c r="Q3756" s="11" t="s">
        <v>8315</v>
      </c>
      <c r="R3756" t="s">
        <v>8357</v>
      </c>
      <c r="S3756" s="16">
        <f t="shared" ref="S3756:S3819" si="297">(((J3756/60)/60)/24)+DATE(1970,1,1)</f>
        <v>41808.881215277775</v>
      </c>
      <c r="T3756" s="16">
        <f t="shared" ref="T3756:T3819" si="298">(((I3756/60)/60)/24+DATE(1970,1,1))</f>
        <v>41846.207638888889</v>
      </c>
      <c r="U3756">
        <f t="shared" si="294"/>
        <v>2014</v>
      </c>
    </row>
    <row r="3757" spans="1:21" ht="48" x14ac:dyDescent="0.2">
      <c r="A3757">
        <v>3201</v>
      </c>
      <c r="B3757" s="9" t="s">
        <v>3201</v>
      </c>
      <c r="C3757" s="3" t="s">
        <v>7311</v>
      </c>
      <c r="D3757" s="5">
        <v>2000</v>
      </c>
      <c r="E3757" s="7">
        <v>75</v>
      </c>
      <c r="F3757" t="s">
        <v>8220</v>
      </c>
      <c r="G3757" t="s">
        <v>8224</v>
      </c>
      <c r="H3757" t="s">
        <v>8246</v>
      </c>
      <c r="I3757">
        <v>1409509477</v>
      </c>
      <c r="J3757">
        <v>1407695077</v>
      </c>
      <c r="K3757" t="b">
        <v>0</v>
      </c>
      <c r="L3757">
        <v>2</v>
      </c>
      <c r="M3757" t="b">
        <v>0</v>
      </c>
      <c r="N3757" t="s">
        <v>8303</v>
      </c>
      <c r="O3757">
        <f t="shared" si="295"/>
        <v>4</v>
      </c>
      <c r="P3757">
        <f t="shared" si="296"/>
        <v>37.5</v>
      </c>
      <c r="Q3757" s="11" t="s">
        <v>8315</v>
      </c>
      <c r="R3757" t="s">
        <v>8357</v>
      </c>
      <c r="S3757" s="16">
        <f t="shared" si="297"/>
        <v>41861.767094907409</v>
      </c>
      <c r="T3757" s="16">
        <f t="shared" si="298"/>
        <v>41882.767094907409</v>
      </c>
      <c r="U3757">
        <f t="shared" si="294"/>
        <v>2014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0</v>
      </c>
      <c r="P3758">
        <f t="shared" si="296"/>
        <v>0</v>
      </c>
      <c r="Q3758" s="11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0</v>
      </c>
      <c r="P3759">
        <f t="shared" si="296"/>
        <v>0</v>
      </c>
      <c r="Q3759" s="11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0</v>
      </c>
      <c r="P3760">
        <f t="shared" si="296"/>
        <v>0</v>
      </c>
      <c r="Q3760" s="11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0</v>
      </c>
      <c r="P3761">
        <f t="shared" si="296"/>
        <v>0</v>
      </c>
      <c r="Q3761" s="11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0</v>
      </c>
      <c r="P3762">
        <f t="shared" si="296"/>
        <v>0</v>
      </c>
      <c r="Q3762" s="11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4"/>
        <v>2014</v>
      </c>
    </row>
    <row r="3763" spans="1:21" ht="48" x14ac:dyDescent="0.2">
      <c r="A3763">
        <v>3770</v>
      </c>
      <c r="B3763" s="9" t="s">
        <v>3767</v>
      </c>
      <c r="C3763" s="3" t="s">
        <v>7880</v>
      </c>
      <c r="D3763" s="5">
        <v>2000</v>
      </c>
      <c r="E3763" s="7">
        <v>0</v>
      </c>
      <c r="F3763" t="s">
        <v>8218</v>
      </c>
      <c r="G3763" t="s">
        <v>8224</v>
      </c>
      <c r="H3763" t="s">
        <v>8246</v>
      </c>
      <c r="I3763">
        <v>1434234010</v>
      </c>
      <c r="J3763">
        <v>1431642010</v>
      </c>
      <c r="K3763" t="b">
        <v>0</v>
      </c>
      <c r="L3763">
        <v>20</v>
      </c>
      <c r="M3763" t="b">
        <v>1</v>
      </c>
      <c r="N3763" t="s">
        <v>8303</v>
      </c>
      <c r="O3763">
        <f t="shared" si="295"/>
        <v>0</v>
      </c>
      <c r="P3763">
        <f t="shared" si="296"/>
        <v>0</v>
      </c>
      <c r="Q3763" s="11" t="s">
        <v>8315</v>
      </c>
      <c r="R3763" t="s">
        <v>8357</v>
      </c>
      <c r="S3763" s="16">
        <f t="shared" si="297"/>
        <v>42138.930671296301</v>
      </c>
      <c r="T3763" s="16">
        <f t="shared" si="298"/>
        <v>42168.930671296301</v>
      </c>
      <c r="U3763">
        <f t="shared" si="294"/>
        <v>2015</v>
      </c>
    </row>
    <row r="3764" spans="1:21" ht="48" x14ac:dyDescent="0.2">
      <c r="A3764">
        <v>3782</v>
      </c>
      <c r="B3764" s="9" t="s">
        <v>3779</v>
      </c>
      <c r="C3764" s="3" t="s">
        <v>7892</v>
      </c>
      <c r="D3764" s="5">
        <v>2000</v>
      </c>
      <c r="E3764" s="7">
        <v>0</v>
      </c>
      <c r="F3764" t="s">
        <v>8218</v>
      </c>
      <c r="G3764" t="s">
        <v>8224</v>
      </c>
      <c r="H3764" t="s">
        <v>8246</v>
      </c>
      <c r="I3764">
        <v>1469401200</v>
      </c>
      <c r="J3764">
        <v>1466887297</v>
      </c>
      <c r="K3764" t="b">
        <v>0</v>
      </c>
      <c r="L3764">
        <v>27</v>
      </c>
      <c r="M3764" t="b">
        <v>1</v>
      </c>
      <c r="N3764" t="s">
        <v>8303</v>
      </c>
      <c r="O3764">
        <f t="shared" si="295"/>
        <v>0</v>
      </c>
      <c r="P3764">
        <f t="shared" si="296"/>
        <v>0</v>
      </c>
      <c r="Q3764" s="11" t="s">
        <v>8315</v>
      </c>
      <c r="R3764" t="s">
        <v>8357</v>
      </c>
      <c r="S3764" s="16">
        <f t="shared" si="297"/>
        <v>42546.862233796302</v>
      </c>
      <c r="T3764" s="16">
        <f t="shared" si="298"/>
        <v>42575.958333333328</v>
      </c>
      <c r="U3764">
        <f t="shared" si="294"/>
        <v>2016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0</v>
      </c>
      <c r="P3765">
        <f t="shared" si="296"/>
        <v>0</v>
      </c>
      <c r="Q3765" s="11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0</v>
      </c>
      <c r="P3766">
        <f t="shared" si="296"/>
        <v>0</v>
      </c>
      <c r="Q3766" s="11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0</v>
      </c>
      <c r="P3767">
        <f t="shared" si="296"/>
        <v>0</v>
      </c>
      <c r="Q3767" s="11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0</v>
      </c>
      <c r="P3768">
        <f t="shared" si="296"/>
        <v>0</v>
      </c>
      <c r="Q3768" s="11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0</v>
      </c>
      <c r="P3769">
        <f t="shared" si="296"/>
        <v>0</v>
      </c>
      <c r="Q3769" s="11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0</v>
      </c>
      <c r="P3770">
        <f t="shared" si="296"/>
        <v>0</v>
      </c>
      <c r="Q3770" s="11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0</v>
      </c>
      <c r="P3771">
        <f t="shared" si="296"/>
        <v>0</v>
      </c>
      <c r="Q3771" s="11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4"/>
        <v>2016</v>
      </c>
    </row>
    <row r="3772" spans="1:21" ht="48" x14ac:dyDescent="0.2">
      <c r="A3772">
        <v>3785</v>
      </c>
      <c r="B3772" s="9" t="s">
        <v>3782</v>
      </c>
      <c r="C3772" s="3" t="s">
        <v>7895</v>
      </c>
      <c r="D3772" s="5">
        <v>2000</v>
      </c>
      <c r="E3772" s="7">
        <v>0</v>
      </c>
      <c r="F3772" t="s">
        <v>8218</v>
      </c>
      <c r="G3772" t="s">
        <v>8224</v>
      </c>
      <c r="H3772" t="s">
        <v>8246</v>
      </c>
      <c r="I3772">
        <v>1470132180</v>
      </c>
      <c r="J3772">
        <v>1467040769</v>
      </c>
      <c r="K3772" t="b">
        <v>0</v>
      </c>
      <c r="L3772">
        <v>30</v>
      </c>
      <c r="M3772" t="b">
        <v>1</v>
      </c>
      <c r="N3772" t="s">
        <v>8303</v>
      </c>
      <c r="O3772">
        <f t="shared" si="295"/>
        <v>0</v>
      </c>
      <c r="P3772">
        <f t="shared" si="296"/>
        <v>0</v>
      </c>
      <c r="Q3772" s="11" t="s">
        <v>8315</v>
      </c>
      <c r="R3772" t="s">
        <v>8357</v>
      </c>
      <c r="S3772" s="16">
        <f t="shared" si="297"/>
        <v>42548.63853009259</v>
      </c>
      <c r="T3772" s="16">
        <f t="shared" si="298"/>
        <v>42584.418749999997</v>
      </c>
      <c r="U3772">
        <f t="shared" si="294"/>
        <v>2016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0</v>
      </c>
      <c r="P3773">
        <f t="shared" si="296"/>
        <v>0</v>
      </c>
      <c r="Q3773" s="11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0</v>
      </c>
      <c r="P3774">
        <f t="shared" si="296"/>
        <v>0</v>
      </c>
      <c r="Q3774" s="11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0</v>
      </c>
      <c r="P3775">
        <f t="shared" si="296"/>
        <v>0</v>
      </c>
      <c r="Q3775" s="11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0</v>
      </c>
      <c r="P3776">
        <f t="shared" si="296"/>
        <v>0</v>
      </c>
      <c r="Q3776" s="11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0</v>
      </c>
      <c r="P3777">
        <f t="shared" si="296"/>
        <v>0</v>
      </c>
      <c r="Q3777" s="11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0</v>
      </c>
      <c r="P3778">
        <f t="shared" si="296"/>
        <v>0</v>
      </c>
      <c r="Q3778" s="11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0</v>
      </c>
      <c r="P3779">
        <f t="shared" si="296"/>
        <v>0</v>
      </c>
      <c r="Q3779" s="11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0</v>
      </c>
      <c r="P3780">
        <f t="shared" si="296"/>
        <v>0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0</v>
      </c>
      <c r="P3781">
        <f t="shared" si="296"/>
        <v>0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0</v>
      </c>
      <c r="P3782">
        <f t="shared" si="296"/>
        <v>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0</v>
      </c>
      <c r="P3783">
        <f t="shared" si="296"/>
        <v>0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32" x14ac:dyDescent="0.2">
      <c r="A3784">
        <v>2937</v>
      </c>
      <c r="B3784" s="9" t="s">
        <v>2937</v>
      </c>
      <c r="C3784" s="3" t="s">
        <v>7047</v>
      </c>
      <c r="D3784" s="5">
        <v>1500</v>
      </c>
      <c r="E3784" s="7">
        <v>225</v>
      </c>
      <c r="F3784" t="s">
        <v>8218</v>
      </c>
      <c r="G3784" t="s">
        <v>8224</v>
      </c>
      <c r="H3784" t="s">
        <v>8246</v>
      </c>
      <c r="I3784">
        <v>1405249113</v>
      </c>
      <c r="J3784">
        <v>1402657113</v>
      </c>
      <c r="K3784" t="b">
        <v>0</v>
      </c>
      <c r="L3784">
        <v>55</v>
      </c>
      <c r="M3784" t="b">
        <v>1</v>
      </c>
      <c r="N3784" t="s">
        <v>8303</v>
      </c>
      <c r="O3784">
        <f t="shared" si="295"/>
        <v>15</v>
      </c>
      <c r="P3784">
        <f t="shared" si="296"/>
        <v>4.09</v>
      </c>
      <c r="Q3784" s="11" t="s">
        <v>8315</v>
      </c>
      <c r="R3784" t="s">
        <v>8357</v>
      </c>
      <c r="S3784" s="16">
        <f t="shared" si="297"/>
        <v>41803.457326388889</v>
      </c>
      <c r="T3784" s="16">
        <f t="shared" si="298"/>
        <v>41833.457326388889</v>
      </c>
      <c r="U3784">
        <f t="shared" si="299"/>
        <v>2014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0</v>
      </c>
      <c r="P3785">
        <f t="shared" si="296"/>
        <v>0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0</v>
      </c>
      <c r="P3786">
        <f t="shared" si="296"/>
        <v>0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3762</v>
      </c>
      <c r="B3787" s="9" t="s">
        <v>3759</v>
      </c>
      <c r="C3787" s="3" t="s">
        <v>7872</v>
      </c>
      <c r="D3787" s="5">
        <v>1250</v>
      </c>
      <c r="E3787" s="7">
        <v>0</v>
      </c>
      <c r="F3787" t="s">
        <v>8218</v>
      </c>
      <c r="G3787" t="s">
        <v>8224</v>
      </c>
      <c r="H3787" t="s">
        <v>8246</v>
      </c>
      <c r="I3787">
        <v>1438543889</v>
      </c>
      <c r="J3787">
        <v>1436383889</v>
      </c>
      <c r="K3787" t="b">
        <v>0</v>
      </c>
      <c r="L3787">
        <v>28</v>
      </c>
      <c r="M3787" t="b">
        <v>1</v>
      </c>
      <c r="N3787" t="s">
        <v>8303</v>
      </c>
      <c r="O3787">
        <f t="shared" si="295"/>
        <v>0</v>
      </c>
      <c r="P3787">
        <f t="shared" si="296"/>
        <v>0</v>
      </c>
      <c r="Q3787" s="11" t="s">
        <v>8315</v>
      </c>
      <c r="R3787" t="s">
        <v>8357</v>
      </c>
      <c r="S3787" s="16">
        <f t="shared" si="297"/>
        <v>42193.813530092593</v>
      </c>
      <c r="T3787" s="16">
        <f t="shared" si="298"/>
        <v>42218.813530092593</v>
      </c>
      <c r="U3787">
        <f t="shared" si="299"/>
        <v>2015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0</v>
      </c>
      <c r="P3788">
        <f t="shared" si="296"/>
        <v>0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0</v>
      </c>
      <c r="P3789">
        <f t="shared" si="296"/>
        <v>0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3795</v>
      </c>
      <c r="B3791" s="9" t="s">
        <v>3792</v>
      </c>
      <c r="C3791" s="3" t="s">
        <v>7905</v>
      </c>
      <c r="D3791" s="5">
        <v>600</v>
      </c>
      <c r="E3791" s="7">
        <v>0</v>
      </c>
      <c r="F3791" t="s">
        <v>8220</v>
      </c>
      <c r="G3791" t="s">
        <v>8224</v>
      </c>
      <c r="H3791" t="s">
        <v>8246</v>
      </c>
      <c r="I3791">
        <v>1440801000</v>
      </c>
      <c r="J3791">
        <v>1437042490</v>
      </c>
      <c r="K3791" t="b">
        <v>0</v>
      </c>
      <c r="L3791">
        <v>2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8315</v>
      </c>
      <c r="R3791" t="s">
        <v>8357</v>
      </c>
      <c r="S3791" s="16">
        <f t="shared" si="297"/>
        <v>42201.436226851853</v>
      </c>
      <c r="T3791" s="16">
        <f t="shared" si="298"/>
        <v>42244.9375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0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0</v>
      </c>
      <c r="P3795">
        <f t="shared" si="296"/>
        <v>0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3755</v>
      </c>
      <c r="B3796" s="9" t="s">
        <v>3752</v>
      </c>
      <c r="C3796" s="3" t="s">
        <v>7865</v>
      </c>
      <c r="D3796" s="5">
        <v>550</v>
      </c>
      <c r="E3796" s="7">
        <v>0</v>
      </c>
      <c r="F3796" t="s">
        <v>8218</v>
      </c>
      <c r="G3796" t="s">
        <v>8224</v>
      </c>
      <c r="H3796" t="s">
        <v>8246</v>
      </c>
      <c r="I3796">
        <v>1460753307</v>
      </c>
      <c r="J3796">
        <v>1458161307</v>
      </c>
      <c r="K3796" t="b">
        <v>0</v>
      </c>
      <c r="L3796">
        <v>28</v>
      </c>
      <c r="M3796" t="b">
        <v>1</v>
      </c>
      <c r="N3796" t="s">
        <v>8303</v>
      </c>
      <c r="O3796">
        <f t="shared" si="295"/>
        <v>0</v>
      </c>
      <c r="P3796">
        <f t="shared" si="296"/>
        <v>0</v>
      </c>
      <c r="Q3796" s="11" t="s">
        <v>8315</v>
      </c>
      <c r="R3796" t="s">
        <v>8357</v>
      </c>
      <c r="S3796" s="16">
        <f t="shared" si="297"/>
        <v>42445.866979166662</v>
      </c>
      <c r="T3796" s="16">
        <f t="shared" si="298"/>
        <v>42475.866979166662</v>
      </c>
      <c r="U3796">
        <f t="shared" si="299"/>
        <v>2016</v>
      </c>
    </row>
    <row r="3797" spans="1:21" ht="48" x14ac:dyDescent="0.2">
      <c r="A3797">
        <v>2922</v>
      </c>
      <c r="B3797" s="9" t="s">
        <v>2922</v>
      </c>
      <c r="C3797" s="3" t="s">
        <v>7032</v>
      </c>
      <c r="D3797" s="5">
        <v>500</v>
      </c>
      <c r="E3797" s="7">
        <v>237</v>
      </c>
      <c r="F3797" t="s">
        <v>8218</v>
      </c>
      <c r="G3797" t="s">
        <v>8224</v>
      </c>
      <c r="H3797" t="s">
        <v>8246</v>
      </c>
      <c r="I3797">
        <v>1431982727</v>
      </c>
      <c r="J3797">
        <v>1428094727</v>
      </c>
      <c r="K3797" t="b">
        <v>0</v>
      </c>
      <c r="L3797">
        <v>6</v>
      </c>
      <c r="M3797" t="b">
        <v>1</v>
      </c>
      <c r="N3797" t="s">
        <v>8303</v>
      </c>
      <c r="O3797">
        <f t="shared" si="295"/>
        <v>47</v>
      </c>
      <c r="P3797">
        <f t="shared" si="296"/>
        <v>39.5</v>
      </c>
      <c r="Q3797" s="11" t="s">
        <v>8315</v>
      </c>
      <c r="R3797" t="s">
        <v>8357</v>
      </c>
      <c r="S3797" s="16">
        <f t="shared" si="297"/>
        <v>42097.874155092592</v>
      </c>
      <c r="T3797" s="16">
        <f t="shared" si="298"/>
        <v>42142.874155092592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0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0</v>
      </c>
      <c r="P3799">
        <f t="shared" si="296"/>
        <v>0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0</v>
      </c>
      <c r="P3800">
        <f t="shared" si="296"/>
        <v>0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0</v>
      </c>
      <c r="P3801">
        <f t="shared" si="296"/>
        <v>0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0</v>
      </c>
      <c r="P3802">
        <f t="shared" si="296"/>
        <v>0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0</v>
      </c>
      <c r="P3803">
        <f t="shared" si="296"/>
        <v>0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0</v>
      </c>
      <c r="P3805">
        <f t="shared" si="296"/>
        <v>0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0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0</v>
      </c>
      <c r="P3809">
        <f t="shared" si="296"/>
        <v>0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0</v>
      </c>
      <c r="P3810">
        <f t="shared" si="296"/>
        <v>0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0</v>
      </c>
      <c r="P3811">
        <f t="shared" si="296"/>
        <v>0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0</v>
      </c>
      <c r="P3812">
        <f t="shared" si="296"/>
        <v>0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0</v>
      </c>
      <c r="P3813">
        <f t="shared" si="296"/>
        <v>0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0</v>
      </c>
      <c r="P3814">
        <f t="shared" si="296"/>
        <v>0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0</v>
      </c>
      <c r="P3815">
        <f t="shared" si="296"/>
        <v>0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0</v>
      </c>
      <c r="P3816">
        <f t="shared" si="296"/>
        <v>0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0</v>
      </c>
      <c r="P3817">
        <f t="shared" si="296"/>
        <v>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0</v>
      </c>
      <c r="P3818">
        <f t="shared" si="296"/>
        <v>0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0</v>
      </c>
      <c r="P3819">
        <f t="shared" si="296"/>
        <v>0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ref="O3820:O3885" si="300">ROUND(E3820/D3820*100,0)</f>
        <v>0</v>
      </c>
      <c r="P3820">
        <f t="shared" ref="P3820:P3885" si="301">IFERROR(ROUND(E3820/L3820,2),0)</f>
        <v>0</v>
      </c>
      <c r="Q3820" s="11" t="s">
        <v>8315</v>
      </c>
      <c r="R3820" t="s">
        <v>8316</v>
      </c>
      <c r="S3820" s="16">
        <f t="shared" ref="S3820:S3885" si="302">(((J3820/60)/60)/24)+DATE(1970,1,1)</f>
        <v>42045.84238425926</v>
      </c>
      <c r="T3820" s="16">
        <f t="shared" ref="T3820:T3885" si="303">(((I3820/60)/60)/24+DATE(1970,1,1))</f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0</v>
      </c>
      <c r="P3821">
        <f t="shared" si="301"/>
        <v>0</v>
      </c>
      <c r="Q3821" s="11" t="s">
        <v>8315</v>
      </c>
      <c r="R3821" t="s">
        <v>8316</v>
      </c>
      <c r="S3821" s="16">
        <f t="shared" si="302"/>
        <v>42184.209537037037</v>
      </c>
      <c r="T3821" s="16">
        <f t="shared" si="303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0</v>
      </c>
      <c r="P3822">
        <f t="shared" si="301"/>
        <v>0</v>
      </c>
      <c r="Q3822" s="11" t="s">
        <v>8315</v>
      </c>
      <c r="R3822" t="s">
        <v>8316</v>
      </c>
      <c r="S3822" s="16">
        <f t="shared" si="302"/>
        <v>42160.651817129634</v>
      </c>
      <c r="T3822" s="16">
        <f t="shared" si="303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0</v>
      </c>
      <c r="P3823">
        <f t="shared" si="301"/>
        <v>0</v>
      </c>
      <c r="Q3823" s="11" t="s">
        <v>8315</v>
      </c>
      <c r="R3823" t="s">
        <v>8316</v>
      </c>
      <c r="S3823" s="16">
        <f t="shared" si="302"/>
        <v>42341.180636574078</v>
      </c>
      <c r="T3823" s="16">
        <f t="shared" si="303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0</v>
      </c>
      <c r="P3824">
        <f t="shared" si="301"/>
        <v>0</v>
      </c>
      <c r="Q3824" s="11" t="s">
        <v>8315</v>
      </c>
      <c r="R3824" t="s">
        <v>8316</v>
      </c>
      <c r="S3824" s="16">
        <f t="shared" si="302"/>
        <v>42329.838159722218</v>
      </c>
      <c r="T3824" s="16">
        <f t="shared" si="303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0</v>
      </c>
      <c r="P3825">
        <f t="shared" si="301"/>
        <v>0</v>
      </c>
      <c r="Q3825" s="11" t="s">
        <v>8315</v>
      </c>
      <c r="R3825" t="s">
        <v>8316</v>
      </c>
      <c r="S3825" s="16">
        <f t="shared" si="302"/>
        <v>42170.910231481481</v>
      </c>
      <c r="T3825" s="16">
        <f t="shared" si="303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0</v>
      </c>
      <c r="P3826">
        <f t="shared" si="301"/>
        <v>0</v>
      </c>
      <c r="Q3826" s="11" t="s">
        <v>8315</v>
      </c>
      <c r="R3826" t="s">
        <v>8316</v>
      </c>
      <c r="S3826" s="16">
        <f t="shared" si="302"/>
        <v>42571.626192129625</v>
      </c>
      <c r="T3826" s="16">
        <f t="shared" si="303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0</v>
      </c>
      <c r="P3827">
        <f t="shared" si="301"/>
        <v>0</v>
      </c>
      <c r="Q3827" s="11" t="s">
        <v>8315</v>
      </c>
      <c r="R3827" t="s">
        <v>8316</v>
      </c>
      <c r="S3827" s="16">
        <f t="shared" si="302"/>
        <v>42151.069606481484</v>
      </c>
      <c r="T3827" s="16">
        <f t="shared" si="303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0</v>
      </c>
      <c r="P3828">
        <f t="shared" si="301"/>
        <v>0</v>
      </c>
      <c r="Q3828" s="11" t="s">
        <v>8315</v>
      </c>
      <c r="R3828" t="s">
        <v>8316</v>
      </c>
      <c r="S3828" s="16">
        <f t="shared" si="302"/>
        <v>42101.423541666663</v>
      </c>
      <c r="T3828" s="16">
        <f t="shared" si="303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0</v>
      </c>
      <c r="P3829">
        <f t="shared" si="301"/>
        <v>0</v>
      </c>
      <c r="Q3829" s="11" t="s">
        <v>8315</v>
      </c>
      <c r="R3829" t="s">
        <v>8316</v>
      </c>
      <c r="S3829" s="16">
        <f t="shared" si="302"/>
        <v>42034.928252314814</v>
      </c>
      <c r="T3829" s="16">
        <f t="shared" si="303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0</v>
      </c>
      <c r="P3830">
        <f t="shared" si="301"/>
        <v>0</v>
      </c>
      <c r="Q3830" s="11" t="s">
        <v>8315</v>
      </c>
      <c r="R3830" t="s">
        <v>8316</v>
      </c>
      <c r="S3830" s="16">
        <f t="shared" si="302"/>
        <v>41944.527627314819</v>
      </c>
      <c r="T3830" s="16">
        <f t="shared" si="303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0</v>
      </c>
      <c r="P3831">
        <f t="shared" si="301"/>
        <v>0</v>
      </c>
      <c r="Q3831" s="11" t="s">
        <v>8315</v>
      </c>
      <c r="R3831" t="s">
        <v>8316</v>
      </c>
      <c r="S3831" s="16">
        <f t="shared" si="302"/>
        <v>42593.865405092598</v>
      </c>
      <c r="T3831" s="16">
        <f t="shared" si="303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0</v>
      </c>
      <c r="P3832">
        <f t="shared" si="301"/>
        <v>0</v>
      </c>
      <c r="Q3832" s="11" t="s">
        <v>8315</v>
      </c>
      <c r="R3832" t="s">
        <v>8316</v>
      </c>
      <c r="S3832" s="16">
        <f t="shared" si="302"/>
        <v>42503.740868055553</v>
      </c>
      <c r="T3832" s="16">
        <f t="shared" si="303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0</v>
      </c>
      <c r="P3833">
        <f t="shared" si="301"/>
        <v>0</v>
      </c>
      <c r="Q3833" s="11" t="s">
        <v>8315</v>
      </c>
      <c r="R3833" t="s">
        <v>8316</v>
      </c>
      <c r="S3833" s="16">
        <f t="shared" si="302"/>
        <v>41927.848900462966</v>
      </c>
      <c r="T3833" s="16">
        <f t="shared" si="303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0</v>
      </c>
      <c r="P3834">
        <f t="shared" si="301"/>
        <v>0</v>
      </c>
      <c r="Q3834" s="11" t="s">
        <v>8315</v>
      </c>
      <c r="R3834" t="s">
        <v>8316</v>
      </c>
      <c r="S3834" s="16">
        <f t="shared" si="302"/>
        <v>42375.114988425921</v>
      </c>
      <c r="T3834" s="16">
        <f t="shared" si="303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0</v>
      </c>
      <c r="P3835">
        <f t="shared" si="301"/>
        <v>0</v>
      </c>
      <c r="Q3835" s="11" t="s">
        <v>8315</v>
      </c>
      <c r="R3835" t="s">
        <v>8316</v>
      </c>
      <c r="S3835" s="16">
        <f t="shared" si="302"/>
        <v>41963.872361111105</v>
      </c>
      <c r="T3835" s="16">
        <f t="shared" si="303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0</v>
      </c>
      <c r="P3836">
        <f t="shared" si="301"/>
        <v>0</v>
      </c>
      <c r="Q3836" s="11" t="s">
        <v>8315</v>
      </c>
      <c r="R3836" t="s">
        <v>8316</v>
      </c>
      <c r="S3836" s="16">
        <f t="shared" si="302"/>
        <v>42143.445219907408</v>
      </c>
      <c r="T3836" s="16">
        <f t="shared" si="303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0</v>
      </c>
      <c r="P3837">
        <f t="shared" si="301"/>
        <v>0</v>
      </c>
      <c r="Q3837" s="11" t="s">
        <v>8315</v>
      </c>
      <c r="R3837" t="s">
        <v>8316</v>
      </c>
      <c r="S3837" s="16">
        <f t="shared" si="302"/>
        <v>42460.94222222222</v>
      </c>
      <c r="T3837" s="16">
        <f t="shared" si="303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0</v>
      </c>
      <c r="P3838">
        <f t="shared" si="301"/>
        <v>0</v>
      </c>
      <c r="Q3838" s="11" t="s">
        <v>8315</v>
      </c>
      <c r="R3838" t="s">
        <v>8316</v>
      </c>
      <c r="S3838" s="16">
        <f t="shared" si="302"/>
        <v>42553.926527777774</v>
      </c>
      <c r="T3838" s="16">
        <f t="shared" si="303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0</v>
      </c>
      <c r="P3839">
        <f t="shared" si="301"/>
        <v>0</v>
      </c>
      <c r="Q3839" s="11" t="s">
        <v>8315</v>
      </c>
      <c r="R3839" t="s">
        <v>8316</v>
      </c>
      <c r="S3839" s="16">
        <f t="shared" si="302"/>
        <v>42152.765717592592</v>
      </c>
      <c r="T3839" s="16">
        <f t="shared" si="303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0</v>
      </c>
      <c r="P3840">
        <f t="shared" si="301"/>
        <v>0</v>
      </c>
      <c r="Q3840" s="11" t="s">
        <v>8315</v>
      </c>
      <c r="R3840" t="s">
        <v>8316</v>
      </c>
      <c r="S3840" s="16">
        <f t="shared" si="302"/>
        <v>42116.710752314815</v>
      </c>
      <c r="T3840" s="16">
        <f t="shared" si="303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0</v>
      </c>
      <c r="P3841">
        <f t="shared" si="301"/>
        <v>0</v>
      </c>
      <c r="Q3841" s="11" t="s">
        <v>8315</v>
      </c>
      <c r="R3841" t="s">
        <v>8316</v>
      </c>
      <c r="S3841" s="16">
        <f t="shared" si="302"/>
        <v>42155.142638888887</v>
      </c>
      <c r="T3841" s="16">
        <f t="shared" si="303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0</v>
      </c>
      <c r="P3842">
        <f t="shared" si="301"/>
        <v>0</v>
      </c>
      <c r="Q3842" s="11" t="s">
        <v>8315</v>
      </c>
      <c r="R3842" t="s">
        <v>8316</v>
      </c>
      <c r="S3842" s="16">
        <f t="shared" si="302"/>
        <v>42432.701724537037</v>
      </c>
      <c r="T3842" s="16">
        <f t="shared" si="303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0</v>
      </c>
      <c r="P3843">
        <f t="shared" si="301"/>
        <v>0</v>
      </c>
      <c r="Q3843" s="11" t="s">
        <v>8315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0</v>
      </c>
      <c r="P3844">
        <f t="shared" si="301"/>
        <v>0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0</v>
      </c>
      <c r="P3845">
        <f t="shared" si="301"/>
        <v>0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0</v>
      </c>
      <c r="P3846">
        <f t="shared" si="301"/>
        <v>0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0</v>
      </c>
      <c r="P3847">
        <f t="shared" si="301"/>
        <v>0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0</v>
      </c>
      <c r="P3848">
        <f t="shared" si="301"/>
        <v>0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0</v>
      </c>
      <c r="P3849">
        <f t="shared" si="301"/>
        <v>0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0</v>
      </c>
      <c r="P3850">
        <f t="shared" si="301"/>
        <v>0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0</v>
      </c>
      <c r="P3851">
        <f t="shared" si="301"/>
        <v>0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0</v>
      </c>
      <c r="P3852">
        <f t="shared" si="301"/>
        <v>0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0</v>
      </c>
      <c r="P3853">
        <f t="shared" si="301"/>
        <v>0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0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0</v>
      </c>
      <c r="P3857">
        <f t="shared" si="301"/>
        <v>0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0</v>
      </c>
      <c r="P3859">
        <f t="shared" si="301"/>
        <v>0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0</v>
      </c>
      <c r="P3860">
        <f t="shared" si="301"/>
        <v>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0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0</v>
      </c>
      <c r="P3862">
        <f t="shared" si="301"/>
        <v>0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0</v>
      </c>
      <c r="P3863">
        <f t="shared" si="301"/>
        <v>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0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0</v>
      </c>
      <c r="P3866">
        <f t="shared" si="301"/>
        <v>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0</v>
      </c>
      <c r="P3867">
        <f t="shared" si="301"/>
        <v>0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0</v>
      </c>
      <c r="P3869">
        <f t="shared" si="301"/>
        <v>0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48" x14ac:dyDescent="0.2">
      <c r="A3870">
        <v>3632</v>
      </c>
      <c r="B3870" s="9" t="s">
        <v>3630</v>
      </c>
      <c r="C3870" s="3" t="s">
        <v>7742</v>
      </c>
      <c r="D3870" s="5">
        <v>500</v>
      </c>
      <c r="E3870" s="7">
        <v>1</v>
      </c>
      <c r="F3870" t="s">
        <v>8220</v>
      </c>
      <c r="G3870" t="s">
        <v>8224</v>
      </c>
      <c r="H3870" t="s">
        <v>8246</v>
      </c>
      <c r="I3870">
        <v>1416781749</v>
      </c>
      <c r="J3870">
        <v>1415053749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</v>
      </c>
      <c r="Q3870" s="11" t="s">
        <v>8315</v>
      </c>
      <c r="R3870" t="s">
        <v>8357</v>
      </c>
      <c r="S3870" s="16">
        <f t="shared" si="302"/>
        <v>41946.936909722222</v>
      </c>
      <c r="T3870" s="16">
        <f t="shared" si="303"/>
        <v>41966.936909722222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0</v>
      </c>
      <c r="P3871">
        <f t="shared" si="301"/>
        <v>0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0</v>
      </c>
      <c r="P3872">
        <f t="shared" si="301"/>
        <v>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0</v>
      </c>
      <c r="P3873">
        <f t="shared" si="301"/>
        <v>0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3647</v>
      </c>
      <c r="B3878" s="9" t="s">
        <v>3645</v>
      </c>
      <c r="C3878" s="3" t="s">
        <v>7757</v>
      </c>
      <c r="D3878" s="5">
        <v>500</v>
      </c>
      <c r="E3878" s="7">
        <v>1</v>
      </c>
      <c r="F3878" t="s">
        <v>8220</v>
      </c>
      <c r="G3878" t="s">
        <v>8224</v>
      </c>
      <c r="H3878" t="s">
        <v>8246</v>
      </c>
      <c r="I3878">
        <v>1475258327</v>
      </c>
      <c r="J3878">
        <v>1471370327</v>
      </c>
      <c r="K3878" t="b">
        <v>0</v>
      </c>
      <c r="L3878">
        <v>2</v>
      </c>
      <c r="M3878" t="b">
        <v>0</v>
      </c>
      <c r="N3878" t="s">
        <v>8303</v>
      </c>
      <c r="O3878">
        <f t="shared" si="300"/>
        <v>0</v>
      </c>
      <c r="P3878">
        <f t="shared" si="301"/>
        <v>0.5</v>
      </c>
      <c r="Q3878" s="11" t="s">
        <v>8315</v>
      </c>
      <c r="R3878" t="s">
        <v>8357</v>
      </c>
      <c r="S3878" s="16">
        <f t="shared" si="302"/>
        <v>42598.749155092592</v>
      </c>
      <c r="T3878" s="16">
        <f t="shared" si="303"/>
        <v>42643.749155092592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0</v>
      </c>
      <c r="P3879">
        <f t="shared" si="301"/>
        <v>0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64" x14ac:dyDescent="0.2">
      <c r="A3881">
        <v>3752</v>
      </c>
      <c r="B3881" s="9" t="s">
        <v>3749</v>
      </c>
      <c r="C3881" s="3" t="s">
        <v>7862</v>
      </c>
      <c r="D3881" s="5">
        <v>500</v>
      </c>
      <c r="E3881" s="7">
        <v>0</v>
      </c>
      <c r="F3881" t="s">
        <v>8218</v>
      </c>
      <c r="G3881" t="s">
        <v>8224</v>
      </c>
      <c r="H3881" t="s">
        <v>8246</v>
      </c>
      <c r="I3881">
        <v>1476651600</v>
      </c>
      <c r="J3881">
        <v>1473189335</v>
      </c>
      <c r="K3881" t="b">
        <v>0</v>
      </c>
      <c r="L3881">
        <v>15</v>
      </c>
      <c r="M3881" t="b">
        <v>1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42619.802488425921</v>
      </c>
      <c r="T3881" s="16">
        <f t="shared" si="303"/>
        <v>42659.875</v>
      </c>
      <c r="U3881">
        <f t="shared" si="304"/>
        <v>2016</v>
      </c>
    </row>
    <row r="3882" spans="1:21" ht="48" x14ac:dyDescent="0.2">
      <c r="A3882">
        <v>3761</v>
      </c>
      <c r="B3882" s="9" t="s">
        <v>3758</v>
      </c>
      <c r="C3882" s="3" t="s">
        <v>7871</v>
      </c>
      <c r="D3882" s="5">
        <v>500</v>
      </c>
      <c r="E3882" s="7">
        <v>0</v>
      </c>
      <c r="F3882" t="s">
        <v>8218</v>
      </c>
      <c r="G3882" t="s">
        <v>8224</v>
      </c>
      <c r="H3882" t="s">
        <v>8246</v>
      </c>
      <c r="I3882">
        <v>1439247600</v>
      </c>
      <c r="J3882">
        <v>1434625937</v>
      </c>
      <c r="K3882" t="b">
        <v>0</v>
      </c>
      <c r="L3882">
        <v>3</v>
      </c>
      <c r="M3882" t="b">
        <v>1</v>
      </c>
      <c r="N3882" t="s">
        <v>8303</v>
      </c>
      <c r="O3882">
        <f t="shared" si="300"/>
        <v>0</v>
      </c>
      <c r="P3882">
        <f t="shared" si="301"/>
        <v>0</v>
      </c>
      <c r="Q3882" s="11" t="s">
        <v>8315</v>
      </c>
      <c r="R3882" t="s">
        <v>8357</v>
      </c>
      <c r="S3882" s="16">
        <f t="shared" si="302"/>
        <v>42173.466863425929</v>
      </c>
      <c r="T3882" s="16">
        <f t="shared" si="303"/>
        <v>42226.958333333328</v>
      </c>
      <c r="U3882">
        <f t="shared" si="304"/>
        <v>2015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0</v>
      </c>
      <c r="P3883">
        <f t="shared" si="301"/>
        <v>0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3188</v>
      </c>
      <c r="B3885" s="9" t="s">
        <v>3188</v>
      </c>
      <c r="C3885" s="3" t="s">
        <v>7298</v>
      </c>
      <c r="D3885" s="5">
        <v>200</v>
      </c>
      <c r="E3885" s="7">
        <v>77</v>
      </c>
      <c r="F3885" t="s">
        <v>8220</v>
      </c>
      <c r="G3885" t="s">
        <v>8224</v>
      </c>
      <c r="H3885" t="s">
        <v>8246</v>
      </c>
      <c r="I3885">
        <v>1433930302</v>
      </c>
      <c r="J3885">
        <v>1432115902</v>
      </c>
      <c r="K3885" t="b">
        <v>0</v>
      </c>
      <c r="L3885">
        <v>9</v>
      </c>
      <c r="M3885" t="b">
        <v>0</v>
      </c>
      <c r="N3885" t="s">
        <v>8303</v>
      </c>
      <c r="O3885">
        <f t="shared" si="300"/>
        <v>39</v>
      </c>
      <c r="P3885">
        <f t="shared" si="301"/>
        <v>8.56</v>
      </c>
      <c r="Q3885" s="11" t="s">
        <v>8315</v>
      </c>
      <c r="R3885" t="s">
        <v>8357</v>
      </c>
      <c r="S3885" s="16">
        <f t="shared" si="302"/>
        <v>42144.415532407409</v>
      </c>
      <c r="T3885" s="16">
        <f t="shared" si="303"/>
        <v>42165.415532407409</v>
      </c>
      <c r="U3885">
        <f t="shared" si="304"/>
        <v>2015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ref="O3886:O3905" si="305">ROUND(E3886/D3886*100,0)</f>
        <v>0</v>
      </c>
      <c r="P3886">
        <f t="shared" ref="P3886:P3906" si="306">IFERROR(ROUND(E3886/L3886,2),0)</f>
        <v>0</v>
      </c>
      <c r="Q3886" s="11" t="s">
        <v>8315</v>
      </c>
      <c r="R3886" t="s">
        <v>8357</v>
      </c>
      <c r="S3886" s="16">
        <f t="shared" ref="S3886:S3906" si="307">(((J3886/60)/60)/24)+DATE(1970,1,1)</f>
        <v>42065.791574074072</v>
      </c>
      <c r="T3886" s="16">
        <f t="shared" ref="T3886:T3906" si="308">(((I3886/60)/60)/24+DATE(1970,1,1))</f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1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1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0</v>
      </c>
      <c r="P3889">
        <f t="shared" si="306"/>
        <v>0</v>
      </c>
      <c r="Q3889" s="11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0</v>
      </c>
      <c r="P3890">
        <f t="shared" si="306"/>
        <v>0</v>
      </c>
      <c r="Q3890" s="11" t="s">
        <v>8315</v>
      </c>
      <c r="R3890" t="s">
        <v>8316</v>
      </c>
      <c r="S3890" s="16">
        <f t="shared" si="307"/>
        <v>42762.545810185184</v>
      </c>
      <c r="T3890" s="16">
        <f t="shared" si="308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0</v>
      </c>
      <c r="P3891">
        <f t="shared" si="306"/>
        <v>0</v>
      </c>
      <c r="Q3891" s="11" t="s">
        <v>8315</v>
      </c>
      <c r="R3891" t="s">
        <v>8316</v>
      </c>
      <c r="S3891" s="16">
        <f t="shared" si="307"/>
        <v>41977.004976851851</v>
      </c>
      <c r="T3891" s="16">
        <f t="shared" si="308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0</v>
      </c>
      <c r="P3892">
        <f t="shared" si="306"/>
        <v>0</v>
      </c>
      <c r="Q3892" s="11" t="s">
        <v>8315</v>
      </c>
      <c r="R3892" t="s">
        <v>8316</v>
      </c>
      <c r="S3892" s="16">
        <f t="shared" si="307"/>
        <v>42171.758611111116</v>
      </c>
      <c r="T3892" s="16">
        <f t="shared" si="308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0</v>
      </c>
      <c r="P3893">
        <f t="shared" si="306"/>
        <v>0</v>
      </c>
      <c r="Q3893" s="11" t="s">
        <v>8315</v>
      </c>
      <c r="R3893" t="s">
        <v>8316</v>
      </c>
      <c r="S3893" s="16">
        <f t="shared" si="307"/>
        <v>42056.1324537037</v>
      </c>
      <c r="T3893" s="16">
        <f t="shared" si="308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1" t="s">
        <v>8315</v>
      </c>
      <c r="R3894" t="s">
        <v>8316</v>
      </c>
      <c r="S3894" s="16">
        <f t="shared" si="307"/>
        <v>41867.652280092596</v>
      </c>
      <c r="T3894" s="16">
        <f t="shared" si="308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0</v>
      </c>
      <c r="P3895">
        <f t="shared" si="306"/>
        <v>0</v>
      </c>
      <c r="Q3895" s="11" t="s">
        <v>8315</v>
      </c>
      <c r="R3895" t="s">
        <v>8316</v>
      </c>
      <c r="S3895" s="16">
        <f t="shared" si="307"/>
        <v>41779.657870370371</v>
      </c>
      <c r="T3895" s="16">
        <f t="shared" si="308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0</v>
      </c>
      <c r="P3896">
        <f t="shared" si="306"/>
        <v>0</v>
      </c>
      <c r="Q3896" s="11" t="s">
        <v>8315</v>
      </c>
      <c r="R3896" t="s">
        <v>8316</v>
      </c>
      <c r="S3896" s="16">
        <f t="shared" si="307"/>
        <v>42679.958472222221</v>
      </c>
      <c r="T3896" s="16">
        <f t="shared" si="308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0</v>
      </c>
      <c r="P3897">
        <f t="shared" si="306"/>
        <v>0</v>
      </c>
      <c r="Q3897" s="11" t="s">
        <v>8315</v>
      </c>
      <c r="R3897" t="s">
        <v>8316</v>
      </c>
      <c r="S3897" s="16">
        <f t="shared" si="307"/>
        <v>42032.250208333338</v>
      </c>
      <c r="T3897" s="16">
        <f t="shared" si="308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0</v>
      </c>
      <c r="P3898">
        <f t="shared" si="306"/>
        <v>0</v>
      </c>
      <c r="Q3898" s="11" t="s">
        <v>8315</v>
      </c>
      <c r="R3898" t="s">
        <v>8316</v>
      </c>
      <c r="S3898" s="16">
        <f t="shared" si="307"/>
        <v>41793.191875000004</v>
      </c>
      <c r="T3898" s="16">
        <f t="shared" si="308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0</v>
      </c>
      <c r="P3899">
        <f t="shared" si="306"/>
        <v>0</v>
      </c>
      <c r="Q3899" s="11" t="s">
        <v>8315</v>
      </c>
      <c r="R3899" t="s">
        <v>8316</v>
      </c>
      <c r="S3899" s="16">
        <f t="shared" si="307"/>
        <v>41982.87364583333</v>
      </c>
      <c r="T3899" s="16">
        <f t="shared" si="308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0</v>
      </c>
      <c r="P3900">
        <f t="shared" si="306"/>
        <v>0</v>
      </c>
      <c r="Q3900" s="11" t="s">
        <v>8315</v>
      </c>
      <c r="R3900" t="s">
        <v>8316</v>
      </c>
      <c r="S3900" s="16">
        <f t="shared" si="307"/>
        <v>42193.482291666667</v>
      </c>
      <c r="T3900" s="16">
        <f t="shared" si="308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0</v>
      </c>
      <c r="P3901">
        <f t="shared" si="306"/>
        <v>0</v>
      </c>
      <c r="Q3901" s="11" t="s">
        <v>8315</v>
      </c>
      <c r="R3901" t="s">
        <v>8316</v>
      </c>
      <c r="S3901" s="16">
        <f t="shared" si="307"/>
        <v>41843.775011574071</v>
      </c>
      <c r="T3901" s="16">
        <f t="shared" si="308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0</v>
      </c>
      <c r="P3902">
        <f t="shared" si="306"/>
        <v>0</v>
      </c>
      <c r="Q3902" s="11" t="s">
        <v>8315</v>
      </c>
      <c r="R3902" t="s">
        <v>8316</v>
      </c>
      <c r="S3902" s="16">
        <f t="shared" si="307"/>
        <v>42136.092488425929</v>
      </c>
      <c r="T3902" s="16">
        <f t="shared" si="308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0</v>
      </c>
      <c r="P3903">
        <f t="shared" si="306"/>
        <v>0</v>
      </c>
      <c r="Q3903" s="11" t="s">
        <v>8315</v>
      </c>
      <c r="R3903" t="s">
        <v>8316</v>
      </c>
      <c r="S3903" s="16">
        <f t="shared" si="307"/>
        <v>42317.826377314821</v>
      </c>
      <c r="T3903" s="16">
        <f t="shared" si="308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0</v>
      </c>
      <c r="P3904">
        <f t="shared" si="306"/>
        <v>0</v>
      </c>
      <c r="Q3904" s="11" t="s">
        <v>8315</v>
      </c>
      <c r="R3904" t="s">
        <v>8316</v>
      </c>
      <c r="S3904" s="16">
        <f t="shared" si="307"/>
        <v>42663.468078703707</v>
      </c>
      <c r="T3904" s="16">
        <f t="shared" si="308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1" t="s">
        <v>8315</v>
      </c>
      <c r="R3905" t="s">
        <v>8316</v>
      </c>
      <c r="S3905" s="16">
        <f t="shared" si="307"/>
        <v>42186.01116898148</v>
      </c>
      <c r="T3905" s="16">
        <f t="shared" si="308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9">ROUND(E3906/D3906*100,0)</f>
        <v>0</v>
      </c>
      <c r="P3906">
        <f t="shared" si="306"/>
        <v>0</v>
      </c>
      <c r="Q3906" s="11" t="s">
        <v>8315</v>
      </c>
      <c r="R3906" t="s">
        <v>8316</v>
      </c>
      <c r="S3906" s="16">
        <f t="shared" si="307"/>
        <v>42095.229166666672</v>
      </c>
      <c r="T3906" s="16">
        <f t="shared" si="308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0</v>
      </c>
      <c r="P3907">
        <f t="shared" ref="P3907:P3970" si="310">IFERROR(ROUND(E3907/L3907,2),0)</f>
        <v>0</v>
      </c>
      <c r="Q3907" s="11" t="s">
        <v>8315</v>
      </c>
      <c r="R3907" t="s">
        <v>8316</v>
      </c>
      <c r="S3907" s="16">
        <f t="shared" ref="S3907:S3970" si="311">(((J3907/60)/60)/24)+DATE(1970,1,1)</f>
        <v>42124.623877314814</v>
      </c>
      <c r="T3907" s="16">
        <f t="shared" ref="T3907:T3970" si="312">(((I3907/60)/60)/24+DATE(1970,1,1))</f>
        <v>42166.958333333328</v>
      </c>
      <c r="U3907">
        <f t="shared" ref="U3907:U3970" si="313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0</v>
      </c>
      <c r="P3908">
        <f t="shared" si="310"/>
        <v>0</v>
      </c>
      <c r="Q3908" s="11" t="s">
        <v>8315</v>
      </c>
      <c r="R3908" t="s">
        <v>8316</v>
      </c>
      <c r="S3908" s="16">
        <f t="shared" si="311"/>
        <v>42143.917743055557</v>
      </c>
      <c r="T3908" s="16">
        <f t="shared" si="312"/>
        <v>42181.559027777781</v>
      </c>
      <c r="U3908">
        <f t="shared" si="313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0</v>
      </c>
      <c r="P3909">
        <f t="shared" si="310"/>
        <v>0</v>
      </c>
      <c r="Q3909" s="11" t="s">
        <v>8315</v>
      </c>
      <c r="R3909" t="s">
        <v>8316</v>
      </c>
      <c r="S3909" s="16">
        <f t="shared" si="311"/>
        <v>41906.819513888891</v>
      </c>
      <c r="T3909" s="16">
        <f t="shared" si="312"/>
        <v>41938.838888888888</v>
      </c>
      <c r="U3909">
        <f t="shared" si="313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0</v>
      </c>
      <c r="P3910">
        <f t="shared" si="310"/>
        <v>0</v>
      </c>
      <c r="Q3910" s="11" t="s">
        <v>8315</v>
      </c>
      <c r="R3910" t="s">
        <v>8316</v>
      </c>
      <c r="S3910" s="16">
        <f t="shared" si="311"/>
        <v>41834.135370370372</v>
      </c>
      <c r="T3910" s="16">
        <f t="shared" si="312"/>
        <v>41849.135370370372</v>
      </c>
      <c r="U3910">
        <f t="shared" si="313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0</v>
      </c>
      <c r="Q3911" s="11" t="s">
        <v>8315</v>
      </c>
      <c r="R3911" t="s">
        <v>8316</v>
      </c>
      <c r="S3911" s="16">
        <f t="shared" si="311"/>
        <v>41863.359282407408</v>
      </c>
      <c r="T3911" s="16">
        <f t="shared" si="312"/>
        <v>41893.359282407408</v>
      </c>
      <c r="U3911">
        <f t="shared" si="313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0</v>
      </c>
      <c r="P3912">
        <f t="shared" si="310"/>
        <v>0</v>
      </c>
      <c r="Q3912" s="11" t="s">
        <v>8315</v>
      </c>
      <c r="R3912" t="s">
        <v>8316</v>
      </c>
      <c r="S3912" s="16">
        <f t="shared" si="311"/>
        <v>42224.756909722222</v>
      </c>
      <c r="T3912" s="16">
        <f t="shared" si="312"/>
        <v>42254.756909722222</v>
      </c>
      <c r="U3912">
        <f t="shared" si="313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0</v>
      </c>
      <c r="P3913">
        <f t="shared" si="310"/>
        <v>0</v>
      </c>
      <c r="Q3913" s="11" t="s">
        <v>8315</v>
      </c>
      <c r="R3913" t="s">
        <v>8316</v>
      </c>
      <c r="S3913" s="16">
        <f t="shared" si="311"/>
        <v>41939.8122337963</v>
      </c>
      <c r="T3913" s="16">
        <f t="shared" si="312"/>
        <v>41969.853900462964</v>
      </c>
      <c r="U3913">
        <f t="shared" si="313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0</v>
      </c>
      <c r="Q3914" s="11" t="s">
        <v>8315</v>
      </c>
      <c r="R3914" t="s">
        <v>8316</v>
      </c>
      <c r="S3914" s="16">
        <f t="shared" si="311"/>
        <v>42059.270023148143</v>
      </c>
      <c r="T3914" s="16">
        <f t="shared" si="312"/>
        <v>42119.190972222219</v>
      </c>
      <c r="U3914">
        <f t="shared" si="313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0</v>
      </c>
      <c r="P3915">
        <f t="shared" si="310"/>
        <v>0</v>
      </c>
      <c r="Q3915" s="11" t="s">
        <v>8315</v>
      </c>
      <c r="R3915" t="s">
        <v>8316</v>
      </c>
      <c r="S3915" s="16">
        <f t="shared" si="311"/>
        <v>42308.211215277777</v>
      </c>
      <c r="T3915" s="16">
        <f t="shared" si="312"/>
        <v>42338.252881944441</v>
      </c>
      <c r="U3915">
        <f t="shared" si="313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0</v>
      </c>
      <c r="P3916">
        <f t="shared" si="310"/>
        <v>0</v>
      </c>
      <c r="Q3916" s="11" t="s">
        <v>8315</v>
      </c>
      <c r="R3916" t="s">
        <v>8316</v>
      </c>
      <c r="S3916" s="16">
        <f t="shared" si="311"/>
        <v>42114.818935185183</v>
      </c>
      <c r="T3916" s="16">
        <f t="shared" si="312"/>
        <v>42134.957638888889</v>
      </c>
      <c r="U3916">
        <f t="shared" si="313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0</v>
      </c>
      <c r="Q3917" s="11" t="s">
        <v>8315</v>
      </c>
      <c r="R3917" t="s">
        <v>8316</v>
      </c>
      <c r="S3917" s="16">
        <f t="shared" si="311"/>
        <v>42492.98505787037</v>
      </c>
      <c r="T3917" s="16">
        <f t="shared" si="312"/>
        <v>42522.98505787037</v>
      </c>
      <c r="U3917">
        <f t="shared" si="313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1" t="s">
        <v>8315</v>
      </c>
      <c r="R3918" t="s">
        <v>8316</v>
      </c>
      <c r="S3918" s="16">
        <f t="shared" si="311"/>
        <v>42494.471666666665</v>
      </c>
      <c r="T3918" s="16">
        <f t="shared" si="312"/>
        <v>42524.471666666665</v>
      </c>
      <c r="U3918">
        <f t="shared" si="313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0</v>
      </c>
      <c r="Q3919" s="11" t="s">
        <v>8315</v>
      </c>
      <c r="R3919" t="s">
        <v>8316</v>
      </c>
      <c r="S3919" s="16">
        <f t="shared" si="311"/>
        <v>41863.527326388888</v>
      </c>
      <c r="T3919" s="16">
        <f t="shared" si="312"/>
        <v>41893.527326388888</v>
      </c>
      <c r="U3919">
        <f t="shared" si="313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0</v>
      </c>
      <c r="Q3920" s="11" t="s">
        <v>8315</v>
      </c>
      <c r="R3920" t="s">
        <v>8316</v>
      </c>
      <c r="S3920" s="16">
        <f t="shared" si="311"/>
        <v>41843.664618055554</v>
      </c>
      <c r="T3920" s="16">
        <f t="shared" si="312"/>
        <v>41855.666666666664</v>
      </c>
      <c r="U3920">
        <f t="shared" si="313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0</v>
      </c>
      <c r="P3921">
        <f t="shared" si="310"/>
        <v>0</v>
      </c>
      <c r="Q3921" s="11" t="s">
        <v>8315</v>
      </c>
      <c r="R3921" t="s">
        <v>8316</v>
      </c>
      <c r="S3921" s="16">
        <f t="shared" si="311"/>
        <v>42358.684872685189</v>
      </c>
      <c r="T3921" s="16">
        <f t="shared" si="312"/>
        <v>42387</v>
      </c>
      <c r="U3921">
        <f t="shared" si="313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0</v>
      </c>
      <c r="P3922">
        <f t="shared" si="310"/>
        <v>0</v>
      </c>
      <c r="Q3922" s="11" t="s">
        <v>8315</v>
      </c>
      <c r="R3922" t="s">
        <v>8316</v>
      </c>
      <c r="S3922" s="16">
        <f t="shared" si="311"/>
        <v>42657.38726851852</v>
      </c>
      <c r="T3922" s="16">
        <f t="shared" si="312"/>
        <v>42687.428935185191</v>
      </c>
      <c r="U3922">
        <f t="shared" si="313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1" t="s">
        <v>8315</v>
      </c>
      <c r="R3923" t="s">
        <v>8316</v>
      </c>
      <c r="S3923" s="16">
        <f t="shared" si="311"/>
        <v>41926.542303240742</v>
      </c>
      <c r="T3923" s="16">
        <f t="shared" si="312"/>
        <v>41938.75</v>
      </c>
      <c r="U3923">
        <f t="shared" si="313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0</v>
      </c>
      <c r="P3924">
        <f t="shared" si="310"/>
        <v>0</v>
      </c>
      <c r="Q3924" s="11" t="s">
        <v>8315</v>
      </c>
      <c r="R3924" t="s">
        <v>8316</v>
      </c>
      <c r="S3924" s="16">
        <f t="shared" si="311"/>
        <v>42020.768634259264</v>
      </c>
      <c r="T3924" s="16">
        <f t="shared" si="312"/>
        <v>42065.958333333328</v>
      </c>
      <c r="U3924">
        <f t="shared" si="313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0</v>
      </c>
      <c r="P3925">
        <f t="shared" si="310"/>
        <v>0</v>
      </c>
      <c r="Q3925" s="11" t="s">
        <v>8315</v>
      </c>
      <c r="R3925" t="s">
        <v>8316</v>
      </c>
      <c r="S3925" s="16">
        <f t="shared" si="311"/>
        <v>42075.979988425926</v>
      </c>
      <c r="T3925" s="16">
        <f t="shared" si="312"/>
        <v>42103.979988425926</v>
      </c>
      <c r="U3925">
        <f t="shared" si="313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0</v>
      </c>
      <c r="P3926">
        <f t="shared" si="310"/>
        <v>0</v>
      </c>
      <c r="Q3926" s="11" t="s">
        <v>8315</v>
      </c>
      <c r="R3926" t="s">
        <v>8316</v>
      </c>
      <c r="S3926" s="16">
        <f t="shared" si="311"/>
        <v>41786.959745370368</v>
      </c>
      <c r="T3926" s="16">
        <f t="shared" si="312"/>
        <v>41816.959745370368</v>
      </c>
      <c r="U3926">
        <f t="shared" si="313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0</v>
      </c>
      <c r="P3927">
        <f t="shared" si="310"/>
        <v>0</v>
      </c>
      <c r="Q3927" s="11" t="s">
        <v>8315</v>
      </c>
      <c r="R3927" t="s">
        <v>8316</v>
      </c>
      <c r="S3927" s="16">
        <f t="shared" si="311"/>
        <v>41820.870821759258</v>
      </c>
      <c r="T3927" s="16">
        <f t="shared" si="312"/>
        <v>41850.870821759258</v>
      </c>
      <c r="U3927">
        <f t="shared" si="313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0</v>
      </c>
      <c r="Q3928" s="11" t="s">
        <v>8315</v>
      </c>
      <c r="R3928" t="s">
        <v>8316</v>
      </c>
      <c r="S3928" s="16">
        <f t="shared" si="311"/>
        <v>41970.085046296299</v>
      </c>
      <c r="T3928" s="16">
        <f t="shared" si="312"/>
        <v>42000.085046296299</v>
      </c>
      <c r="U3928">
        <f t="shared" si="313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0</v>
      </c>
      <c r="P3929">
        <f t="shared" si="310"/>
        <v>0</v>
      </c>
      <c r="Q3929" s="11" t="s">
        <v>8315</v>
      </c>
      <c r="R3929" t="s">
        <v>8316</v>
      </c>
      <c r="S3929" s="16">
        <f t="shared" si="311"/>
        <v>41830.267407407409</v>
      </c>
      <c r="T3929" s="16">
        <f t="shared" si="312"/>
        <v>41860.267407407409</v>
      </c>
      <c r="U3929">
        <f t="shared" si="313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0</v>
      </c>
      <c r="P3930">
        <f t="shared" si="310"/>
        <v>0</v>
      </c>
      <c r="Q3930" s="11" t="s">
        <v>8315</v>
      </c>
      <c r="R3930" t="s">
        <v>8316</v>
      </c>
      <c r="S3930" s="16">
        <f t="shared" si="311"/>
        <v>42265.683182870373</v>
      </c>
      <c r="T3930" s="16">
        <f t="shared" si="312"/>
        <v>42293.207638888889</v>
      </c>
      <c r="U3930">
        <f t="shared" si="313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0</v>
      </c>
      <c r="P3931">
        <f t="shared" si="310"/>
        <v>0</v>
      </c>
      <c r="Q3931" s="11" t="s">
        <v>8315</v>
      </c>
      <c r="R3931" t="s">
        <v>8316</v>
      </c>
      <c r="S3931" s="16">
        <f t="shared" si="311"/>
        <v>42601.827141203699</v>
      </c>
      <c r="T3931" s="16">
        <f t="shared" si="312"/>
        <v>42631.827141203699</v>
      </c>
      <c r="U3931">
        <f t="shared" si="313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1" t="s">
        <v>8315</v>
      </c>
      <c r="R3932" t="s">
        <v>8316</v>
      </c>
      <c r="S3932" s="16">
        <f t="shared" si="311"/>
        <v>42433.338749999995</v>
      </c>
      <c r="T3932" s="16">
        <f t="shared" si="312"/>
        <v>42461.25</v>
      </c>
      <c r="U3932">
        <f t="shared" si="313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1" t="s">
        <v>8315</v>
      </c>
      <c r="R3933" t="s">
        <v>8316</v>
      </c>
      <c r="S3933" s="16">
        <f t="shared" si="311"/>
        <v>42228.151701388888</v>
      </c>
      <c r="T3933" s="16">
        <f t="shared" si="312"/>
        <v>42253.151701388888</v>
      </c>
      <c r="U3933">
        <f t="shared" si="313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0</v>
      </c>
      <c r="Q3934" s="11" t="s">
        <v>8315</v>
      </c>
      <c r="R3934" t="s">
        <v>8316</v>
      </c>
      <c r="S3934" s="16">
        <f t="shared" si="311"/>
        <v>42415.168564814812</v>
      </c>
      <c r="T3934" s="16">
        <f t="shared" si="312"/>
        <v>42445.126898148148</v>
      </c>
      <c r="U3934">
        <f t="shared" si="313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0</v>
      </c>
      <c r="P3935">
        <f t="shared" si="310"/>
        <v>0</v>
      </c>
      <c r="Q3935" s="11" t="s">
        <v>8315</v>
      </c>
      <c r="R3935" t="s">
        <v>8316</v>
      </c>
      <c r="S3935" s="16">
        <f t="shared" si="311"/>
        <v>42538.968310185184</v>
      </c>
      <c r="T3935" s="16">
        <f t="shared" si="312"/>
        <v>42568.029861111107</v>
      </c>
      <c r="U3935">
        <f t="shared" si="313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0</v>
      </c>
      <c r="P3936">
        <f t="shared" si="310"/>
        <v>0</v>
      </c>
      <c r="Q3936" s="11" t="s">
        <v>8315</v>
      </c>
      <c r="R3936" t="s">
        <v>8316</v>
      </c>
      <c r="S3936" s="16">
        <f t="shared" si="311"/>
        <v>42233.671747685185</v>
      </c>
      <c r="T3936" s="16">
        <f t="shared" si="312"/>
        <v>42278.541666666672</v>
      </c>
      <c r="U3936">
        <f t="shared" si="313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0</v>
      </c>
      <c r="P3937">
        <f t="shared" si="310"/>
        <v>0</v>
      </c>
      <c r="Q3937" s="11" t="s">
        <v>8315</v>
      </c>
      <c r="R3937" t="s">
        <v>8316</v>
      </c>
      <c r="S3937" s="16">
        <f t="shared" si="311"/>
        <v>42221.656782407401</v>
      </c>
      <c r="T3937" s="16">
        <f t="shared" si="312"/>
        <v>42281.656782407401</v>
      </c>
      <c r="U3937">
        <f t="shared" si="313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1" t="s">
        <v>8315</v>
      </c>
      <c r="R3938" t="s">
        <v>8316</v>
      </c>
      <c r="S3938" s="16">
        <f t="shared" si="311"/>
        <v>42675.262962962966</v>
      </c>
      <c r="T3938" s="16">
        <f t="shared" si="312"/>
        <v>42705.304629629631</v>
      </c>
      <c r="U3938">
        <f t="shared" si="313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0</v>
      </c>
      <c r="P3939">
        <f t="shared" si="310"/>
        <v>0</v>
      </c>
      <c r="Q3939" s="11" t="s">
        <v>8315</v>
      </c>
      <c r="R3939" t="s">
        <v>8316</v>
      </c>
      <c r="S3939" s="16">
        <f t="shared" si="311"/>
        <v>42534.631481481483</v>
      </c>
      <c r="T3939" s="16">
        <f t="shared" si="312"/>
        <v>42562.631481481483</v>
      </c>
      <c r="U3939">
        <f t="shared" si="313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0</v>
      </c>
      <c r="P3940">
        <f t="shared" si="310"/>
        <v>0</v>
      </c>
      <c r="Q3940" s="11" t="s">
        <v>8315</v>
      </c>
      <c r="R3940" t="s">
        <v>8316</v>
      </c>
      <c r="S3940" s="16">
        <f t="shared" si="311"/>
        <v>42151.905717592599</v>
      </c>
      <c r="T3940" s="16">
        <f t="shared" si="312"/>
        <v>42182.905717592599</v>
      </c>
      <c r="U3940">
        <f t="shared" si="313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0</v>
      </c>
      <c r="Q3941" s="11" t="s">
        <v>8315</v>
      </c>
      <c r="R3941" t="s">
        <v>8316</v>
      </c>
      <c r="S3941" s="16">
        <f t="shared" si="311"/>
        <v>41915.400219907409</v>
      </c>
      <c r="T3941" s="16">
        <f t="shared" si="312"/>
        <v>41919.1875</v>
      </c>
      <c r="U3941">
        <f t="shared" si="313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0</v>
      </c>
      <c r="Q3942" s="11" t="s">
        <v>8315</v>
      </c>
      <c r="R3942" t="s">
        <v>8316</v>
      </c>
      <c r="S3942" s="16">
        <f t="shared" si="311"/>
        <v>41961.492488425924</v>
      </c>
      <c r="T3942" s="16">
        <f t="shared" si="312"/>
        <v>42006.492488425924</v>
      </c>
      <c r="U3942">
        <f t="shared" si="313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0</v>
      </c>
      <c r="P3943">
        <f t="shared" si="310"/>
        <v>0</v>
      </c>
      <c r="Q3943" s="11" t="s">
        <v>8315</v>
      </c>
      <c r="R3943" t="s">
        <v>8316</v>
      </c>
      <c r="S3943" s="16">
        <f t="shared" si="311"/>
        <v>41940.587233796294</v>
      </c>
      <c r="T3943" s="16">
        <f t="shared" si="312"/>
        <v>41968.041666666672</v>
      </c>
      <c r="U3943">
        <f t="shared" si="313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1" t="s">
        <v>8315</v>
      </c>
      <c r="R3944" t="s">
        <v>8316</v>
      </c>
      <c r="S3944" s="16">
        <f t="shared" si="311"/>
        <v>42111.904097222221</v>
      </c>
      <c r="T3944" s="16">
        <f t="shared" si="312"/>
        <v>42171.904097222221</v>
      </c>
      <c r="U3944">
        <f t="shared" si="313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0</v>
      </c>
      <c r="P3945">
        <f t="shared" si="310"/>
        <v>0</v>
      </c>
      <c r="Q3945" s="11" t="s">
        <v>8315</v>
      </c>
      <c r="R3945" t="s">
        <v>8316</v>
      </c>
      <c r="S3945" s="16">
        <f t="shared" si="311"/>
        <v>42279.778564814813</v>
      </c>
      <c r="T3945" s="16">
        <f t="shared" si="312"/>
        <v>42310.701388888891</v>
      </c>
      <c r="U3945">
        <f t="shared" si="313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1" t="s">
        <v>8315</v>
      </c>
      <c r="R3946" t="s">
        <v>8316</v>
      </c>
      <c r="S3946" s="16">
        <f t="shared" si="311"/>
        <v>42213.662905092591</v>
      </c>
      <c r="T3946" s="16">
        <f t="shared" si="312"/>
        <v>42243.662905092591</v>
      </c>
      <c r="U3946">
        <f t="shared" si="313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0</v>
      </c>
      <c r="Q3947" s="11" t="s">
        <v>8315</v>
      </c>
      <c r="R3947" t="s">
        <v>8316</v>
      </c>
      <c r="S3947" s="16">
        <f t="shared" si="311"/>
        <v>42109.801712962959</v>
      </c>
      <c r="T3947" s="16">
        <f t="shared" si="312"/>
        <v>42139.801712962959</v>
      </c>
      <c r="U3947">
        <f t="shared" si="313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0</v>
      </c>
      <c r="P3948">
        <f t="shared" si="310"/>
        <v>0</v>
      </c>
      <c r="Q3948" s="11" t="s">
        <v>8315</v>
      </c>
      <c r="R3948" t="s">
        <v>8316</v>
      </c>
      <c r="S3948" s="16">
        <f t="shared" si="311"/>
        <v>42031.833587962959</v>
      </c>
      <c r="T3948" s="16">
        <f t="shared" si="312"/>
        <v>42063.333333333328</v>
      </c>
      <c r="U3948">
        <f t="shared" si="313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0</v>
      </c>
      <c r="P3949">
        <f t="shared" si="310"/>
        <v>0</v>
      </c>
      <c r="Q3949" s="11" t="s">
        <v>8315</v>
      </c>
      <c r="R3949" t="s">
        <v>8316</v>
      </c>
      <c r="S3949" s="16">
        <f t="shared" si="311"/>
        <v>42615.142870370371</v>
      </c>
      <c r="T3949" s="16">
        <f t="shared" si="312"/>
        <v>42645.142870370371</v>
      </c>
      <c r="U3949">
        <f t="shared" si="313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1" t="s">
        <v>8315</v>
      </c>
      <c r="R3950" t="s">
        <v>8316</v>
      </c>
      <c r="S3950" s="16">
        <f t="shared" si="311"/>
        <v>41829.325497685182</v>
      </c>
      <c r="T3950" s="16">
        <f t="shared" si="312"/>
        <v>41889.325497685182</v>
      </c>
      <c r="U3950">
        <f t="shared" si="313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0</v>
      </c>
      <c r="P3951">
        <f t="shared" si="310"/>
        <v>0</v>
      </c>
      <c r="Q3951" s="11" t="s">
        <v>8315</v>
      </c>
      <c r="R3951" t="s">
        <v>8316</v>
      </c>
      <c r="S3951" s="16">
        <f t="shared" si="311"/>
        <v>42016.120613425926</v>
      </c>
      <c r="T3951" s="16">
        <f t="shared" si="312"/>
        <v>42046.120613425926</v>
      </c>
      <c r="U3951">
        <f t="shared" si="313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0</v>
      </c>
      <c r="P3952">
        <f t="shared" si="310"/>
        <v>0</v>
      </c>
      <c r="Q3952" s="11" t="s">
        <v>8315</v>
      </c>
      <c r="R3952" t="s">
        <v>8316</v>
      </c>
      <c r="S3952" s="16">
        <f t="shared" si="311"/>
        <v>42439.702314814815</v>
      </c>
      <c r="T3952" s="16">
        <f t="shared" si="312"/>
        <v>42468.774305555555</v>
      </c>
      <c r="U3952">
        <f t="shared" si="313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0</v>
      </c>
      <c r="Q3953" s="11" t="s">
        <v>8315</v>
      </c>
      <c r="R3953" t="s">
        <v>8316</v>
      </c>
      <c r="S3953" s="16">
        <f t="shared" si="311"/>
        <v>42433.825717592597</v>
      </c>
      <c r="T3953" s="16">
        <f t="shared" si="312"/>
        <v>42493.784050925926</v>
      </c>
      <c r="U3953">
        <f t="shared" si="313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0</v>
      </c>
      <c r="Q3954" s="11" t="s">
        <v>8315</v>
      </c>
      <c r="R3954" t="s">
        <v>8316</v>
      </c>
      <c r="S3954" s="16">
        <f t="shared" si="311"/>
        <v>42243.790393518517</v>
      </c>
      <c r="T3954" s="16">
        <f t="shared" si="312"/>
        <v>42303.790393518517</v>
      </c>
      <c r="U3954">
        <f t="shared" si="313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1" t="s">
        <v>8315</v>
      </c>
      <c r="R3955" t="s">
        <v>8316</v>
      </c>
      <c r="S3955" s="16">
        <f t="shared" si="311"/>
        <v>42550.048449074078</v>
      </c>
      <c r="T3955" s="16">
        <f t="shared" si="312"/>
        <v>42580.978472222225</v>
      </c>
      <c r="U3955">
        <f t="shared" si="313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1" t="s">
        <v>8315</v>
      </c>
      <c r="R3956" t="s">
        <v>8316</v>
      </c>
      <c r="S3956" s="16">
        <f t="shared" si="311"/>
        <v>41774.651203703703</v>
      </c>
      <c r="T3956" s="16">
        <f t="shared" si="312"/>
        <v>41834.651203703703</v>
      </c>
      <c r="U3956">
        <f t="shared" si="313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0</v>
      </c>
      <c r="P3957">
        <f t="shared" si="310"/>
        <v>0</v>
      </c>
      <c r="Q3957" s="11" t="s">
        <v>8315</v>
      </c>
      <c r="R3957" t="s">
        <v>8316</v>
      </c>
      <c r="S3957" s="16">
        <f t="shared" si="311"/>
        <v>42306.848854166667</v>
      </c>
      <c r="T3957" s="16">
        <f t="shared" si="312"/>
        <v>42336.890520833331</v>
      </c>
      <c r="U3957">
        <f t="shared" si="313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1" t="s">
        <v>8315</v>
      </c>
      <c r="R3958" t="s">
        <v>8316</v>
      </c>
      <c r="S3958" s="16">
        <f t="shared" si="311"/>
        <v>42457.932025462964</v>
      </c>
      <c r="T3958" s="16">
        <f t="shared" si="312"/>
        <v>42485.013888888891</v>
      </c>
      <c r="U3958">
        <f t="shared" si="313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0</v>
      </c>
      <c r="Q3959" s="11" t="s">
        <v>8315</v>
      </c>
      <c r="R3959" t="s">
        <v>8316</v>
      </c>
      <c r="S3959" s="16">
        <f t="shared" si="311"/>
        <v>42513.976319444439</v>
      </c>
      <c r="T3959" s="16">
        <f t="shared" si="312"/>
        <v>42559.976319444439</v>
      </c>
      <c r="U3959">
        <f t="shared" si="313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0</v>
      </c>
      <c r="P3960">
        <f t="shared" si="310"/>
        <v>0</v>
      </c>
      <c r="Q3960" s="11" t="s">
        <v>8315</v>
      </c>
      <c r="R3960" t="s">
        <v>8316</v>
      </c>
      <c r="S3960" s="16">
        <f t="shared" si="311"/>
        <v>41816.950370370374</v>
      </c>
      <c r="T3960" s="16">
        <f t="shared" si="312"/>
        <v>41853.583333333336</v>
      </c>
      <c r="U3960">
        <f t="shared" si="313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0</v>
      </c>
      <c r="P3961">
        <f t="shared" si="310"/>
        <v>0</v>
      </c>
      <c r="Q3961" s="11" t="s">
        <v>8315</v>
      </c>
      <c r="R3961" t="s">
        <v>8316</v>
      </c>
      <c r="S3961" s="16">
        <f t="shared" si="311"/>
        <v>41880.788842592592</v>
      </c>
      <c r="T3961" s="16">
        <f t="shared" si="312"/>
        <v>41910.788842592592</v>
      </c>
      <c r="U3961">
        <f t="shared" si="313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0</v>
      </c>
      <c r="P3962">
        <f t="shared" si="310"/>
        <v>0</v>
      </c>
      <c r="Q3962" s="11" t="s">
        <v>8315</v>
      </c>
      <c r="R3962" t="s">
        <v>8316</v>
      </c>
      <c r="S3962" s="16">
        <f t="shared" si="311"/>
        <v>42342.845555555556</v>
      </c>
      <c r="T3962" s="16">
        <f t="shared" si="312"/>
        <v>42372.845555555556</v>
      </c>
      <c r="U3962">
        <f t="shared" si="313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0</v>
      </c>
      <c r="Q3963" s="11" t="s">
        <v>8315</v>
      </c>
      <c r="R3963" t="s">
        <v>8316</v>
      </c>
      <c r="S3963" s="16">
        <f t="shared" si="311"/>
        <v>41745.891319444447</v>
      </c>
      <c r="T3963" s="16">
        <f t="shared" si="312"/>
        <v>41767.891319444447</v>
      </c>
      <c r="U3963">
        <f t="shared" si="313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0</v>
      </c>
      <c r="P3964">
        <f t="shared" si="310"/>
        <v>0</v>
      </c>
      <c r="Q3964" s="11" t="s">
        <v>8315</v>
      </c>
      <c r="R3964" t="s">
        <v>8316</v>
      </c>
      <c r="S3964" s="16">
        <f t="shared" si="311"/>
        <v>42311.621458333335</v>
      </c>
      <c r="T3964" s="16">
        <f t="shared" si="312"/>
        <v>42336.621458333335</v>
      </c>
      <c r="U3964">
        <f t="shared" si="313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1" t="s">
        <v>8315</v>
      </c>
      <c r="R3965" t="s">
        <v>8316</v>
      </c>
      <c r="S3965" s="16">
        <f t="shared" si="311"/>
        <v>42296.154131944444</v>
      </c>
      <c r="T3965" s="16">
        <f t="shared" si="312"/>
        <v>42326.195798611108</v>
      </c>
      <c r="U3965">
        <f t="shared" si="313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0</v>
      </c>
      <c r="P3966">
        <f t="shared" si="310"/>
        <v>0</v>
      </c>
      <c r="Q3966" s="11" t="s">
        <v>8315</v>
      </c>
      <c r="R3966" t="s">
        <v>8316</v>
      </c>
      <c r="S3966" s="16">
        <f t="shared" si="311"/>
        <v>42053.722060185188</v>
      </c>
      <c r="T3966" s="16">
        <f t="shared" si="312"/>
        <v>42113.680393518516</v>
      </c>
      <c r="U3966">
        <f t="shared" si="313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0</v>
      </c>
      <c r="P3967">
        <f t="shared" si="310"/>
        <v>0</v>
      </c>
      <c r="Q3967" s="11" t="s">
        <v>8315</v>
      </c>
      <c r="R3967" t="s">
        <v>8316</v>
      </c>
      <c r="S3967" s="16">
        <f t="shared" si="311"/>
        <v>42414.235879629632</v>
      </c>
      <c r="T3967" s="16">
        <f t="shared" si="312"/>
        <v>42474.194212962961</v>
      </c>
      <c r="U3967">
        <f t="shared" si="313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0</v>
      </c>
      <c r="P3968">
        <f t="shared" si="310"/>
        <v>0</v>
      </c>
      <c r="Q3968" s="11" t="s">
        <v>8315</v>
      </c>
      <c r="R3968" t="s">
        <v>8316</v>
      </c>
      <c r="S3968" s="16">
        <f t="shared" si="311"/>
        <v>41801.711550925924</v>
      </c>
      <c r="T3968" s="16">
        <f t="shared" si="312"/>
        <v>41844.124305555553</v>
      </c>
      <c r="U3968">
        <f t="shared" si="313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0</v>
      </c>
      <c r="P3969">
        <f t="shared" si="310"/>
        <v>0</v>
      </c>
      <c r="Q3969" s="11" t="s">
        <v>8315</v>
      </c>
      <c r="R3969" t="s">
        <v>8316</v>
      </c>
      <c r="S3969" s="16">
        <f t="shared" si="311"/>
        <v>42770.290590277778</v>
      </c>
      <c r="T3969" s="16">
        <f t="shared" si="312"/>
        <v>42800.290590277778</v>
      </c>
      <c r="U3969">
        <f t="shared" si="313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0</v>
      </c>
      <c r="P3970">
        <f t="shared" si="310"/>
        <v>0</v>
      </c>
      <c r="Q3970" s="11" t="s">
        <v>8315</v>
      </c>
      <c r="R3970" t="s">
        <v>8316</v>
      </c>
      <c r="S3970" s="16">
        <f t="shared" si="311"/>
        <v>42452.815659722226</v>
      </c>
      <c r="T3970" s="16">
        <f t="shared" si="312"/>
        <v>42512.815659722226</v>
      </c>
      <c r="U3970">
        <f t="shared" si="313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0</v>
      </c>
      <c r="P3971">
        <f t="shared" ref="P3971:P4034" si="315">IFERROR(ROUND(E3971/L3971,2),0)</f>
        <v>0</v>
      </c>
      <c r="Q3971" s="11" t="s">
        <v>8315</v>
      </c>
      <c r="R3971" t="s">
        <v>8316</v>
      </c>
      <c r="S3971" s="16">
        <f t="shared" ref="S3971:S4034" si="316">(((J3971/60)/60)/24)+DATE(1970,1,1)</f>
        <v>42601.854699074072</v>
      </c>
      <c r="T3971" s="16">
        <f t="shared" ref="T3971:T4034" si="317">(((I3971/60)/60)/24+DATE(1970,1,1))</f>
        <v>42611.163194444445</v>
      </c>
      <c r="U3971">
        <f t="shared" ref="U3971:U4034" si="318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0</v>
      </c>
      <c r="Q3972" s="11" t="s">
        <v>8315</v>
      </c>
      <c r="R3972" t="s">
        <v>8316</v>
      </c>
      <c r="S3972" s="16">
        <f t="shared" si="316"/>
        <v>42447.863553240735</v>
      </c>
      <c r="T3972" s="16">
        <f t="shared" si="317"/>
        <v>42477.863553240735</v>
      </c>
      <c r="U3972">
        <f t="shared" si="318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0</v>
      </c>
      <c r="P3973">
        <f t="shared" si="315"/>
        <v>0</v>
      </c>
      <c r="Q3973" s="11" t="s">
        <v>8315</v>
      </c>
      <c r="R3973" t="s">
        <v>8316</v>
      </c>
      <c r="S3973" s="16">
        <f t="shared" si="316"/>
        <v>41811.536180555559</v>
      </c>
      <c r="T3973" s="16">
        <f t="shared" si="317"/>
        <v>41841.536180555559</v>
      </c>
      <c r="U3973">
        <f t="shared" si="318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0</v>
      </c>
      <c r="P3974">
        <f t="shared" si="315"/>
        <v>0</v>
      </c>
      <c r="Q3974" s="11" t="s">
        <v>8315</v>
      </c>
      <c r="R3974" t="s">
        <v>8316</v>
      </c>
      <c r="S3974" s="16">
        <f t="shared" si="316"/>
        <v>41981.067523148144</v>
      </c>
      <c r="T3974" s="16">
        <f t="shared" si="317"/>
        <v>42041.067523148144</v>
      </c>
      <c r="U3974">
        <f t="shared" si="318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0</v>
      </c>
      <c r="P3975">
        <f t="shared" si="315"/>
        <v>0</v>
      </c>
      <c r="Q3975" s="11" t="s">
        <v>8315</v>
      </c>
      <c r="R3975" t="s">
        <v>8316</v>
      </c>
      <c r="S3975" s="16">
        <f t="shared" si="316"/>
        <v>42469.68414351852</v>
      </c>
      <c r="T3975" s="16">
        <f t="shared" si="317"/>
        <v>42499.166666666672</v>
      </c>
      <c r="U3975">
        <f t="shared" si="318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0</v>
      </c>
      <c r="P3976">
        <f t="shared" si="315"/>
        <v>0</v>
      </c>
      <c r="Q3976" s="11" t="s">
        <v>8315</v>
      </c>
      <c r="R3976" t="s">
        <v>8316</v>
      </c>
      <c r="S3976" s="16">
        <f t="shared" si="316"/>
        <v>42493.546851851846</v>
      </c>
      <c r="T3976" s="16">
        <f t="shared" si="317"/>
        <v>42523.546851851846</v>
      </c>
      <c r="U3976">
        <f t="shared" si="318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1" t="s">
        <v>8315</v>
      </c>
      <c r="R3977" t="s">
        <v>8316</v>
      </c>
      <c r="S3977" s="16">
        <f t="shared" si="316"/>
        <v>42534.866875</v>
      </c>
      <c r="T3977" s="16">
        <f t="shared" si="317"/>
        <v>42564.866875</v>
      </c>
      <c r="U3977">
        <f t="shared" si="318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0</v>
      </c>
      <c r="P3978">
        <f t="shared" si="315"/>
        <v>0</v>
      </c>
      <c r="Q3978" s="11" t="s">
        <v>8315</v>
      </c>
      <c r="R3978" t="s">
        <v>8316</v>
      </c>
      <c r="S3978" s="16">
        <f t="shared" si="316"/>
        <v>41830.858344907407</v>
      </c>
      <c r="T3978" s="16">
        <f t="shared" si="317"/>
        <v>41852.291666666664</v>
      </c>
      <c r="U3978">
        <f t="shared" si="318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0</v>
      </c>
      <c r="P3979">
        <f t="shared" si="315"/>
        <v>0</v>
      </c>
      <c r="Q3979" s="11" t="s">
        <v>8315</v>
      </c>
      <c r="R3979" t="s">
        <v>8316</v>
      </c>
      <c r="S3979" s="16">
        <f t="shared" si="316"/>
        <v>42543.788564814815</v>
      </c>
      <c r="T3979" s="16">
        <f t="shared" si="317"/>
        <v>42573.788564814815</v>
      </c>
      <c r="U3979">
        <f t="shared" si="318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0</v>
      </c>
      <c r="P3980">
        <f t="shared" si="315"/>
        <v>0</v>
      </c>
      <c r="Q3980" s="11" t="s">
        <v>8315</v>
      </c>
      <c r="R3980" t="s">
        <v>8316</v>
      </c>
      <c r="S3980" s="16">
        <f t="shared" si="316"/>
        <v>41975.642974537041</v>
      </c>
      <c r="T3980" s="16">
        <f t="shared" si="317"/>
        <v>42035.642974537041</v>
      </c>
      <c r="U3980">
        <f t="shared" si="318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0</v>
      </c>
      <c r="P3981">
        <f t="shared" si="315"/>
        <v>0</v>
      </c>
      <c r="Q3981" s="11" t="s">
        <v>8315</v>
      </c>
      <c r="R3981" t="s">
        <v>8316</v>
      </c>
      <c r="S3981" s="16">
        <f t="shared" si="316"/>
        <v>42069.903437500005</v>
      </c>
      <c r="T3981" s="16">
        <f t="shared" si="317"/>
        <v>42092.833333333328</v>
      </c>
      <c r="U3981">
        <f t="shared" si="318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0</v>
      </c>
      <c r="P3982">
        <f t="shared" si="315"/>
        <v>0</v>
      </c>
      <c r="Q3982" s="11" t="s">
        <v>8315</v>
      </c>
      <c r="R3982" t="s">
        <v>8316</v>
      </c>
      <c r="S3982" s="16">
        <f t="shared" si="316"/>
        <v>41795.598923611113</v>
      </c>
      <c r="T3982" s="16">
        <f t="shared" si="317"/>
        <v>41825.598923611113</v>
      </c>
      <c r="U3982">
        <f t="shared" si="318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0</v>
      </c>
      <c r="P3983">
        <f t="shared" si="315"/>
        <v>0</v>
      </c>
      <c r="Q3983" s="11" t="s">
        <v>8315</v>
      </c>
      <c r="R3983" t="s">
        <v>8316</v>
      </c>
      <c r="S3983" s="16">
        <f t="shared" si="316"/>
        <v>42508.179965277777</v>
      </c>
      <c r="T3983" s="16">
        <f t="shared" si="317"/>
        <v>42568.179965277777</v>
      </c>
      <c r="U3983">
        <f t="shared" si="318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0</v>
      </c>
      <c r="P3984">
        <f t="shared" si="315"/>
        <v>0</v>
      </c>
      <c r="Q3984" s="11" t="s">
        <v>8315</v>
      </c>
      <c r="R3984" t="s">
        <v>8316</v>
      </c>
      <c r="S3984" s="16">
        <f t="shared" si="316"/>
        <v>42132.809953703705</v>
      </c>
      <c r="T3984" s="16">
        <f t="shared" si="317"/>
        <v>42192.809953703705</v>
      </c>
      <c r="U3984">
        <f t="shared" si="318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0</v>
      </c>
      <c r="P3985">
        <f t="shared" si="315"/>
        <v>0</v>
      </c>
      <c r="Q3985" s="11" t="s">
        <v>8315</v>
      </c>
      <c r="R3985" t="s">
        <v>8316</v>
      </c>
      <c r="S3985" s="16">
        <f t="shared" si="316"/>
        <v>41747.86986111111</v>
      </c>
      <c r="T3985" s="16">
        <f t="shared" si="317"/>
        <v>41779.290972222225</v>
      </c>
      <c r="U3985">
        <f t="shared" si="318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0</v>
      </c>
      <c r="P3986">
        <f t="shared" si="315"/>
        <v>0</v>
      </c>
      <c r="Q3986" s="11" t="s">
        <v>8315</v>
      </c>
      <c r="R3986" t="s">
        <v>8316</v>
      </c>
      <c r="S3986" s="16">
        <f t="shared" si="316"/>
        <v>41920.963472222218</v>
      </c>
      <c r="T3986" s="16">
        <f t="shared" si="317"/>
        <v>41951</v>
      </c>
      <c r="U3986">
        <f t="shared" si="318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0</v>
      </c>
      <c r="P3987">
        <f t="shared" si="315"/>
        <v>0</v>
      </c>
      <c r="Q3987" s="11" t="s">
        <v>8315</v>
      </c>
      <c r="R3987" t="s">
        <v>8316</v>
      </c>
      <c r="S3987" s="16">
        <f t="shared" si="316"/>
        <v>42399.707407407404</v>
      </c>
      <c r="T3987" s="16">
        <f t="shared" si="317"/>
        <v>42420.878472222219</v>
      </c>
      <c r="U3987">
        <f t="shared" si="318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0</v>
      </c>
      <c r="P3988">
        <f t="shared" si="315"/>
        <v>0</v>
      </c>
      <c r="Q3988" s="11" t="s">
        <v>8315</v>
      </c>
      <c r="R3988" t="s">
        <v>8316</v>
      </c>
      <c r="S3988" s="16">
        <f t="shared" si="316"/>
        <v>42467.548541666663</v>
      </c>
      <c r="T3988" s="16">
        <f t="shared" si="317"/>
        <v>42496.544444444444</v>
      </c>
      <c r="U3988">
        <f t="shared" si="318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0</v>
      </c>
      <c r="P3989">
        <f t="shared" si="315"/>
        <v>0</v>
      </c>
      <c r="Q3989" s="11" t="s">
        <v>8315</v>
      </c>
      <c r="R3989" t="s">
        <v>8316</v>
      </c>
      <c r="S3989" s="16">
        <f t="shared" si="316"/>
        <v>41765.92465277778</v>
      </c>
      <c r="T3989" s="16">
        <f t="shared" si="317"/>
        <v>41775.92465277778</v>
      </c>
      <c r="U3989">
        <f t="shared" si="318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0</v>
      </c>
      <c r="P3990">
        <f t="shared" si="315"/>
        <v>0</v>
      </c>
      <c r="Q3990" s="11" t="s">
        <v>8315</v>
      </c>
      <c r="R3990" t="s">
        <v>8316</v>
      </c>
      <c r="S3990" s="16">
        <f t="shared" si="316"/>
        <v>42230.08116898148</v>
      </c>
      <c r="T3990" s="16">
        <f t="shared" si="317"/>
        <v>42245.08116898148</v>
      </c>
      <c r="U3990">
        <f t="shared" si="318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1" t="s">
        <v>8315</v>
      </c>
      <c r="R3991" t="s">
        <v>8316</v>
      </c>
      <c r="S3991" s="16">
        <f t="shared" si="316"/>
        <v>42286.749780092592</v>
      </c>
      <c r="T3991" s="16">
        <f t="shared" si="317"/>
        <v>42316.791446759264</v>
      </c>
      <c r="U3991">
        <f t="shared" si="318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0</v>
      </c>
      <c r="P3992">
        <f t="shared" si="315"/>
        <v>0</v>
      </c>
      <c r="Q3992" s="11" t="s">
        <v>8315</v>
      </c>
      <c r="R3992" t="s">
        <v>8316</v>
      </c>
      <c r="S3992" s="16">
        <f t="shared" si="316"/>
        <v>42401.672372685185</v>
      </c>
      <c r="T3992" s="16">
        <f t="shared" si="317"/>
        <v>42431.672372685185</v>
      </c>
      <c r="U3992">
        <f t="shared" si="318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0</v>
      </c>
      <c r="P3993">
        <f t="shared" si="315"/>
        <v>0</v>
      </c>
      <c r="Q3993" s="11" t="s">
        <v>8315</v>
      </c>
      <c r="R3993" t="s">
        <v>8316</v>
      </c>
      <c r="S3993" s="16">
        <f t="shared" si="316"/>
        <v>42125.644467592589</v>
      </c>
      <c r="T3993" s="16">
        <f t="shared" si="317"/>
        <v>42155.644467592589</v>
      </c>
      <c r="U3993">
        <f t="shared" si="318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0</v>
      </c>
      <c r="P3994">
        <f t="shared" si="315"/>
        <v>0</v>
      </c>
      <c r="Q3994" s="11" t="s">
        <v>8315</v>
      </c>
      <c r="R3994" t="s">
        <v>8316</v>
      </c>
      <c r="S3994" s="16">
        <f t="shared" si="316"/>
        <v>42289.94049768518</v>
      </c>
      <c r="T3994" s="16">
        <f t="shared" si="317"/>
        <v>42349.982164351852</v>
      </c>
      <c r="U3994">
        <f t="shared" si="318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0</v>
      </c>
      <c r="Q3995" s="11" t="s">
        <v>8315</v>
      </c>
      <c r="R3995" t="s">
        <v>8316</v>
      </c>
      <c r="S3995" s="16">
        <f t="shared" si="316"/>
        <v>42107.864722222221</v>
      </c>
      <c r="T3995" s="16">
        <f t="shared" si="317"/>
        <v>42137.864722222221</v>
      </c>
      <c r="U3995">
        <f t="shared" si="318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0</v>
      </c>
      <c r="Q3996" s="11" t="s">
        <v>8315</v>
      </c>
      <c r="R3996" t="s">
        <v>8316</v>
      </c>
      <c r="S3996" s="16">
        <f t="shared" si="316"/>
        <v>41809.389930555553</v>
      </c>
      <c r="T3996" s="16">
        <f t="shared" si="317"/>
        <v>41839.389930555553</v>
      </c>
      <c r="U3996">
        <f t="shared" si="318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0</v>
      </c>
      <c r="P3997">
        <f t="shared" si="315"/>
        <v>0</v>
      </c>
      <c r="Q3997" s="11" t="s">
        <v>8315</v>
      </c>
      <c r="R3997" t="s">
        <v>8316</v>
      </c>
      <c r="S3997" s="16">
        <f t="shared" si="316"/>
        <v>42019.683761574073</v>
      </c>
      <c r="T3997" s="16">
        <f t="shared" si="317"/>
        <v>42049.477083333331</v>
      </c>
      <c r="U3997">
        <f t="shared" si="318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0</v>
      </c>
      <c r="P3998">
        <f t="shared" si="315"/>
        <v>0</v>
      </c>
      <c r="Q3998" s="11" t="s">
        <v>8315</v>
      </c>
      <c r="R3998" t="s">
        <v>8316</v>
      </c>
      <c r="S3998" s="16">
        <f t="shared" si="316"/>
        <v>41950.26694444444</v>
      </c>
      <c r="T3998" s="16">
        <f t="shared" si="317"/>
        <v>41963.669444444444</v>
      </c>
      <c r="U3998">
        <f t="shared" si="318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1" t="s">
        <v>8315</v>
      </c>
      <c r="R3999" t="s">
        <v>8316</v>
      </c>
      <c r="S3999" s="16">
        <f t="shared" si="316"/>
        <v>42069.391446759255</v>
      </c>
      <c r="T3999" s="16">
        <f t="shared" si="317"/>
        <v>42099.349780092598</v>
      </c>
      <c r="U3999">
        <f t="shared" si="318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0</v>
      </c>
      <c r="P4000">
        <f t="shared" si="315"/>
        <v>0</v>
      </c>
      <c r="Q4000" s="11" t="s">
        <v>8315</v>
      </c>
      <c r="R4000" t="s">
        <v>8316</v>
      </c>
      <c r="S4000" s="16">
        <f t="shared" si="316"/>
        <v>42061.963263888887</v>
      </c>
      <c r="T4000" s="16">
        <f t="shared" si="317"/>
        <v>42091.921597222223</v>
      </c>
      <c r="U4000">
        <f t="shared" si="318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0</v>
      </c>
      <c r="P4001">
        <f t="shared" si="315"/>
        <v>0</v>
      </c>
      <c r="Q4001" s="11" t="s">
        <v>8315</v>
      </c>
      <c r="R4001" t="s">
        <v>8316</v>
      </c>
      <c r="S4001" s="16">
        <f t="shared" si="316"/>
        <v>41842.828680555554</v>
      </c>
      <c r="T4001" s="16">
        <f t="shared" si="317"/>
        <v>41882.827650462961</v>
      </c>
      <c r="U4001">
        <f t="shared" si="318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0</v>
      </c>
      <c r="Q4002" s="11" t="s">
        <v>8315</v>
      </c>
      <c r="R4002" t="s">
        <v>8316</v>
      </c>
      <c r="S4002" s="16">
        <f t="shared" si="316"/>
        <v>42437.64534722222</v>
      </c>
      <c r="T4002" s="16">
        <f t="shared" si="317"/>
        <v>42497.603680555556</v>
      </c>
      <c r="U4002">
        <f t="shared" si="318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0</v>
      </c>
      <c r="P4003">
        <f t="shared" si="315"/>
        <v>0</v>
      </c>
      <c r="Q4003" s="11" t="s">
        <v>8315</v>
      </c>
      <c r="R4003" t="s">
        <v>8316</v>
      </c>
      <c r="S4003" s="16">
        <f t="shared" si="316"/>
        <v>42775.964212962965</v>
      </c>
      <c r="T4003" s="16">
        <f t="shared" si="317"/>
        <v>42795.791666666672</v>
      </c>
      <c r="U4003">
        <f t="shared" si="318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0</v>
      </c>
      <c r="P4004">
        <f t="shared" si="315"/>
        <v>0</v>
      </c>
      <c r="Q4004" s="11" t="s">
        <v>8315</v>
      </c>
      <c r="R4004" t="s">
        <v>8316</v>
      </c>
      <c r="S4004" s="16">
        <f t="shared" si="316"/>
        <v>41879.043530092589</v>
      </c>
      <c r="T4004" s="16">
        <f t="shared" si="317"/>
        <v>41909.043530092589</v>
      </c>
      <c r="U4004">
        <f t="shared" si="318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0</v>
      </c>
      <c r="P4005">
        <f t="shared" si="315"/>
        <v>0</v>
      </c>
      <c r="Q4005" s="11" t="s">
        <v>8315</v>
      </c>
      <c r="R4005" t="s">
        <v>8316</v>
      </c>
      <c r="S4005" s="16">
        <f t="shared" si="316"/>
        <v>42020.587349537032</v>
      </c>
      <c r="T4005" s="16">
        <f t="shared" si="317"/>
        <v>42050.587349537032</v>
      </c>
      <c r="U4005">
        <f t="shared" si="318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0</v>
      </c>
      <c r="Q4006" s="11" t="s">
        <v>8315</v>
      </c>
      <c r="R4006" t="s">
        <v>8316</v>
      </c>
      <c r="S4006" s="16">
        <f t="shared" si="316"/>
        <v>41890.16269675926</v>
      </c>
      <c r="T4006" s="16">
        <f t="shared" si="317"/>
        <v>41920.16269675926</v>
      </c>
      <c r="U4006">
        <f t="shared" si="318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0</v>
      </c>
      <c r="P4007">
        <f t="shared" si="315"/>
        <v>0</v>
      </c>
      <c r="Q4007" s="11" t="s">
        <v>8315</v>
      </c>
      <c r="R4007" t="s">
        <v>8316</v>
      </c>
      <c r="S4007" s="16">
        <f t="shared" si="316"/>
        <v>41872.807696759257</v>
      </c>
      <c r="T4007" s="16">
        <f t="shared" si="317"/>
        <v>41932.807696759257</v>
      </c>
      <c r="U4007">
        <f t="shared" si="318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0</v>
      </c>
      <c r="Q4008" s="11" t="s">
        <v>8315</v>
      </c>
      <c r="R4008" t="s">
        <v>8316</v>
      </c>
      <c r="S4008" s="16">
        <f t="shared" si="316"/>
        <v>42391.772997685184</v>
      </c>
      <c r="T4008" s="16">
        <f t="shared" si="317"/>
        <v>42416.772997685184</v>
      </c>
      <c r="U4008">
        <f t="shared" si="318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0</v>
      </c>
      <c r="Q4009" s="11" t="s">
        <v>8315</v>
      </c>
      <c r="R4009" t="s">
        <v>8316</v>
      </c>
      <c r="S4009" s="16">
        <f t="shared" si="316"/>
        <v>41848.772928240738</v>
      </c>
      <c r="T4009" s="16">
        <f t="shared" si="317"/>
        <v>41877.686111111114</v>
      </c>
      <c r="U4009">
        <f t="shared" si="318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0</v>
      </c>
      <c r="P4010">
        <f t="shared" si="315"/>
        <v>0</v>
      </c>
      <c r="Q4010" s="11" t="s">
        <v>8315</v>
      </c>
      <c r="R4010" t="s">
        <v>8316</v>
      </c>
      <c r="S4010" s="16">
        <f t="shared" si="316"/>
        <v>42177.964201388888</v>
      </c>
      <c r="T4010" s="16">
        <f t="shared" si="317"/>
        <v>42207.964201388888</v>
      </c>
      <c r="U4010">
        <f t="shared" si="318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0</v>
      </c>
      <c r="P4011">
        <f t="shared" si="315"/>
        <v>0</v>
      </c>
      <c r="Q4011" s="11" t="s">
        <v>8315</v>
      </c>
      <c r="R4011" t="s">
        <v>8316</v>
      </c>
      <c r="S4011" s="16">
        <f t="shared" si="316"/>
        <v>41851.700925925928</v>
      </c>
      <c r="T4011" s="16">
        <f t="shared" si="317"/>
        <v>41891.700925925928</v>
      </c>
      <c r="U4011">
        <f t="shared" si="318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0</v>
      </c>
      <c r="P4012">
        <f t="shared" si="315"/>
        <v>0</v>
      </c>
      <c r="Q4012" s="11" t="s">
        <v>8315</v>
      </c>
      <c r="R4012" t="s">
        <v>8316</v>
      </c>
      <c r="S4012" s="16">
        <f t="shared" si="316"/>
        <v>41921.770439814813</v>
      </c>
      <c r="T4012" s="16">
        <f t="shared" si="317"/>
        <v>41938.770439814813</v>
      </c>
      <c r="U4012">
        <f t="shared" si="318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0</v>
      </c>
      <c r="P4013">
        <f t="shared" si="315"/>
        <v>0</v>
      </c>
      <c r="Q4013" s="11" t="s">
        <v>8315</v>
      </c>
      <c r="R4013" t="s">
        <v>8316</v>
      </c>
      <c r="S4013" s="16">
        <f t="shared" si="316"/>
        <v>42002.54488425926</v>
      </c>
      <c r="T4013" s="16">
        <f t="shared" si="317"/>
        <v>42032.54488425926</v>
      </c>
      <c r="U4013">
        <f t="shared" si="318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1" t="s">
        <v>8315</v>
      </c>
      <c r="R4014" t="s">
        <v>8316</v>
      </c>
      <c r="S4014" s="16">
        <f t="shared" si="316"/>
        <v>42096.544548611113</v>
      </c>
      <c r="T4014" s="16">
        <f t="shared" si="317"/>
        <v>42126.544548611113</v>
      </c>
      <c r="U4014">
        <f t="shared" si="318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0</v>
      </c>
      <c r="P4015">
        <f t="shared" si="315"/>
        <v>0</v>
      </c>
      <c r="Q4015" s="11" t="s">
        <v>8315</v>
      </c>
      <c r="R4015" t="s">
        <v>8316</v>
      </c>
      <c r="S4015" s="16">
        <f t="shared" si="316"/>
        <v>42021.301192129627</v>
      </c>
      <c r="T4015" s="16">
        <f t="shared" si="317"/>
        <v>42051.301192129627</v>
      </c>
      <c r="U4015">
        <f t="shared" si="318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1" t="s">
        <v>8315</v>
      </c>
      <c r="R4016" t="s">
        <v>8316</v>
      </c>
      <c r="S4016" s="16">
        <f t="shared" si="316"/>
        <v>42419.246168981481</v>
      </c>
      <c r="T4016" s="16">
        <f t="shared" si="317"/>
        <v>42434.246168981481</v>
      </c>
      <c r="U4016">
        <f t="shared" si="318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0</v>
      </c>
      <c r="Q4017" s="11" t="s">
        <v>8315</v>
      </c>
      <c r="R4017" t="s">
        <v>8316</v>
      </c>
      <c r="S4017" s="16">
        <f t="shared" si="316"/>
        <v>42174.780821759254</v>
      </c>
      <c r="T4017" s="16">
        <f t="shared" si="317"/>
        <v>42204.780821759254</v>
      </c>
      <c r="U4017">
        <f t="shared" si="318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0</v>
      </c>
      <c r="P4018">
        <f t="shared" si="315"/>
        <v>0</v>
      </c>
      <c r="Q4018" s="11" t="s">
        <v>8315</v>
      </c>
      <c r="R4018" t="s">
        <v>8316</v>
      </c>
      <c r="S4018" s="16">
        <f t="shared" si="316"/>
        <v>41869.872685185182</v>
      </c>
      <c r="T4018" s="16">
        <f t="shared" si="317"/>
        <v>41899.872685185182</v>
      </c>
      <c r="U4018">
        <f t="shared" si="318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0</v>
      </c>
      <c r="P4019">
        <f t="shared" si="315"/>
        <v>0</v>
      </c>
      <c r="Q4019" s="11" t="s">
        <v>8315</v>
      </c>
      <c r="R4019" t="s">
        <v>8316</v>
      </c>
      <c r="S4019" s="16">
        <f t="shared" si="316"/>
        <v>41856.672152777777</v>
      </c>
      <c r="T4019" s="16">
        <f t="shared" si="317"/>
        <v>41886.672152777777</v>
      </c>
      <c r="U4019">
        <f t="shared" si="318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0</v>
      </c>
      <c r="P4020">
        <f t="shared" si="315"/>
        <v>0</v>
      </c>
      <c r="Q4020" s="11" t="s">
        <v>8315</v>
      </c>
      <c r="R4020" t="s">
        <v>8316</v>
      </c>
      <c r="S4020" s="16">
        <f t="shared" si="316"/>
        <v>42620.91097222222</v>
      </c>
      <c r="T4020" s="16">
        <f t="shared" si="317"/>
        <v>42650.91097222222</v>
      </c>
      <c r="U4020">
        <f t="shared" si="318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0</v>
      </c>
      <c r="P4021">
        <f t="shared" si="315"/>
        <v>0</v>
      </c>
      <c r="Q4021" s="11" t="s">
        <v>8315</v>
      </c>
      <c r="R4021" t="s">
        <v>8316</v>
      </c>
      <c r="S4021" s="16">
        <f t="shared" si="316"/>
        <v>42417.675879629634</v>
      </c>
      <c r="T4021" s="16">
        <f t="shared" si="317"/>
        <v>42475.686111111107</v>
      </c>
      <c r="U4021">
        <f t="shared" si="318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0</v>
      </c>
      <c r="P4022">
        <f t="shared" si="315"/>
        <v>0</v>
      </c>
      <c r="Q4022" s="11" t="s">
        <v>8315</v>
      </c>
      <c r="R4022" t="s">
        <v>8316</v>
      </c>
      <c r="S4022" s="16">
        <f t="shared" si="316"/>
        <v>42057.190960648149</v>
      </c>
      <c r="T4022" s="16">
        <f t="shared" si="317"/>
        <v>42087.149293981478</v>
      </c>
      <c r="U4022">
        <f t="shared" si="318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0</v>
      </c>
      <c r="P4023">
        <f t="shared" si="315"/>
        <v>0</v>
      </c>
      <c r="Q4023" s="11" t="s">
        <v>8315</v>
      </c>
      <c r="R4023" t="s">
        <v>8316</v>
      </c>
      <c r="S4023" s="16">
        <f t="shared" si="316"/>
        <v>41878.911550925928</v>
      </c>
      <c r="T4023" s="16">
        <f t="shared" si="317"/>
        <v>41938.911550925928</v>
      </c>
      <c r="U4023">
        <f t="shared" si="318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0</v>
      </c>
      <c r="P4024">
        <f t="shared" si="315"/>
        <v>0</v>
      </c>
      <c r="Q4024" s="11" t="s">
        <v>8315</v>
      </c>
      <c r="R4024" t="s">
        <v>8316</v>
      </c>
      <c r="S4024" s="16">
        <f t="shared" si="316"/>
        <v>41990.584108796291</v>
      </c>
      <c r="T4024" s="16">
        <f t="shared" si="317"/>
        <v>42036.120833333334</v>
      </c>
      <c r="U4024">
        <f t="shared" si="318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1" t="s">
        <v>8315</v>
      </c>
      <c r="R4025" t="s">
        <v>8316</v>
      </c>
      <c r="S4025" s="16">
        <f t="shared" si="316"/>
        <v>42408.999571759254</v>
      </c>
      <c r="T4025" s="16">
        <f t="shared" si="317"/>
        <v>42453.957905092597</v>
      </c>
      <c r="U4025">
        <f t="shared" si="318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0</v>
      </c>
      <c r="P4026">
        <f t="shared" si="315"/>
        <v>0</v>
      </c>
      <c r="Q4026" s="11" t="s">
        <v>8315</v>
      </c>
      <c r="R4026" t="s">
        <v>8316</v>
      </c>
      <c r="S4026" s="16">
        <f t="shared" si="316"/>
        <v>42217.670104166667</v>
      </c>
      <c r="T4026" s="16">
        <f t="shared" si="317"/>
        <v>42247.670104166667</v>
      </c>
      <c r="U4026">
        <f t="shared" si="318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0</v>
      </c>
      <c r="P4027">
        <f t="shared" si="315"/>
        <v>0</v>
      </c>
      <c r="Q4027" s="11" t="s">
        <v>8315</v>
      </c>
      <c r="R4027" t="s">
        <v>8316</v>
      </c>
      <c r="S4027" s="16">
        <f t="shared" si="316"/>
        <v>42151.237685185188</v>
      </c>
      <c r="T4027" s="16">
        <f t="shared" si="317"/>
        <v>42211.237685185188</v>
      </c>
      <c r="U4027">
        <f t="shared" si="318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1" t="s">
        <v>8315</v>
      </c>
      <c r="R4028" t="s">
        <v>8316</v>
      </c>
      <c r="S4028" s="16">
        <f t="shared" si="316"/>
        <v>42282.655543981484</v>
      </c>
      <c r="T4028" s="16">
        <f t="shared" si="317"/>
        <v>42342.697210648148</v>
      </c>
      <c r="U4028">
        <f t="shared" si="318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0</v>
      </c>
      <c r="P4029">
        <f t="shared" si="315"/>
        <v>0</v>
      </c>
      <c r="Q4029" s="11" t="s">
        <v>8315</v>
      </c>
      <c r="R4029" t="s">
        <v>8316</v>
      </c>
      <c r="S4029" s="16">
        <f t="shared" si="316"/>
        <v>42768.97084490741</v>
      </c>
      <c r="T4029" s="16">
        <f t="shared" si="317"/>
        <v>42789.041666666672</v>
      </c>
      <c r="U4029">
        <f t="shared" si="318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0</v>
      </c>
      <c r="P4030">
        <f t="shared" si="315"/>
        <v>0</v>
      </c>
      <c r="Q4030" s="11" t="s">
        <v>8315</v>
      </c>
      <c r="R4030" t="s">
        <v>8316</v>
      </c>
      <c r="S4030" s="16">
        <f t="shared" si="316"/>
        <v>41765.938657407409</v>
      </c>
      <c r="T4030" s="16">
        <f t="shared" si="317"/>
        <v>41795.938657407409</v>
      </c>
      <c r="U4030">
        <f t="shared" si="318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6"/>
        <v>42322.025115740747</v>
      </c>
      <c r="T4031" s="16">
        <f t="shared" si="317"/>
        <v>42352.025115740747</v>
      </c>
      <c r="U4031">
        <f t="shared" si="318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0</v>
      </c>
      <c r="P4032">
        <f t="shared" si="315"/>
        <v>0</v>
      </c>
      <c r="Q4032" s="11" t="s">
        <v>8315</v>
      </c>
      <c r="R4032" t="s">
        <v>8316</v>
      </c>
      <c r="S4032" s="16">
        <f t="shared" si="316"/>
        <v>42374.655081018514</v>
      </c>
      <c r="T4032" s="16">
        <f t="shared" si="317"/>
        <v>42403.784027777772</v>
      </c>
      <c r="U4032">
        <f t="shared" si="318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6"/>
        <v>41941.585231481484</v>
      </c>
      <c r="T4033" s="16">
        <f t="shared" si="317"/>
        <v>41991.626898148148</v>
      </c>
      <c r="U4033">
        <f t="shared" si="318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9">ROUND(E4034/D4034*100,0)</f>
        <v>0</v>
      </c>
      <c r="P4034">
        <f t="shared" si="315"/>
        <v>0</v>
      </c>
      <c r="Q4034" s="11" t="s">
        <v>8315</v>
      </c>
      <c r="R4034" t="s">
        <v>8316</v>
      </c>
      <c r="S4034" s="16">
        <f t="shared" si="316"/>
        <v>42293.809212962966</v>
      </c>
      <c r="T4034" s="16">
        <f t="shared" si="317"/>
        <v>42353.85087962963</v>
      </c>
      <c r="U4034">
        <f t="shared" si="318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0</v>
      </c>
      <c r="P4035">
        <f t="shared" ref="P4035:P4098" si="320">IFERROR(ROUND(E4035/L4035,2),0)</f>
        <v>0</v>
      </c>
      <c r="Q4035" s="11" t="s">
        <v>8315</v>
      </c>
      <c r="R4035" t="s">
        <v>8316</v>
      </c>
      <c r="S4035" s="16">
        <f t="shared" ref="S4035:S4098" si="321">(((J4035/60)/60)/24)+DATE(1970,1,1)</f>
        <v>42614.268796296295</v>
      </c>
      <c r="T4035" s="16">
        <f t="shared" ref="T4035:T4098" si="322">(((I4035/60)/60)/24+DATE(1970,1,1))</f>
        <v>42645.375</v>
      </c>
      <c r="U4035">
        <f t="shared" ref="U4035:U4098" si="323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0</v>
      </c>
      <c r="P4036">
        <f t="shared" si="320"/>
        <v>0</v>
      </c>
      <c r="Q4036" s="11" t="s">
        <v>8315</v>
      </c>
      <c r="R4036" t="s">
        <v>8316</v>
      </c>
      <c r="S4036" s="16">
        <f t="shared" si="321"/>
        <v>42067.947337962964</v>
      </c>
      <c r="T4036" s="16">
        <f t="shared" si="322"/>
        <v>42097.905671296292</v>
      </c>
      <c r="U4036">
        <f t="shared" si="323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0</v>
      </c>
      <c r="P4037">
        <f t="shared" si="320"/>
        <v>0</v>
      </c>
      <c r="Q4037" s="11" t="s">
        <v>8315</v>
      </c>
      <c r="R4037" t="s">
        <v>8316</v>
      </c>
      <c r="S4037" s="16">
        <f t="shared" si="321"/>
        <v>41903.882951388885</v>
      </c>
      <c r="T4037" s="16">
        <f t="shared" si="322"/>
        <v>41933.882951388885</v>
      </c>
      <c r="U4037">
        <f t="shared" si="323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0</v>
      </c>
      <c r="P4038">
        <f t="shared" si="320"/>
        <v>0</v>
      </c>
      <c r="Q4038" s="11" t="s">
        <v>8315</v>
      </c>
      <c r="R4038" t="s">
        <v>8316</v>
      </c>
      <c r="S4038" s="16">
        <f t="shared" si="321"/>
        <v>41804.937083333331</v>
      </c>
      <c r="T4038" s="16">
        <f t="shared" si="322"/>
        <v>41821.9375</v>
      </c>
      <c r="U4038">
        <f t="shared" si="323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0</v>
      </c>
      <c r="P4039">
        <f t="shared" si="320"/>
        <v>0</v>
      </c>
      <c r="Q4039" s="11" t="s">
        <v>8315</v>
      </c>
      <c r="R4039" t="s">
        <v>8316</v>
      </c>
      <c r="S4039" s="16">
        <f t="shared" si="321"/>
        <v>42497.070775462969</v>
      </c>
      <c r="T4039" s="16">
        <f t="shared" si="322"/>
        <v>42514.600694444445</v>
      </c>
      <c r="U4039">
        <f t="shared" si="323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0</v>
      </c>
      <c r="P4040">
        <f t="shared" si="320"/>
        <v>0</v>
      </c>
      <c r="Q4040" s="11" t="s">
        <v>8315</v>
      </c>
      <c r="R4040" t="s">
        <v>8316</v>
      </c>
      <c r="S4040" s="16">
        <f t="shared" si="321"/>
        <v>41869.798726851855</v>
      </c>
      <c r="T4040" s="16">
        <f t="shared" si="322"/>
        <v>41929.798726851855</v>
      </c>
      <c r="U4040">
        <f t="shared" si="323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0</v>
      </c>
      <c r="P4041">
        <f t="shared" si="320"/>
        <v>0</v>
      </c>
      <c r="Q4041" s="11" t="s">
        <v>8315</v>
      </c>
      <c r="R4041" t="s">
        <v>8316</v>
      </c>
      <c r="S4041" s="16">
        <f t="shared" si="321"/>
        <v>42305.670914351853</v>
      </c>
      <c r="T4041" s="16">
        <f t="shared" si="322"/>
        <v>42339.249305555553</v>
      </c>
      <c r="U4041">
        <f t="shared" si="323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0</v>
      </c>
      <c r="P4042">
        <f t="shared" si="320"/>
        <v>0</v>
      </c>
      <c r="Q4042" s="11" t="s">
        <v>8315</v>
      </c>
      <c r="R4042" t="s">
        <v>8316</v>
      </c>
      <c r="S4042" s="16">
        <f t="shared" si="321"/>
        <v>42144.231527777782</v>
      </c>
      <c r="T4042" s="16">
        <f t="shared" si="322"/>
        <v>42203.125</v>
      </c>
      <c r="U4042">
        <f t="shared" si="323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0</v>
      </c>
      <c r="Q4043" s="11" t="s">
        <v>8315</v>
      </c>
      <c r="R4043" t="s">
        <v>8316</v>
      </c>
      <c r="S4043" s="16">
        <f t="shared" si="321"/>
        <v>42559.474004629628</v>
      </c>
      <c r="T4043" s="16">
        <f t="shared" si="322"/>
        <v>42619.474004629628</v>
      </c>
      <c r="U4043">
        <f t="shared" si="323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0</v>
      </c>
      <c r="Q4044" s="11" t="s">
        <v>8315</v>
      </c>
      <c r="R4044" t="s">
        <v>8316</v>
      </c>
      <c r="S4044" s="16">
        <f t="shared" si="321"/>
        <v>41995.084074074075</v>
      </c>
      <c r="T4044" s="16">
        <f t="shared" si="322"/>
        <v>42024.802777777775</v>
      </c>
      <c r="U4044">
        <f t="shared" si="323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1" t="s">
        <v>8315</v>
      </c>
      <c r="R4045" t="s">
        <v>8316</v>
      </c>
      <c r="S4045" s="16">
        <f t="shared" si="321"/>
        <v>41948.957465277781</v>
      </c>
      <c r="T4045" s="16">
        <f t="shared" si="322"/>
        <v>41963.957465277781</v>
      </c>
      <c r="U4045">
        <f t="shared" si="323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0</v>
      </c>
      <c r="P4046">
        <f t="shared" si="320"/>
        <v>0</v>
      </c>
      <c r="Q4046" s="11" t="s">
        <v>8315</v>
      </c>
      <c r="R4046" t="s">
        <v>8316</v>
      </c>
      <c r="S4046" s="16">
        <f t="shared" si="321"/>
        <v>42074.219699074078</v>
      </c>
      <c r="T4046" s="16">
        <f t="shared" si="322"/>
        <v>42104.208333333328</v>
      </c>
      <c r="U4046">
        <f t="shared" si="323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0</v>
      </c>
      <c r="Q4047" s="11" t="s">
        <v>8315</v>
      </c>
      <c r="R4047" t="s">
        <v>8316</v>
      </c>
      <c r="S4047" s="16">
        <f t="shared" si="321"/>
        <v>41842.201261574075</v>
      </c>
      <c r="T4047" s="16">
        <f t="shared" si="322"/>
        <v>41872.201261574075</v>
      </c>
      <c r="U4047">
        <f t="shared" si="323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0</v>
      </c>
      <c r="P4048">
        <f t="shared" si="320"/>
        <v>0</v>
      </c>
      <c r="Q4048" s="11" t="s">
        <v>8315</v>
      </c>
      <c r="R4048" t="s">
        <v>8316</v>
      </c>
      <c r="S4048" s="16">
        <f t="shared" si="321"/>
        <v>41904.650578703702</v>
      </c>
      <c r="T4048" s="16">
        <f t="shared" si="322"/>
        <v>41934.650578703702</v>
      </c>
      <c r="U4048">
        <f t="shared" si="323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0</v>
      </c>
      <c r="P4049">
        <f t="shared" si="320"/>
        <v>0</v>
      </c>
      <c r="Q4049" s="11" t="s">
        <v>8315</v>
      </c>
      <c r="R4049" t="s">
        <v>8316</v>
      </c>
      <c r="S4049" s="16">
        <f t="shared" si="321"/>
        <v>41991.022488425922</v>
      </c>
      <c r="T4049" s="16">
        <f t="shared" si="322"/>
        <v>42015.041666666672</v>
      </c>
      <c r="U4049">
        <f t="shared" si="323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0</v>
      </c>
      <c r="P4050">
        <f t="shared" si="320"/>
        <v>0</v>
      </c>
      <c r="Q4050" s="11" t="s">
        <v>8315</v>
      </c>
      <c r="R4050" t="s">
        <v>8316</v>
      </c>
      <c r="S4050" s="16">
        <f t="shared" si="321"/>
        <v>42436.509108796294</v>
      </c>
      <c r="T4050" s="16">
        <f t="shared" si="322"/>
        <v>42471.467442129629</v>
      </c>
      <c r="U4050">
        <f t="shared" si="323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0</v>
      </c>
      <c r="Q4051" s="11" t="s">
        <v>8315</v>
      </c>
      <c r="R4051" t="s">
        <v>8316</v>
      </c>
      <c r="S4051" s="16">
        <f t="shared" si="321"/>
        <v>42169.958506944444</v>
      </c>
      <c r="T4051" s="16">
        <f t="shared" si="322"/>
        <v>42199.958506944444</v>
      </c>
      <c r="U4051">
        <f t="shared" si="323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0</v>
      </c>
      <c r="Q4052" s="11" t="s">
        <v>8315</v>
      </c>
      <c r="R4052" t="s">
        <v>8316</v>
      </c>
      <c r="S4052" s="16">
        <f t="shared" si="321"/>
        <v>41905.636469907404</v>
      </c>
      <c r="T4052" s="16">
        <f t="shared" si="322"/>
        <v>41935.636469907404</v>
      </c>
      <c r="U4052">
        <f t="shared" si="323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1" t="s">
        <v>8315</v>
      </c>
      <c r="R4053" t="s">
        <v>8316</v>
      </c>
      <c r="S4053" s="16">
        <f t="shared" si="321"/>
        <v>41761.810150462967</v>
      </c>
      <c r="T4053" s="16">
        <f t="shared" si="322"/>
        <v>41768.286805555559</v>
      </c>
      <c r="U4053">
        <f t="shared" si="323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0</v>
      </c>
      <c r="P4054">
        <f t="shared" si="320"/>
        <v>0</v>
      </c>
      <c r="Q4054" s="11" t="s">
        <v>8315</v>
      </c>
      <c r="R4054" t="s">
        <v>8316</v>
      </c>
      <c r="S4054" s="16">
        <f t="shared" si="321"/>
        <v>41865.878657407404</v>
      </c>
      <c r="T4054" s="16">
        <f t="shared" si="322"/>
        <v>41925.878657407404</v>
      </c>
      <c r="U4054">
        <f t="shared" si="323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0</v>
      </c>
      <c r="P4055">
        <f t="shared" si="320"/>
        <v>0</v>
      </c>
      <c r="Q4055" s="11" t="s">
        <v>8315</v>
      </c>
      <c r="R4055" t="s">
        <v>8316</v>
      </c>
      <c r="S4055" s="16">
        <f t="shared" si="321"/>
        <v>41928.690138888887</v>
      </c>
      <c r="T4055" s="16">
        <f t="shared" si="322"/>
        <v>41958.833333333328</v>
      </c>
      <c r="U4055">
        <f t="shared" si="323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1" t="s">
        <v>8315</v>
      </c>
      <c r="R4056" t="s">
        <v>8316</v>
      </c>
      <c r="S4056" s="16">
        <f t="shared" si="321"/>
        <v>42613.841261574074</v>
      </c>
      <c r="T4056" s="16">
        <f t="shared" si="322"/>
        <v>42644.166666666672</v>
      </c>
      <c r="U4056">
        <f t="shared" si="323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0</v>
      </c>
      <c r="P4057">
        <f t="shared" si="320"/>
        <v>0</v>
      </c>
      <c r="Q4057" s="11" t="s">
        <v>8315</v>
      </c>
      <c r="R4057" t="s">
        <v>8316</v>
      </c>
      <c r="S4057" s="16">
        <f t="shared" si="321"/>
        <v>41779.648506944446</v>
      </c>
      <c r="T4057" s="16">
        <f t="shared" si="322"/>
        <v>41809.648506944446</v>
      </c>
      <c r="U4057">
        <f t="shared" si="323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0</v>
      </c>
      <c r="P4058">
        <f t="shared" si="320"/>
        <v>0</v>
      </c>
      <c r="Q4058" s="11" t="s">
        <v>8315</v>
      </c>
      <c r="R4058" t="s">
        <v>8316</v>
      </c>
      <c r="S4058" s="16">
        <f t="shared" si="321"/>
        <v>42534.933321759265</v>
      </c>
      <c r="T4058" s="16">
        <f t="shared" si="322"/>
        <v>42554.832638888889</v>
      </c>
      <c r="U4058">
        <f t="shared" si="323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0</v>
      </c>
      <c r="P4059">
        <f t="shared" si="320"/>
        <v>0</v>
      </c>
      <c r="Q4059" s="11" t="s">
        <v>8315</v>
      </c>
      <c r="R4059" t="s">
        <v>8316</v>
      </c>
      <c r="S4059" s="16">
        <f t="shared" si="321"/>
        <v>42310.968518518523</v>
      </c>
      <c r="T4059" s="16">
        <f t="shared" si="322"/>
        <v>42333.958333333328</v>
      </c>
      <c r="U4059">
        <f t="shared" si="323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0</v>
      </c>
      <c r="P4060">
        <f t="shared" si="320"/>
        <v>0</v>
      </c>
      <c r="Q4060" s="11" t="s">
        <v>8315</v>
      </c>
      <c r="R4060" t="s">
        <v>8316</v>
      </c>
      <c r="S4060" s="16">
        <f t="shared" si="321"/>
        <v>42446.060694444444</v>
      </c>
      <c r="T4060" s="16">
        <f t="shared" si="322"/>
        <v>42461.165972222225</v>
      </c>
      <c r="U4060">
        <f t="shared" si="323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0</v>
      </c>
      <c r="P4061">
        <f t="shared" si="320"/>
        <v>0</v>
      </c>
      <c r="Q4061" s="11" t="s">
        <v>8315</v>
      </c>
      <c r="R4061" t="s">
        <v>8316</v>
      </c>
      <c r="S4061" s="16">
        <f t="shared" si="321"/>
        <v>41866.640648148146</v>
      </c>
      <c r="T4061" s="16">
        <f t="shared" si="322"/>
        <v>41898.125</v>
      </c>
      <c r="U4061">
        <f t="shared" si="323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0</v>
      </c>
      <c r="P4062">
        <f t="shared" si="320"/>
        <v>0</v>
      </c>
      <c r="Q4062" s="11" t="s">
        <v>8315</v>
      </c>
      <c r="R4062" t="s">
        <v>8316</v>
      </c>
      <c r="S4062" s="16">
        <f t="shared" si="321"/>
        <v>41779.695092592592</v>
      </c>
      <c r="T4062" s="16">
        <f t="shared" si="322"/>
        <v>41813.666666666664</v>
      </c>
      <c r="U4062">
        <f t="shared" si="323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11" t="s">
        <v>8315</v>
      </c>
      <c r="R4063" t="s">
        <v>8316</v>
      </c>
      <c r="S4063" s="16">
        <f t="shared" si="321"/>
        <v>42421.141469907408</v>
      </c>
      <c r="T4063" s="16">
        <f t="shared" si="322"/>
        <v>42481.099803240737</v>
      </c>
      <c r="U4063">
        <f t="shared" si="323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0</v>
      </c>
      <c r="P4064">
        <f t="shared" si="320"/>
        <v>0</v>
      </c>
      <c r="Q4064" s="11" t="s">
        <v>8315</v>
      </c>
      <c r="R4064" t="s">
        <v>8316</v>
      </c>
      <c r="S4064" s="16">
        <f t="shared" si="321"/>
        <v>42523.739212962959</v>
      </c>
      <c r="T4064" s="16">
        <f t="shared" si="322"/>
        <v>42553.739212962959</v>
      </c>
      <c r="U4064">
        <f t="shared" si="323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0</v>
      </c>
      <c r="P4065">
        <f t="shared" si="320"/>
        <v>0</v>
      </c>
      <c r="Q4065" s="11" t="s">
        <v>8315</v>
      </c>
      <c r="R4065" t="s">
        <v>8316</v>
      </c>
      <c r="S4065" s="16">
        <f t="shared" si="321"/>
        <v>41787.681527777779</v>
      </c>
      <c r="T4065" s="16">
        <f t="shared" si="322"/>
        <v>41817.681527777779</v>
      </c>
      <c r="U4065">
        <f t="shared" si="323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0</v>
      </c>
      <c r="P4066">
        <f t="shared" si="320"/>
        <v>0</v>
      </c>
      <c r="Q4066" s="11" t="s">
        <v>8315</v>
      </c>
      <c r="R4066" t="s">
        <v>8316</v>
      </c>
      <c r="S4066" s="16">
        <f t="shared" si="321"/>
        <v>42093.588263888887</v>
      </c>
      <c r="T4066" s="16">
        <f t="shared" si="322"/>
        <v>42123.588263888887</v>
      </c>
      <c r="U4066">
        <f t="shared" si="323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0</v>
      </c>
      <c r="P4067">
        <f t="shared" si="320"/>
        <v>0</v>
      </c>
      <c r="Q4067" s="11" t="s">
        <v>8315</v>
      </c>
      <c r="R4067" t="s">
        <v>8316</v>
      </c>
      <c r="S4067" s="16">
        <f t="shared" si="321"/>
        <v>41833.951516203706</v>
      </c>
      <c r="T4067" s="16">
        <f t="shared" si="322"/>
        <v>41863.951516203706</v>
      </c>
      <c r="U4067">
        <f t="shared" si="323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0"/>
        <v>0</v>
      </c>
      <c r="Q4068" s="11" t="s">
        <v>8315</v>
      </c>
      <c r="R4068" t="s">
        <v>8316</v>
      </c>
      <c r="S4068" s="16">
        <f t="shared" si="321"/>
        <v>42479.039212962962</v>
      </c>
      <c r="T4068" s="16">
        <f t="shared" si="322"/>
        <v>42509.039212962962</v>
      </c>
      <c r="U4068">
        <f t="shared" si="323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0</v>
      </c>
      <c r="P4069">
        <f t="shared" si="320"/>
        <v>0</v>
      </c>
      <c r="Q4069" s="11" t="s">
        <v>8315</v>
      </c>
      <c r="R4069" t="s">
        <v>8316</v>
      </c>
      <c r="S4069" s="16">
        <f t="shared" si="321"/>
        <v>42235.117476851854</v>
      </c>
      <c r="T4069" s="16">
        <f t="shared" si="322"/>
        <v>42275.117476851854</v>
      </c>
      <c r="U4069">
        <f t="shared" si="323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0</v>
      </c>
      <c r="P4070">
        <f t="shared" si="320"/>
        <v>0</v>
      </c>
      <c r="Q4070" s="11" t="s">
        <v>8315</v>
      </c>
      <c r="R4070" t="s">
        <v>8316</v>
      </c>
      <c r="S4070" s="16">
        <f t="shared" si="321"/>
        <v>42718.963599537034</v>
      </c>
      <c r="T4070" s="16">
        <f t="shared" si="322"/>
        <v>42748.961805555555</v>
      </c>
      <c r="U4070">
        <f t="shared" si="323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0</v>
      </c>
      <c r="P4071">
        <f t="shared" si="320"/>
        <v>0</v>
      </c>
      <c r="Q4071" s="11" t="s">
        <v>8315</v>
      </c>
      <c r="R4071" t="s">
        <v>8316</v>
      </c>
      <c r="S4071" s="16">
        <f t="shared" si="321"/>
        <v>42022.661527777775</v>
      </c>
      <c r="T4071" s="16">
        <f t="shared" si="322"/>
        <v>42063.5</v>
      </c>
      <c r="U4071">
        <f t="shared" si="323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0</v>
      </c>
      <c r="P4072">
        <f t="shared" si="320"/>
        <v>0</v>
      </c>
      <c r="Q4072" s="11" t="s">
        <v>8315</v>
      </c>
      <c r="R4072" t="s">
        <v>8316</v>
      </c>
      <c r="S4072" s="16">
        <f t="shared" si="321"/>
        <v>42031.666898148149</v>
      </c>
      <c r="T4072" s="16">
        <f t="shared" si="322"/>
        <v>42064.125</v>
      </c>
      <c r="U4072">
        <f t="shared" si="323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11" t="s">
        <v>8315</v>
      </c>
      <c r="R4073" t="s">
        <v>8316</v>
      </c>
      <c r="S4073" s="16">
        <f t="shared" si="321"/>
        <v>42700.804756944446</v>
      </c>
      <c r="T4073" s="16">
        <f t="shared" si="322"/>
        <v>42730.804756944446</v>
      </c>
      <c r="U4073">
        <f t="shared" si="323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0"/>
        <v>0</v>
      </c>
      <c r="Q4074" s="11" t="s">
        <v>8315</v>
      </c>
      <c r="R4074" t="s">
        <v>8316</v>
      </c>
      <c r="S4074" s="16">
        <f t="shared" si="321"/>
        <v>41812.77443287037</v>
      </c>
      <c r="T4074" s="16">
        <f t="shared" si="322"/>
        <v>41872.77443287037</v>
      </c>
      <c r="U4074">
        <f t="shared" si="323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0</v>
      </c>
      <c r="P4075">
        <f t="shared" si="320"/>
        <v>0</v>
      </c>
      <c r="Q4075" s="11" t="s">
        <v>8315</v>
      </c>
      <c r="R4075" t="s">
        <v>8316</v>
      </c>
      <c r="S4075" s="16">
        <f t="shared" si="321"/>
        <v>42078.34520833334</v>
      </c>
      <c r="T4075" s="16">
        <f t="shared" si="322"/>
        <v>42133.166666666672</v>
      </c>
      <c r="U4075">
        <f t="shared" si="323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0</v>
      </c>
      <c r="P4076">
        <f t="shared" si="320"/>
        <v>0</v>
      </c>
      <c r="Q4076" s="11" t="s">
        <v>8315</v>
      </c>
      <c r="R4076" t="s">
        <v>8316</v>
      </c>
      <c r="S4076" s="16">
        <f t="shared" si="321"/>
        <v>42283.552951388891</v>
      </c>
      <c r="T4076" s="16">
        <f t="shared" si="322"/>
        <v>42313.594618055555</v>
      </c>
      <c r="U4076">
        <f t="shared" si="323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0</v>
      </c>
      <c r="P4077">
        <f t="shared" si="320"/>
        <v>0</v>
      </c>
      <c r="Q4077" s="11" t="s">
        <v>8315</v>
      </c>
      <c r="R4077" t="s">
        <v>8316</v>
      </c>
      <c r="S4077" s="16">
        <f t="shared" si="321"/>
        <v>41779.045937499999</v>
      </c>
      <c r="T4077" s="16">
        <f t="shared" si="322"/>
        <v>41820.727777777778</v>
      </c>
      <c r="U4077">
        <f t="shared" si="323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20"/>
        <v>0</v>
      </c>
      <c r="Q4078" s="11" t="s">
        <v>8315</v>
      </c>
      <c r="R4078" t="s">
        <v>8316</v>
      </c>
      <c r="S4078" s="16">
        <f t="shared" si="321"/>
        <v>41905.795706018522</v>
      </c>
      <c r="T4078" s="16">
        <f t="shared" si="322"/>
        <v>41933.82708333333</v>
      </c>
      <c r="U4078">
        <f t="shared" si="323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0</v>
      </c>
      <c r="P4079">
        <f t="shared" si="320"/>
        <v>0</v>
      </c>
      <c r="Q4079" s="11" t="s">
        <v>8315</v>
      </c>
      <c r="R4079" t="s">
        <v>8316</v>
      </c>
      <c r="S4079" s="16">
        <f t="shared" si="321"/>
        <v>42695.7105787037</v>
      </c>
      <c r="T4079" s="16">
        <f t="shared" si="322"/>
        <v>42725.7105787037</v>
      </c>
      <c r="U4079">
        <f t="shared" si="323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0"/>
        <v>0</v>
      </c>
      <c r="Q4080" s="11" t="s">
        <v>8315</v>
      </c>
      <c r="R4080" t="s">
        <v>8316</v>
      </c>
      <c r="S4080" s="16">
        <f t="shared" si="321"/>
        <v>42732.787523148145</v>
      </c>
      <c r="T4080" s="16">
        <f t="shared" si="322"/>
        <v>42762.787523148145</v>
      </c>
      <c r="U4080">
        <f t="shared" si="323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0"/>
        <v>0</v>
      </c>
      <c r="Q4081" s="11" t="s">
        <v>8315</v>
      </c>
      <c r="R4081" t="s">
        <v>8316</v>
      </c>
      <c r="S4081" s="16">
        <f t="shared" si="321"/>
        <v>42510.938900462963</v>
      </c>
      <c r="T4081" s="16">
        <f t="shared" si="322"/>
        <v>42540.938900462963</v>
      </c>
      <c r="U4081">
        <f t="shared" si="323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0"/>
        <v>0</v>
      </c>
      <c r="Q4082" s="11" t="s">
        <v>8315</v>
      </c>
      <c r="R4082" t="s">
        <v>8316</v>
      </c>
      <c r="S4082" s="16">
        <f t="shared" si="321"/>
        <v>42511.698101851856</v>
      </c>
      <c r="T4082" s="16">
        <f t="shared" si="322"/>
        <v>42535.787500000006</v>
      </c>
      <c r="U4082">
        <f t="shared" si="323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0</v>
      </c>
      <c r="P4083">
        <f t="shared" si="320"/>
        <v>0</v>
      </c>
      <c r="Q4083" s="11" t="s">
        <v>8315</v>
      </c>
      <c r="R4083" t="s">
        <v>8316</v>
      </c>
      <c r="S4083" s="16">
        <f t="shared" si="321"/>
        <v>42041.581307870365</v>
      </c>
      <c r="T4083" s="16">
        <f t="shared" si="322"/>
        <v>42071.539641203708</v>
      </c>
      <c r="U4083">
        <f t="shared" si="323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0</v>
      </c>
      <c r="P4084">
        <f t="shared" si="320"/>
        <v>0</v>
      </c>
      <c r="Q4084" s="11" t="s">
        <v>8315</v>
      </c>
      <c r="R4084" t="s">
        <v>8316</v>
      </c>
      <c r="S4084" s="16">
        <f t="shared" si="321"/>
        <v>42307.189270833333</v>
      </c>
      <c r="T4084" s="16">
        <f t="shared" si="322"/>
        <v>42322.958333333328</v>
      </c>
      <c r="U4084">
        <f t="shared" si="323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0</v>
      </c>
      <c r="P4085">
        <f t="shared" si="320"/>
        <v>0</v>
      </c>
      <c r="Q4085" s="11" t="s">
        <v>8315</v>
      </c>
      <c r="R4085" t="s">
        <v>8316</v>
      </c>
      <c r="S4085" s="16">
        <f t="shared" si="321"/>
        <v>42353.761759259258</v>
      </c>
      <c r="T4085" s="16">
        <f t="shared" si="322"/>
        <v>42383.761759259258</v>
      </c>
      <c r="U4085">
        <f t="shared" si="323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0"/>
        <v>0</v>
      </c>
      <c r="Q4086" s="11" t="s">
        <v>8315</v>
      </c>
      <c r="R4086" t="s">
        <v>8316</v>
      </c>
      <c r="S4086" s="16">
        <f t="shared" si="321"/>
        <v>42622.436412037037</v>
      </c>
      <c r="T4086" s="16">
        <f t="shared" si="322"/>
        <v>42652.436412037037</v>
      </c>
      <c r="U4086">
        <f t="shared" si="323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0"/>
        <v>0</v>
      </c>
      <c r="Q4087" s="11" t="s">
        <v>8315</v>
      </c>
      <c r="R4087" t="s">
        <v>8316</v>
      </c>
      <c r="S4087" s="16">
        <f t="shared" si="321"/>
        <v>42058.603877314818</v>
      </c>
      <c r="T4087" s="16">
        <f t="shared" si="322"/>
        <v>42087.165972222225</v>
      </c>
      <c r="U4087">
        <f t="shared" si="323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0</v>
      </c>
      <c r="P4088">
        <f t="shared" si="320"/>
        <v>0</v>
      </c>
      <c r="Q4088" s="11" t="s">
        <v>8315</v>
      </c>
      <c r="R4088" t="s">
        <v>8316</v>
      </c>
      <c r="S4088" s="16">
        <f t="shared" si="321"/>
        <v>42304.940960648149</v>
      </c>
      <c r="T4088" s="16">
        <f t="shared" si="322"/>
        <v>42329.166666666672</v>
      </c>
      <c r="U4088">
        <f t="shared" si="323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0"/>
        <v>0</v>
      </c>
      <c r="Q4089" s="11" t="s">
        <v>8315</v>
      </c>
      <c r="R4089" t="s">
        <v>8316</v>
      </c>
      <c r="S4089" s="16">
        <f t="shared" si="321"/>
        <v>42538.742893518516</v>
      </c>
      <c r="T4089" s="16">
        <f t="shared" si="322"/>
        <v>42568.742893518516</v>
      </c>
      <c r="U4089">
        <f t="shared" si="323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0</v>
      </c>
      <c r="P4090">
        <f t="shared" si="320"/>
        <v>0</v>
      </c>
      <c r="Q4090" s="11" t="s">
        <v>8315</v>
      </c>
      <c r="R4090" t="s">
        <v>8316</v>
      </c>
      <c r="S4090" s="16">
        <f t="shared" si="321"/>
        <v>41990.612546296295</v>
      </c>
      <c r="T4090" s="16">
        <f t="shared" si="322"/>
        <v>42020.434722222228</v>
      </c>
      <c r="U4090">
        <f t="shared" si="323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0</v>
      </c>
      <c r="P4091">
        <f t="shared" si="320"/>
        <v>0</v>
      </c>
      <c r="Q4091" s="11" t="s">
        <v>8315</v>
      </c>
      <c r="R4091" t="s">
        <v>8316</v>
      </c>
      <c r="S4091" s="16">
        <f t="shared" si="321"/>
        <v>42122.732499999998</v>
      </c>
      <c r="T4091" s="16">
        <f t="shared" si="322"/>
        <v>42155.732638888891</v>
      </c>
      <c r="U4091">
        <f t="shared" si="323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0</v>
      </c>
      <c r="P4092">
        <f t="shared" si="320"/>
        <v>0</v>
      </c>
      <c r="Q4092" s="11" t="s">
        <v>8315</v>
      </c>
      <c r="R4092" t="s">
        <v>8316</v>
      </c>
      <c r="S4092" s="16">
        <f t="shared" si="321"/>
        <v>42209.67288194444</v>
      </c>
      <c r="T4092" s="16">
        <f t="shared" si="322"/>
        <v>42223.625</v>
      </c>
      <c r="U4092">
        <f t="shared" si="323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0</v>
      </c>
      <c r="P4093">
        <f t="shared" si="320"/>
        <v>0</v>
      </c>
      <c r="Q4093" s="11" t="s">
        <v>8315</v>
      </c>
      <c r="R4093" t="s">
        <v>8316</v>
      </c>
      <c r="S4093" s="16">
        <f t="shared" si="321"/>
        <v>41990.506377314814</v>
      </c>
      <c r="T4093" s="16">
        <f t="shared" si="322"/>
        <v>42020.506377314814</v>
      </c>
      <c r="U4093">
        <f t="shared" si="323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0"/>
        <v>0</v>
      </c>
      <c r="Q4094" s="11" t="s">
        <v>8315</v>
      </c>
      <c r="R4094" t="s">
        <v>8316</v>
      </c>
      <c r="S4094" s="16">
        <f t="shared" si="321"/>
        <v>42039.194988425923</v>
      </c>
      <c r="T4094" s="16">
        <f t="shared" si="322"/>
        <v>42099.153321759266</v>
      </c>
      <c r="U4094">
        <f t="shared" si="323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0</v>
      </c>
      <c r="P4095">
        <f t="shared" si="320"/>
        <v>0</v>
      </c>
      <c r="Q4095" s="11" t="s">
        <v>8315</v>
      </c>
      <c r="R4095" t="s">
        <v>8316</v>
      </c>
      <c r="S4095" s="16">
        <f t="shared" si="321"/>
        <v>42178.815891203703</v>
      </c>
      <c r="T4095" s="16">
        <f t="shared" si="322"/>
        <v>42238.815891203703</v>
      </c>
      <c r="U4095">
        <f t="shared" si="323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0</v>
      </c>
      <c r="P4096">
        <f t="shared" si="320"/>
        <v>0</v>
      </c>
      <c r="Q4096" s="11" t="s">
        <v>8315</v>
      </c>
      <c r="R4096" t="s">
        <v>8316</v>
      </c>
      <c r="S4096" s="16">
        <f t="shared" si="321"/>
        <v>41890.086805555555</v>
      </c>
      <c r="T4096" s="16">
        <f t="shared" si="322"/>
        <v>41934.207638888889</v>
      </c>
      <c r="U4096">
        <f t="shared" si="323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0</v>
      </c>
      <c r="P4097">
        <f t="shared" si="320"/>
        <v>0</v>
      </c>
      <c r="Q4097" s="11" t="s">
        <v>8315</v>
      </c>
      <c r="R4097" t="s">
        <v>8316</v>
      </c>
      <c r="S4097" s="16">
        <f t="shared" si="321"/>
        <v>42693.031828703708</v>
      </c>
      <c r="T4097" s="16">
        <f t="shared" si="322"/>
        <v>42723.031828703708</v>
      </c>
      <c r="U4097">
        <f t="shared" si="323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4">ROUND(E4098/D4098*100,0)</f>
        <v>0</v>
      </c>
      <c r="P4098">
        <f t="shared" si="320"/>
        <v>0</v>
      </c>
      <c r="Q4098" s="11" t="s">
        <v>8315</v>
      </c>
      <c r="R4098" t="s">
        <v>8316</v>
      </c>
      <c r="S4098" s="16">
        <f t="shared" si="321"/>
        <v>42750.530312499999</v>
      </c>
      <c r="T4098" s="16">
        <f t="shared" si="322"/>
        <v>42794.368749999994</v>
      </c>
      <c r="U4098">
        <f t="shared" si="323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ref="P4099:P4115" si="325">IFERROR(ROUND(E4099/L4099,2),0)</f>
        <v>0</v>
      </c>
      <c r="Q4099" s="11" t="s">
        <v>8315</v>
      </c>
      <c r="R4099" t="s">
        <v>8316</v>
      </c>
      <c r="S4099" s="16">
        <f t="shared" ref="S4099:S4115" si="326">(((J4099/60)/60)/24)+DATE(1970,1,1)</f>
        <v>42344.824502314819</v>
      </c>
      <c r="T4099" s="16">
        <f t="shared" ref="T4099:T4115" si="327">(((I4099/60)/60)/24+DATE(1970,1,1))</f>
        <v>42400.996527777781</v>
      </c>
      <c r="U4099">
        <f t="shared" ref="U4099:U4115" si="328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1" t="s">
        <v>8315</v>
      </c>
      <c r="R4100" t="s">
        <v>8316</v>
      </c>
      <c r="S4100" s="16">
        <f t="shared" si="326"/>
        <v>42495.722187499996</v>
      </c>
      <c r="T4100" s="16">
        <f t="shared" si="327"/>
        <v>42525.722187499996</v>
      </c>
      <c r="U4100">
        <f t="shared" si="328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0</v>
      </c>
      <c r="P4101">
        <f t="shared" si="325"/>
        <v>0</v>
      </c>
      <c r="Q4101" s="11" t="s">
        <v>8315</v>
      </c>
      <c r="R4101" t="s">
        <v>8316</v>
      </c>
      <c r="S4101" s="16">
        <f t="shared" si="326"/>
        <v>42570.850381944445</v>
      </c>
      <c r="T4101" s="16">
        <f t="shared" si="327"/>
        <v>42615.850381944445</v>
      </c>
      <c r="U4101">
        <f t="shared" si="328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1" t="s">
        <v>8315</v>
      </c>
      <c r="R4102" t="s">
        <v>8316</v>
      </c>
      <c r="S4102" s="16">
        <f t="shared" si="326"/>
        <v>41927.124884259261</v>
      </c>
      <c r="T4102" s="16">
        <f t="shared" si="327"/>
        <v>41937.124884259261</v>
      </c>
      <c r="U4102">
        <f t="shared" si="328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1" t="s">
        <v>8315</v>
      </c>
      <c r="R4103" t="s">
        <v>8316</v>
      </c>
      <c r="S4103" s="16">
        <f t="shared" si="326"/>
        <v>42730.903726851851</v>
      </c>
      <c r="T4103" s="16">
        <f t="shared" si="327"/>
        <v>42760.903726851851</v>
      </c>
      <c r="U4103">
        <f t="shared" si="328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0</v>
      </c>
      <c r="P4104">
        <f t="shared" si="325"/>
        <v>0</v>
      </c>
      <c r="Q4104" s="11" t="s">
        <v>8315</v>
      </c>
      <c r="R4104" t="s">
        <v>8316</v>
      </c>
      <c r="S4104" s="16">
        <f t="shared" si="326"/>
        <v>42475.848067129627</v>
      </c>
      <c r="T4104" s="16">
        <f t="shared" si="327"/>
        <v>42505.848067129627</v>
      </c>
      <c r="U4104">
        <f t="shared" si="328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0</v>
      </c>
      <c r="P4105">
        <f t="shared" si="325"/>
        <v>0</v>
      </c>
      <c r="Q4105" s="11" t="s">
        <v>8315</v>
      </c>
      <c r="R4105" t="s">
        <v>8316</v>
      </c>
      <c r="S4105" s="16">
        <f t="shared" si="326"/>
        <v>42188.83293981482</v>
      </c>
      <c r="T4105" s="16">
        <f t="shared" si="327"/>
        <v>42242.772222222222</v>
      </c>
      <c r="U4105">
        <f t="shared" si="328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0</v>
      </c>
      <c r="P4106">
        <f t="shared" si="325"/>
        <v>0</v>
      </c>
      <c r="Q4106" s="11" t="s">
        <v>8315</v>
      </c>
      <c r="R4106" t="s">
        <v>8316</v>
      </c>
      <c r="S4106" s="16">
        <f t="shared" si="326"/>
        <v>42640.278171296297</v>
      </c>
      <c r="T4106" s="16">
        <f t="shared" si="327"/>
        <v>42670.278171296297</v>
      </c>
      <c r="U4106">
        <f t="shared" si="328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0</v>
      </c>
      <c r="P4107">
        <f t="shared" si="325"/>
        <v>0</v>
      </c>
      <c r="Q4107" s="11" t="s">
        <v>8315</v>
      </c>
      <c r="R4107" t="s">
        <v>8316</v>
      </c>
      <c r="S4107" s="16">
        <f t="shared" si="326"/>
        <v>42697.010520833333</v>
      </c>
      <c r="T4107" s="16">
        <f t="shared" si="327"/>
        <v>42730.010520833333</v>
      </c>
      <c r="U4107">
        <f t="shared" si="328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0</v>
      </c>
      <c r="P4108">
        <f t="shared" si="325"/>
        <v>0</v>
      </c>
      <c r="Q4108" s="11" t="s">
        <v>8315</v>
      </c>
      <c r="R4108" t="s">
        <v>8316</v>
      </c>
      <c r="S4108" s="16">
        <f t="shared" si="326"/>
        <v>42053.049375000002</v>
      </c>
      <c r="T4108" s="16">
        <f t="shared" si="327"/>
        <v>42096.041666666672</v>
      </c>
      <c r="U4108">
        <f t="shared" si="328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0</v>
      </c>
      <c r="P4109">
        <f t="shared" si="325"/>
        <v>0</v>
      </c>
      <c r="Q4109" s="11" t="s">
        <v>8315</v>
      </c>
      <c r="R4109" t="s">
        <v>8316</v>
      </c>
      <c r="S4109" s="16">
        <f t="shared" si="326"/>
        <v>41883.916678240741</v>
      </c>
      <c r="T4109" s="16">
        <f t="shared" si="327"/>
        <v>41906.916678240741</v>
      </c>
      <c r="U4109">
        <f t="shared" si="328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0</v>
      </c>
      <c r="P4110">
        <f t="shared" si="325"/>
        <v>0</v>
      </c>
      <c r="Q4110" s="11" t="s">
        <v>8315</v>
      </c>
      <c r="R4110" t="s">
        <v>8316</v>
      </c>
      <c r="S4110" s="16">
        <f t="shared" si="326"/>
        <v>42767.031678240746</v>
      </c>
      <c r="T4110" s="16">
        <f t="shared" si="327"/>
        <v>42797.208333333328</v>
      </c>
      <c r="U4110">
        <f t="shared" si="328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1" t="s">
        <v>8315</v>
      </c>
      <c r="R4111" t="s">
        <v>8316</v>
      </c>
      <c r="S4111" s="16">
        <f t="shared" si="326"/>
        <v>42307.539398148147</v>
      </c>
      <c r="T4111" s="16">
        <f t="shared" si="327"/>
        <v>42337.581064814818</v>
      </c>
      <c r="U4111">
        <f t="shared" si="328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0</v>
      </c>
      <c r="P4112">
        <f t="shared" si="325"/>
        <v>0</v>
      </c>
      <c r="Q4112" s="11" t="s">
        <v>8315</v>
      </c>
      <c r="R4112" t="s">
        <v>8316</v>
      </c>
      <c r="S4112" s="16">
        <f t="shared" si="326"/>
        <v>42512.626747685179</v>
      </c>
      <c r="T4112" s="16">
        <f t="shared" si="327"/>
        <v>42572.626747685179</v>
      </c>
      <c r="U4112">
        <f t="shared" si="328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0</v>
      </c>
      <c r="P4113">
        <f t="shared" si="325"/>
        <v>0</v>
      </c>
      <c r="Q4113" s="11" t="s">
        <v>8315</v>
      </c>
      <c r="R4113" t="s">
        <v>8316</v>
      </c>
      <c r="S4113" s="16">
        <f t="shared" si="326"/>
        <v>42029.135879629626</v>
      </c>
      <c r="T4113" s="16">
        <f t="shared" si="327"/>
        <v>42059.135879629626</v>
      </c>
      <c r="U4113">
        <f t="shared" si="328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0</v>
      </c>
      <c r="Q4114" s="11" t="s">
        <v>8315</v>
      </c>
      <c r="R4114" t="s">
        <v>8316</v>
      </c>
      <c r="S4114" s="16">
        <f t="shared" si="326"/>
        <v>42400.946597222224</v>
      </c>
      <c r="T4114" s="16">
        <f t="shared" si="327"/>
        <v>42428</v>
      </c>
      <c r="U4114">
        <f t="shared" si="328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0</v>
      </c>
      <c r="Q4115" s="11" t="s">
        <v>8315</v>
      </c>
      <c r="R4115" t="s">
        <v>8316</v>
      </c>
      <c r="S4115" s="16">
        <f t="shared" si="326"/>
        <v>42358.573182870372</v>
      </c>
      <c r="T4115" s="16">
        <f t="shared" si="327"/>
        <v>42377.273611111115</v>
      </c>
      <c r="U4115">
        <f t="shared" si="328"/>
        <v>2015</v>
      </c>
    </row>
  </sheetData>
  <autoFilter ref="A1:T4115" xr:uid="{2E2DB3BE-23B9-D642-8C78-F132098E41A2}"/>
  <conditionalFormatting sqref="R1:T1 P1">
    <cfRule type="colorScale" priority="7">
      <colorScale>
        <cfvo type="min"/>
        <cfvo type="percent" val="90"/>
        <color rgb="FFFF0000"/>
        <color rgb="FF00B0F0"/>
      </colorScale>
    </cfRule>
  </conditionalFormatting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03A9-A3F6-0C4F-8452-622302A4486F}">
  <dimension ref="A1:E18"/>
  <sheetViews>
    <sheetView workbookViewId="0">
      <selection activeCell="F1" sqref="F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9" max="9" width="14.83203125" bestFit="1" customWidth="1"/>
    <col min="10" max="10" width="15" bestFit="1" customWidth="1"/>
    <col min="11" max="11" width="19.1640625" bestFit="1" customWidth="1"/>
  </cols>
  <sheetData>
    <row r="1" spans="1:5" x14ac:dyDescent="0.2">
      <c r="A1" s="12" t="s">
        <v>8360</v>
      </c>
      <c r="B1" t="s">
        <v>8315</v>
      </c>
    </row>
    <row r="2" spans="1:5" x14ac:dyDescent="0.2">
      <c r="A2" s="12" t="s">
        <v>8396</v>
      </c>
      <c r="B2" t="s">
        <v>8364</v>
      </c>
    </row>
    <row r="4" spans="1:5" x14ac:dyDescent="0.2">
      <c r="A4" s="12" t="s">
        <v>8363</v>
      </c>
      <c r="B4" s="12" t="s">
        <v>8358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7" t="s">
        <v>8367</v>
      </c>
      <c r="B6" s="14">
        <v>42</v>
      </c>
      <c r="C6" s="14">
        <v>38</v>
      </c>
      <c r="D6" s="14">
        <v>4</v>
      </c>
      <c r="E6" s="14">
        <v>84</v>
      </c>
    </row>
    <row r="7" spans="1:5" x14ac:dyDescent="0.2">
      <c r="A7" s="17" t="s">
        <v>8368</v>
      </c>
      <c r="B7" s="14">
        <v>56</v>
      </c>
      <c r="C7" s="14">
        <v>31</v>
      </c>
      <c r="D7" s="14">
        <v>3</v>
      </c>
      <c r="E7" s="14">
        <v>90</v>
      </c>
    </row>
    <row r="8" spans="1:5" x14ac:dyDescent="0.2">
      <c r="A8" s="17" t="s">
        <v>8369</v>
      </c>
      <c r="B8" s="14">
        <v>63</v>
      </c>
      <c r="C8" s="14">
        <v>34</v>
      </c>
      <c r="D8" s="14">
        <v>7</v>
      </c>
      <c r="E8" s="14">
        <v>104</v>
      </c>
    </row>
    <row r="9" spans="1:5" x14ac:dyDescent="0.2">
      <c r="A9" s="17" t="s">
        <v>8370</v>
      </c>
      <c r="B9" s="14">
        <v>62</v>
      </c>
      <c r="C9" s="14">
        <v>35</v>
      </c>
      <c r="D9" s="14"/>
      <c r="E9" s="14">
        <v>97</v>
      </c>
    </row>
    <row r="10" spans="1:5" x14ac:dyDescent="0.2">
      <c r="A10" s="17" t="s">
        <v>8371</v>
      </c>
      <c r="B10" s="14">
        <v>75</v>
      </c>
      <c r="C10" s="14">
        <v>46</v>
      </c>
      <c r="D10" s="14">
        <v>4</v>
      </c>
      <c r="E10" s="14">
        <v>125</v>
      </c>
    </row>
    <row r="11" spans="1:5" x14ac:dyDescent="0.2">
      <c r="A11" s="17" t="s">
        <v>8372</v>
      </c>
      <c r="B11" s="14">
        <v>101</v>
      </c>
      <c r="C11" s="14">
        <v>45</v>
      </c>
      <c r="D11" s="14">
        <v>3</v>
      </c>
      <c r="E11" s="14">
        <v>149</v>
      </c>
    </row>
    <row r="12" spans="1:5" x14ac:dyDescent="0.2">
      <c r="A12" s="17" t="s">
        <v>8373</v>
      </c>
      <c r="B12" s="14">
        <v>109</v>
      </c>
      <c r="C12" s="14">
        <v>50</v>
      </c>
      <c r="D12" s="14">
        <v>3</v>
      </c>
      <c r="E12" s="14">
        <v>162</v>
      </c>
    </row>
    <row r="13" spans="1:5" x14ac:dyDescent="0.2">
      <c r="A13" s="17" t="s">
        <v>8374</v>
      </c>
      <c r="B13" s="14">
        <v>94</v>
      </c>
      <c r="C13" s="14">
        <v>51</v>
      </c>
      <c r="D13" s="14">
        <v>1</v>
      </c>
      <c r="E13" s="14">
        <v>146</v>
      </c>
    </row>
    <row r="14" spans="1:5" x14ac:dyDescent="0.2">
      <c r="A14" s="17" t="s">
        <v>8375</v>
      </c>
      <c r="B14" s="14">
        <v>62</v>
      </c>
      <c r="C14" s="14">
        <v>45</v>
      </c>
      <c r="D14" s="14">
        <v>5</v>
      </c>
      <c r="E14" s="14">
        <v>112</v>
      </c>
    </row>
    <row r="15" spans="1:5" x14ac:dyDescent="0.2">
      <c r="A15" s="17" t="s">
        <v>8376</v>
      </c>
      <c r="B15" s="14">
        <v>65</v>
      </c>
      <c r="C15" s="14">
        <v>49</v>
      </c>
      <c r="D15" s="14">
        <v>4</v>
      </c>
      <c r="E15" s="14">
        <v>118</v>
      </c>
    </row>
    <row r="16" spans="1:5" x14ac:dyDescent="0.2">
      <c r="A16" s="17" t="s">
        <v>8377</v>
      </c>
      <c r="B16" s="14">
        <v>58</v>
      </c>
      <c r="C16" s="14">
        <v>38</v>
      </c>
      <c r="D16" s="14">
        <v>1</v>
      </c>
      <c r="E16" s="14">
        <v>97</v>
      </c>
    </row>
    <row r="17" spans="1:5" x14ac:dyDescent="0.2">
      <c r="A17" s="17" t="s">
        <v>8378</v>
      </c>
      <c r="B17" s="14">
        <v>52</v>
      </c>
      <c r="C17" s="14">
        <v>31</v>
      </c>
      <c r="D17" s="14">
        <v>2</v>
      </c>
      <c r="E17" s="14">
        <v>85</v>
      </c>
    </row>
    <row r="18" spans="1:5" x14ac:dyDescent="0.2">
      <c r="A18" s="17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0796-13D2-B445-93AE-DB705DA254C7}">
  <dimension ref="A1:H13"/>
  <sheetViews>
    <sheetView workbookViewId="0">
      <selection activeCell="A15" sqref="A1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">
      <c r="A2" t="s">
        <v>8404</v>
      </c>
      <c r="B2">
        <f>COUNTIFS(Kickstarter!$D:$D, "&lt;=1000", Kickstarter!$F:$F, "Successful")</f>
        <v>438</v>
      </c>
      <c r="C2">
        <f>COUNTIFS(Kickstarter!$D:$D, "&lt;1000", Kickstarter!$F:$F, "Failed")</f>
        <v>113</v>
      </c>
      <c r="D2">
        <f>COUNTIFS(Kickstarter!$D:$D, "&lt;1000", Kickstarter!$F:$F, "Canceled")</f>
        <v>18</v>
      </c>
      <c r="E2">
        <f>SUM(B2:D2)</f>
        <v>569</v>
      </c>
      <c r="F2" s="19">
        <f>B2/E2</f>
        <v>0.76977152899824253</v>
      </c>
      <c r="G2" s="19">
        <f>C2/E2</f>
        <v>0.19859402460456943</v>
      </c>
      <c r="H2" s="19">
        <f>D2/E2</f>
        <v>3.163444639718805E-2</v>
      </c>
    </row>
    <row r="3" spans="1:8" x14ac:dyDescent="0.2">
      <c r="A3" t="s">
        <v>8405</v>
      </c>
      <c r="B3">
        <f>COUNTIFS(Kickstarter!$D:$D,"&gt;=1000",Kickstarter!$F:$F,"Successful",Kickstarter!$D:$D,"&lt;=4999")</f>
        <v>932</v>
      </c>
      <c r="C3">
        <f>COUNTIFS(Kickstarter!$D:$D,"&gt;=1000",Kickstarter!$F:$F,"Failed",Kickstarter!$D:$D,"&lt;=4999")</f>
        <v>420</v>
      </c>
      <c r="D3">
        <f>COUNTIFS(Kickstarter!$D:$D,"&gt;=1000",Kickstarter!$F:$F,"Canceled",Kickstarter!$D:$D,"&lt;=4999")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">
      <c r="A4" t="s">
        <v>8406</v>
      </c>
      <c r="B4">
        <f>COUNTIFS(Kickstarter!$D:$D,"&gt;=5000",Kickstarter!$F:$F,"Successful",Kickstarter!$D:$D,"&lt;=9999")</f>
        <v>381</v>
      </c>
      <c r="C4">
        <f>COUNTIFS(Kickstarter!$D:$D,"&gt;=5000",Kickstarter!$F:$F,"Failed",Kickstarter!$D:$D,"&lt;=9999")</f>
        <v>283</v>
      </c>
      <c r="D4">
        <f>COUNTIFS(Kickstarter!$D:$D,"&gt;=5000",Kickstarter!$F:$F,"Canceled",Kickstarter!$D:$D,"&lt;=9999")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">
      <c r="A5" t="s">
        <v>8407</v>
      </c>
      <c r="B5">
        <f>COUNTIFS(Kickstarter!$D:$D,"&gt;=10000",Kickstarter!$F:$F,"Successful",Kickstarter!$D:$D,"&lt;=14999")</f>
        <v>168</v>
      </c>
      <c r="C5">
        <f>COUNTIFS(Kickstarter!$D:$D,"&gt;=10000",Kickstarter!$F:$F,"Failed",Kickstarter!$D:$D,"&lt;=14999")</f>
        <v>144</v>
      </c>
      <c r="D5">
        <f>COUNTIFS(Kickstarter!$D:$D,"&gt;=10000",Kickstarter!$F:$F,"Canceled",Kickstarter!$D:$D,"&lt;=14999")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">
      <c r="A6" t="s">
        <v>8408</v>
      </c>
      <c r="B6">
        <f>COUNTIFS(Kickstarter!$D:$D,"&gt;=15000",Kickstarter!$F:$F,"Successful",Kickstarter!$D:$D,"&lt;=19999")</f>
        <v>94</v>
      </c>
      <c r="C6">
        <f>COUNTIFS(Kickstarter!$D:$D,"&gt;=15000",Kickstarter!$F:$F,"Failed",Kickstarter!$D:$D,"&lt;=19999")</f>
        <v>90</v>
      </c>
      <c r="D6">
        <f>COUNTIFS(Kickstarter!$D:$D,"&gt;=15000",Kickstarter!$F:$F,"Canceled",Kickstarter!$D:$D,"&lt;=19999")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">
      <c r="A7" t="s">
        <v>8409</v>
      </c>
      <c r="B7">
        <f>COUNTIFS(Kickstarter!$D:$D,"&gt;=20000",Kickstarter!$F:$F,"Successful",Kickstarter!$D:$D,"&lt;=24999")</f>
        <v>62</v>
      </c>
      <c r="C7">
        <f>COUNTIFS(Kickstarter!$D:$D,"&gt;=20000",Kickstarter!$F:$F,"Failed",Kickstarter!$D:$D,"&lt;=24999")</f>
        <v>72</v>
      </c>
      <c r="D7">
        <f>COUNTIFS(Kickstarter!$D:$D,"&gt;=20000",Kickstarter!$F:$F,"Canceled",Kickstarter!$D:$D,"&lt;=24999")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">
      <c r="A8" t="s">
        <v>8410</v>
      </c>
      <c r="B8">
        <f>COUNTIFS(Kickstarter!$D:$D,"&gt;=25000",Kickstarter!$F:$F,"Successful",Kickstarter!$D:$D,"&lt;=29999")</f>
        <v>55</v>
      </c>
      <c r="C8">
        <f>COUNTIFS(Kickstarter!$D:$D,"&gt;=25000",Kickstarter!$F:$F,"Failed",Kickstarter!$D:$D,"&lt;=29999")</f>
        <v>64</v>
      </c>
      <c r="D8">
        <f>COUNTIFS(Kickstarter!$D:$D,"&gt;=25000",Kickstarter!$F:$F,"Canceled",Kickstarter!$D:$D,"&lt;=29999")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">
      <c r="A9" t="s">
        <v>8411</v>
      </c>
      <c r="B9">
        <f>COUNTIFS(Kickstarter!$D:$D,"&gt;=30000",Kickstarter!$F:$F,"Successful",Kickstarter!$D:$D,"&lt;=34999")</f>
        <v>32</v>
      </c>
      <c r="C9">
        <f>COUNTIFS(Kickstarter!$D:$D,"&gt;=30000",Kickstarter!$F:$F,"Failed",Kickstarter!$D:$D,"&lt;=34999")</f>
        <v>37</v>
      </c>
      <c r="D9">
        <f>COUNTIFS(Kickstarter!$D:$D,"&gt;=30000",Kickstarter!$F:$F,"Canceled",Kickstarter!$D:$D,"&lt;=34999")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">
      <c r="A10" t="s">
        <v>8412</v>
      </c>
      <c r="B10">
        <f>COUNTIFS(Kickstarter!$D:$D,"&gt;=35000",Kickstarter!$F:$F,"Successful",Kickstarter!$D:$D,"&lt;=39999")</f>
        <v>26</v>
      </c>
      <c r="C10">
        <f>COUNTIFS(Kickstarter!$D:$D,"&gt;=35000",Kickstarter!$F:$F,"Failed",Kickstarter!$D:$D,"&lt;=39999")</f>
        <v>22</v>
      </c>
      <c r="D10">
        <f>COUNTIFS(Kickstarter!$D:$D,"&gt;=35000",Kickstarter!$F:$F,"Canceled",Kickstarter!$D:$D,"&lt;=39999")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">
      <c r="A11" t="s">
        <v>8413</v>
      </c>
      <c r="B11">
        <f>COUNTIFS(Kickstarter!$D:$D,"&gt;=40000",Kickstarter!$F:$F,"Successful",Kickstarter!$D:$D,"&lt;=44999")</f>
        <v>21</v>
      </c>
      <c r="C11">
        <f>COUNTIFS(Kickstarter!$D:$D,"&gt;=40000",Kickstarter!$F:$F,"Failed",Kickstarter!$D:$D,"&lt;=44999")</f>
        <v>16</v>
      </c>
      <c r="D11">
        <f>COUNTIFS(Kickstarter!$D:$D,"&gt;=40000",Kickstarter!$F:$F,"Canceled",Kickstarter!$D:$D,"&lt;=44999")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">
      <c r="A12" t="s">
        <v>8414</v>
      </c>
      <c r="B12">
        <f>COUNTIFS(Kickstarter!$D:$D,"&gt;=45000",Kickstarter!$F:$F,"Successful",Kickstarter!$D:$D,"&lt;=49999")</f>
        <v>6</v>
      </c>
      <c r="C12">
        <f>COUNTIFS(Kickstarter!$D:$D,"&gt;=45000",Kickstarter!$F:$F,"Failed",Kickstarter!$D:$D,"&lt;=49999")</f>
        <v>11</v>
      </c>
      <c r="D12">
        <f>COUNTIFS(Kickstarter!$D:$D,"&gt;=45000",Kickstarter!$F:$F,"Canceled",Kickstarter!$D:$D,"&lt;=49999")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">
      <c r="A13" t="s">
        <v>8415</v>
      </c>
      <c r="B13">
        <f>COUNTIFS(Kickstarter!$D:$D, "&gt;=50000", Kickstarter!$F:$F, "Successful")</f>
        <v>86</v>
      </c>
      <c r="C13">
        <f>COUNTIFS(Kickstarter!$D:$D, "&gt;=50000", Kickstarter!$F:$F, "Failed")</f>
        <v>258</v>
      </c>
      <c r="D13">
        <f>COUNTIFS(Kickstarter!$D:$D, "&gt;=50000", Kickstarter!$F:$F, 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F499-1B64-674C-8679-5B229E1E3A29}">
  <dimension ref="A1:C14"/>
  <sheetViews>
    <sheetView workbookViewId="0">
      <selection activeCell="D2" sqref="D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8382</v>
      </c>
      <c r="C1" t="s">
        <v>8383</v>
      </c>
    </row>
    <row r="2" spans="1:3" x14ac:dyDescent="0.2">
      <c r="A2" t="s">
        <v>8384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8385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8388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8389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">
      <c r="A6" t="s">
        <v>8390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">
      <c r="A7" t="s">
        <v>8391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t="s">
        <v>8386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8387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8392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8393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">
      <c r="A13" t="s">
        <v>8394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">
      <c r="A14" t="s">
        <v>8395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ignoredErrors>
    <ignoredError sqref="C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270A-3831-8F4D-A57B-11F037952683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8358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391D-8679-AB48-BF35-B4938EFA08E1}">
  <dimension ref="A1:E7"/>
  <sheetViews>
    <sheetView topLeftCell="A2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8360</v>
      </c>
      <c r="B2" t="s">
        <v>8364</v>
      </c>
    </row>
    <row r="4" spans="1:5" x14ac:dyDescent="0.2">
      <c r="A4" s="12" t="s">
        <v>8363</v>
      </c>
      <c r="B4" s="12" t="s">
        <v>8358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4B73-760B-154A-896B-E9B0A554D0BF}">
  <dimension ref="A1:F15"/>
  <sheetViews>
    <sheetView workbookViewId="0">
      <selection activeCell="A16" sqref="A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8363</v>
      </c>
      <c r="B1" s="12" t="s">
        <v>8358</v>
      </c>
    </row>
    <row r="2" spans="1:6" x14ac:dyDescent="0.2">
      <c r="A2" s="12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8359</v>
      </c>
    </row>
    <row r="3" spans="1:6" x14ac:dyDescent="0.2">
      <c r="A3" s="17" t="s">
        <v>8367</v>
      </c>
      <c r="B3" s="14">
        <v>34</v>
      </c>
      <c r="C3" s="14">
        <v>149</v>
      </c>
      <c r="D3" s="14">
        <v>2</v>
      </c>
      <c r="E3" s="14">
        <v>182</v>
      </c>
      <c r="F3" s="14">
        <v>367</v>
      </c>
    </row>
    <row r="4" spans="1:6" x14ac:dyDescent="0.2">
      <c r="A4" s="17" t="s">
        <v>8368</v>
      </c>
      <c r="B4" s="14">
        <v>27</v>
      </c>
      <c r="C4" s="14">
        <v>106</v>
      </c>
      <c r="D4" s="14">
        <v>18</v>
      </c>
      <c r="E4" s="14">
        <v>202</v>
      </c>
      <c r="F4" s="14">
        <v>353</v>
      </c>
    </row>
    <row r="5" spans="1:6" x14ac:dyDescent="0.2">
      <c r="A5" s="17" t="s">
        <v>8369</v>
      </c>
      <c r="B5" s="14">
        <v>28</v>
      </c>
      <c r="C5" s="14">
        <v>108</v>
      </c>
      <c r="D5" s="14">
        <v>30</v>
      </c>
      <c r="E5" s="14">
        <v>180</v>
      </c>
      <c r="F5" s="14">
        <v>346</v>
      </c>
    </row>
    <row r="6" spans="1:6" x14ac:dyDescent="0.2">
      <c r="A6" s="17" t="s">
        <v>8370</v>
      </c>
      <c r="B6" s="14">
        <v>27</v>
      </c>
      <c r="C6" s="14">
        <v>102</v>
      </c>
      <c r="D6" s="14"/>
      <c r="E6" s="14">
        <v>192</v>
      </c>
      <c r="F6" s="14">
        <v>321</v>
      </c>
    </row>
    <row r="7" spans="1:6" x14ac:dyDescent="0.2">
      <c r="A7" s="17" t="s">
        <v>8371</v>
      </c>
      <c r="B7" s="14">
        <v>26</v>
      </c>
      <c r="C7" s="14">
        <v>126</v>
      </c>
      <c r="D7" s="14"/>
      <c r="E7" s="14">
        <v>234</v>
      </c>
      <c r="F7" s="14">
        <v>386</v>
      </c>
    </row>
    <row r="8" spans="1:6" x14ac:dyDescent="0.2">
      <c r="A8" s="17" t="s">
        <v>8372</v>
      </c>
      <c r="B8" s="14">
        <v>27</v>
      </c>
      <c r="C8" s="14">
        <v>147</v>
      </c>
      <c r="D8" s="14"/>
      <c r="E8" s="14">
        <v>211</v>
      </c>
      <c r="F8" s="14">
        <v>385</v>
      </c>
    </row>
    <row r="9" spans="1:6" x14ac:dyDescent="0.2">
      <c r="A9" s="17" t="s">
        <v>8373</v>
      </c>
      <c r="B9" s="14">
        <v>43</v>
      </c>
      <c r="C9" s="14">
        <v>150</v>
      </c>
      <c r="D9" s="14"/>
      <c r="E9" s="14">
        <v>194</v>
      </c>
      <c r="F9" s="14">
        <v>387</v>
      </c>
    </row>
    <row r="10" spans="1:6" x14ac:dyDescent="0.2">
      <c r="A10" s="17" t="s">
        <v>8374</v>
      </c>
      <c r="B10" s="14">
        <v>33</v>
      </c>
      <c r="C10" s="14">
        <v>134</v>
      </c>
      <c r="D10" s="14"/>
      <c r="E10" s="14">
        <v>166</v>
      </c>
      <c r="F10" s="14">
        <v>333</v>
      </c>
    </row>
    <row r="11" spans="1:6" x14ac:dyDescent="0.2">
      <c r="A11" s="17" t="s">
        <v>8375</v>
      </c>
      <c r="B11" s="14">
        <v>24</v>
      </c>
      <c r="C11" s="14">
        <v>127</v>
      </c>
      <c r="D11" s="14"/>
      <c r="E11" s="14">
        <v>147</v>
      </c>
      <c r="F11" s="14">
        <v>298</v>
      </c>
    </row>
    <row r="12" spans="1:6" x14ac:dyDescent="0.2">
      <c r="A12" s="17" t="s">
        <v>8376</v>
      </c>
      <c r="B12" s="14">
        <v>20</v>
      </c>
      <c r="C12" s="14">
        <v>149</v>
      </c>
      <c r="D12" s="14"/>
      <c r="E12" s="14">
        <v>183</v>
      </c>
      <c r="F12" s="14">
        <v>352</v>
      </c>
    </row>
    <row r="13" spans="1:6" x14ac:dyDescent="0.2">
      <c r="A13" s="17" t="s">
        <v>8377</v>
      </c>
      <c r="B13" s="14">
        <v>37</v>
      </c>
      <c r="C13" s="14">
        <v>114</v>
      </c>
      <c r="D13" s="14"/>
      <c r="E13" s="14">
        <v>183</v>
      </c>
      <c r="F13" s="14">
        <v>334</v>
      </c>
    </row>
    <row r="14" spans="1:6" x14ac:dyDescent="0.2">
      <c r="A14" s="17" t="s">
        <v>8378</v>
      </c>
      <c r="B14" s="14">
        <v>23</v>
      </c>
      <c r="C14" s="14">
        <v>118</v>
      </c>
      <c r="D14" s="14"/>
      <c r="E14" s="14">
        <v>111</v>
      </c>
      <c r="F14" s="14">
        <v>252</v>
      </c>
    </row>
    <row r="15" spans="1:6" x14ac:dyDescent="0.2">
      <c r="A15" s="17" t="s">
        <v>8359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970E3-4620-B84F-9A96-B4DCB68CB9BE}">
  <dimension ref="A1:F6"/>
  <sheetViews>
    <sheetView workbookViewId="0"/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>
        <f>VLOOKUP(A2, Kickstarter!B:E, 4, FALSE)</f>
        <v>15</v>
      </c>
      <c r="E2">
        <f>VLOOKUP(A2, Kickstarter!B:P, 15, FALSE)</f>
        <v>0.38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>
        <f>VLOOKUP(A3, Kickstarter!B:E, 4, FALSE)</f>
        <v>2</v>
      </c>
      <c r="E3">
        <f>VLOOKUP(A3, Kickstarter!B:P, 15, FALSE)</f>
        <v>0.04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>
        <f>VLOOKUP(A4, Kickstarter!B:E, 4, FALSE)</f>
        <v>82</v>
      </c>
      <c r="E4">
        <f>VLOOKUP(A4, Kickstarter!B:P, 15, FALSE)</f>
        <v>1.05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>
        <f>VLOOKUP(A5, Kickstarter!B:E, 4, FALSE)</f>
        <v>41</v>
      </c>
      <c r="E5">
        <f>VLOOKUP(A5, Kickstarter!B:P, 15, FALSE)</f>
        <v>1.58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>
        <f>VLOOKUP(A6, Kickstarter!B:E, 4, FALSE)</f>
        <v>68</v>
      </c>
      <c r="E6">
        <f>VLOOKUP(A6, Kickstarter!B:P, 15, FALSE)</f>
        <v>0.6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2020-11-23T03:17:58Z</dcterms:modified>
</cp:coreProperties>
</file>