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2" windowHeight="4680"/>
  </bookViews>
  <sheets>
    <sheet name="11-2018" sheetId="1" r:id="rId1"/>
  </sheets>
  <calcPr calcId="144525"/>
</workbook>
</file>

<file path=xl/calcChain.xml><?xml version="1.0" encoding="utf-8"?>
<calcChain xmlns="http://schemas.openxmlformats.org/spreadsheetml/2006/main">
  <c r="J20" i="1" l="1"/>
  <c r="J19" i="1"/>
  <c r="F6" i="1"/>
  <c r="F18" i="1"/>
  <c r="A18" i="1"/>
  <c r="B18" i="1"/>
  <c r="C18" i="1"/>
  <c r="D18" i="1"/>
  <c r="J3" i="1" l="1"/>
  <c r="J18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E10" i="1"/>
  <c r="G10" i="1" s="1"/>
  <c r="H10" i="1" s="1"/>
  <c r="E11" i="1"/>
  <c r="G11" i="1" s="1"/>
  <c r="H11" i="1" s="1"/>
  <c r="E12" i="1"/>
  <c r="G12" i="1" s="1"/>
  <c r="H12" i="1" s="1"/>
  <c r="E13" i="1"/>
  <c r="G13" i="1" s="1"/>
  <c r="H13" i="1" s="1"/>
  <c r="E14" i="1"/>
  <c r="G14" i="1" s="1"/>
  <c r="H14" i="1" s="1"/>
  <c r="E15" i="1"/>
  <c r="G15" i="1" s="1"/>
  <c r="H15" i="1" s="1"/>
  <c r="E16" i="1"/>
  <c r="G16" i="1" s="1"/>
  <c r="H16" i="1" s="1"/>
  <c r="E17" i="1"/>
  <c r="G17" i="1" s="1"/>
  <c r="H17" i="1" s="1"/>
  <c r="E4" i="1"/>
  <c r="G4" i="1" s="1"/>
  <c r="H4" i="1" s="1"/>
  <c r="E5" i="1"/>
  <c r="G5" i="1" s="1"/>
  <c r="H5" i="1" s="1"/>
  <c r="G6" i="1"/>
  <c r="H6" i="1" s="1"/>
  <c r="E7" i="1"/>
  <c r="G7" i="1" s="1"/>
  <c r="H7" i="1" s="1"/>
  <c r="E8" i="1"/>
  <c r="G8" i="1" s="1"/>
  <c r="H8" i="1" s="1"/>
  <c r="E9" i="1"/>
  <c r="G9" i="1" s="1"/>
  <c r="H9" i="1" s="1"/>
  <c r="E3" i="1"/>
  <c r="G3" i="1" s="1"/>
  <c r="H3" i="1" s="1"/>
  <c r="H18" i="1" l="1"/>
</calcChain>
</file>

<file path=xl/sharedStrings.xml><?xml version="1.0" encoding="utf-8"?>
<sst xmlns="http://schemas.openxmlformats.org/spreadsheetml/2006/main" count="27" uniqueCount="27">
  <si>
    <t>EQUITIES</t>
  </si>
  <si>
    <t>Holdings Legend</t>
  </si>
  <si>
    <t>TGIF</t>
  </si>
  <si>
    <t>ASP</t>
  </si>
  <si>
    <t>ASN</t>
  </si>
  <si>
    <t>ACB</t>
  </si>
  <si>
    <t>AUSA</t>
  </si>
  <si>
    <t>EMH</t>
  </si>
  <si>
    <t>EMO</t>
  </si>
  <si>
    <t>HVT</t>
  </si>
  <si>
    <t>IGO</t>
  </si>
  <si>
    <t>MYM</t>
  </si>
  <si>
    <t>NF</t>
  </si>
  <si>
    <t>QMX</t>
  </si>
  <si>
    <t>FIRE</t>
  </si>
  <si>
    <t>WT</t>
  </si>
  <si>
    <t>GANE</t>
  </si>
  <si>
    <t>NAME</t>
  </si>
  <si>
    <t>Equty</t>
  </si>
  <si>
    <t>market price</t>
  </si>
  <si>
    <t>Mrket value</t>
  </si>
  <si>
    <t>book value</t>
  </si>
  <si>
    <t>book price</t>
  </si>
  <si>
    <t>target price</t>
  </si>
  <si>
    <t>target profit</t>
  </si>
  <si>
    <t>total loss</t>
  </si>
  <si>
    <t>loss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</si>
</sst>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Adobe Caslon Pro"/>
      <family val="1"/>
    </font>
    <font>
      <b/>
      <sz val="18"/>
      <color theme="0"/>
      <name val="Adobe Caslon Pro"/>
      <family val="1"/>
    </font>
    <font>
      <b/>
      <sz val="22"/>
      <color theme="0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double">
          <color auto="1"/>
        </top>
        <bottom style="double">
          <color auto="1"/>
        </bottom>
      </border>
    </dxf>
    <dxf>
      <border outline="0">
        <top style="double">
          <color auto="1"/>
        </top>
      </border>
    </dxf>
    <dxf>
      <border outline="0">
        <left style="medium">
          <color auto="1"/>
        </left>
        <right style="thin">
          <color auto="1"/>
        </right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dobe Caslon Pr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javascript:void(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142875</xdr:colOff>
      <xdr:row>2</xdr:row>
      <xdr:rowOff>142875</xdr:rowOff>
    </xdr:to>
    <xdr:pic>
      <xdr:nvPicPr>
        <xdr:cNvPr id="2" name="Picture 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0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142875</xdr:rowOff>
    </xdr:to>
    <xdr:pic>
      <xdr:nvPicPr>
        <xdr:cNvPr id="4" name="Picture 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6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142875</xdr:rowOff>
    </xdr:to>
    <xdr:pic>
      <xdr:nvPicPr>
        <xdr:cNvPr id="5" name="Picture 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2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142875</xdr:rowOff>
    </xdr:to>
    <xdr:pic>
      <xdr:nvPicPr>
        <xdr:cNvPr id="6" name="Picture 5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91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142875</xdr:rowOff>
    </xdr:to>
    <xdr:pic>
      <xdr:nvPicPr>
        <xdr:cNvPr id="7" name="Picture 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531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142875</xdr:rowOff>
    </xdr:to>
    <xdr:pic>
      <xdr:nvPicPr>
        <xdr:cNvPr id="8" name="Picture 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86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142875</xdr:rowOff>
    </xdr:to>
    <xdr:pic>
      <xdr:nvPicPr>
        <xdr:cNvPr id="9" name="Picture 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4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142875</xdr:rowOff>
    </xdr:to>
    <xdr:pic>
      <xdr:nvPicPr>
        <xdr:cNvPr id="10" name="Picture 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91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161925</xdr:rowOff>
    </xdr:to>
    <xdr:pic>
      <xdr:nvPicPr>
        <xdr:cNvPr id="11" name="Picture 10" descr="Click to open help conten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375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142875</xdr:colOff>
      <xdr:row>11</xdr:row>
      <xdr:rowOff>142875</xdr:rowOff>
    </xdr:to>
    <xdr:pic>
      <xdr:nvPicPr>
        <xdr:cNvPr id="12" name="Picture 1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96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161925</xdr:rowOff>
    </xdr:to>
    <xdr:pic>
      <xdr:nvPicPr>
        <xdr:cNvPr id="13" name="Picture 12" descr="Click to open help conten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493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142875</xdr:colOff>
      <xdr:row>13</xdr:row>
      <xdr:rowOff>142875</xdr:rowOff>
    </xdr:to>
    <xdr:pic>
      <xdr:nvPicPr>
        <xdr:cNvPr id="14" name="Picture 1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01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142875</xdr:colOff>
      <xdr:row>14</xdr:row>
      <xdr:rowOff>142875</xdr:rowOff>
    </xdr:to>
    <xdr:pic>
      <xdr:nvPicPr>
        <xdr:cNvPr id="15" name="Picture 1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54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142875</xdr:colOff>
      <xdr:row>15</xdr:row>
      <xdr:rowOff>142875</xdr:rowOff>
    </xdr:to>
    <xdr:pic>
      <xdr:nvPicPr>
        <xdr:cNvPr id="16" name="Picture 15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9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142875</xdr:colOff>
      <xdr:row>2</xdr:row>
      <xdr:rowOff>142875</xdr:rowOff>
    </xdr:to>
    <xdr:pic>
      <xdr:nvPicPr>
        <xdr:cNvPr id="17" name="Picture 1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142875</xdr:rowOff>
    </xdr:to>
    <xdr:pic>
      <xdr:nvPicPr>
        <xdr:cNvPr id="18" name="Picture 1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0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142875</xdr:rowOff>
    </xdr:to>
    <xdr:pic>
      <xdr:nvPicPr>
        <xdr:cNvPr id="19" name="Picture 1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252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142875</xdr:rowOff>
    </xdr:to>
    <xdr:pic>
      <xdr:nvPicPr>
        <xdr:cNvPr id="20" name="Picture 1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02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142875</xdr:rowOff>
    </xdr:to>
    <xdr:pic>
      <xdr:nvPicPr>
        <xdr:cNvPr id="21" name="Picture 2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353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142875</xdr:rowOff>
    </xdr:to>
    <xdr:pic>
      <xdr:nvPicPr>
        <xdr:cNvPr id="22" name="Picture 2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403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142875</xdr:rowOff>
    </xdr:to>
    <xdr:pic>
      <xdr:nvPicPr>
        <xdr:cNvPr id="23" name="Picture 22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45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142875</xdr:rowOff>
    </xdr:to>
    <xdr:pic>
      <xdr:nvPicPr>
        <xdr:cNvPr id="24" name="Picture 2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04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142875</xdr:colOff>
      <xdr:row>10</xdr:row>
      <xdr:rowOff>142875</xdr:rowOff>
    </xdr:to>
    <xdr:pic>
      <xdr:nvPicPr>
        <xdr:cNvPr id="25" name="Picture 2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555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171450</xdr:colOff>
      <xdr:row>11</xdr:row>
      <xdr:rowOff>161925</xdr:rowOff>
    </xdr:to>
    <xdr:pic>
      <xdr:nvPicPr>
        <xdr:cNvPr id="26" name="Picture 25" descr="Click to open help conten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60579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142875</xdr:colOff>
      <xdr:row>12</xdr:row>
      <xdr:rowOff>142875</xdr:rowOff>
    </xdr:to>
    <xdr:pic>
      <xdr:nvPicPr>
        <xdr:cNvPr id="27" name="Picture 2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6562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171450</xdr:colOff>
      <xdr:row>13</xdr:row>
      <xdr:rowOff>161925</xdr:rowOff>
    </xdr:to>
    <xdr:pic>
      <xdr:nvPicPr>
        <xdr:cNvPr id="28" name="Picture 27" descr="Click to open help conten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706755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142875</xdr:colOff>
      <xdr:row>14</xdr:row>
      <xdr:rowOff>142875</xdr:rowOff>
    </xdr:to>
    <xdr:pic>
      <xdr:nvPicPr>
        <xdr:cNvPr id="29" name="Picture 2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757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142875</xdr:colOff>
      <xdr:row>15</xdr:row>
      <xdr:rowOff>142875</xdr:rowOff>
    </xdr:to>
    <xdr:pic>
      <xdr:nvPicPr>
        <xdr:cNvPr id="30" name="Picture 2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807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142875</xdr:colOff>
      <xdr:row>16</xdr:row>
      <xdr:rowOff>142875</xdr:rowOff>
    </xdr:to>
    <xdr:pic>
      <xdr:nvPicPr>
        <xdr:cNvPr id="31" name="Picture 3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2125" y="858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142875</xdr:colOff>
      <xdr:row>2</xdr:row>
      <xdr:rowOff>142875</xdr:rowOff>
    </xdr:to>
    <xdr:pic>
      <xdr:nvPicPr>
        <xdr:cNvPr id="47" name="Picture 4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142875</xdr:rowOff>
    </xdr:to>
    <xdr:pic>
      <xdr:nvPicPr>
        <xdr:cNvPr id="48" name="Picture 4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20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142875</xdr:rowOff>
    </xdr:to>
    <xdr:pic>
      <xdr:nvPicPr>
        <xdr:cNvPr id="49" name="Picture 4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2524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142875</xdr:rowOff>
    </xdr:to>
    <xdr:pic>
      <xdr:nvPicPr>
        <xdr:cNvPr id="50" name="Picture 4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302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142875</xdr:rowOff>
    </xdr:to>
    <xdr:pic>
      <xdr:nvPicPr>
        <xdr:cNvPr id="51" name="Picture 5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35337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142875</xdr:rowOff>
    </xdr:to>
    <xdr:pic>
      <xdr:nvPicPr>
        <xdr:cNvPr id="52" name="Picture 5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403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142875</xdr:rowOff>
    </xdr:to>
    <xdr:pic>
      <xdr:nvPicPr>
        <xdr:cNvPr id="53" name="Picture 52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45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142875</xdr:rowOff>
    </xdr:to>
    <xdr:pic>
      <xdr:nvPicPr>
        <xdr:cNvPr id="54" name="Picture 5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504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142875</xdr:colOff>
      <xdr:row>10</xdr:row>
      <xdr:rowOff>142875</xdr:rowOff>
    </xdr:to>
    <xdr:pic>
      <xdr:nvPicPr>
        <xdr:cNvPr id="55" name="Picture 5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555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161925</xdr:rowOff>
    </xdr:to>
    <xdr:pic>
      <xdr:nvPicPr>
        <xdr:cNvPr id="56" name="Picture 55" descr="Click to open help conten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60579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142875</xdr:colOff>
      <xdr:row>12</xdr:row>
      <xdr:rowOff>142875</xdr:rowOff>
    </xdr:to>
    <xdr:pic>
      <xdr:nvPicPr>
        <xdr:cNvPr id="57" name="Picture 5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6562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161925</xdr:rowOff>
    </xdr:to>
    <xdr:pic>
      <xdr:nvPicPr>
        <xdr:cNvPr id="58" name="Picture 57" descr="Click to open help conten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706755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142875</xdr:colOff>
      <xdr:row>14</xdr:row>
      <xdr:rowOff>142875</xdr:rowOff>
    </xdr:to>
    <xdr:pic>
      <xdr:nvPicPr>
        <xdr:cNvPr id="59" name="Picture 5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7572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142875</xdr:colOff>
      <xdr:row>15</xdr:row>
      <xdr:rowOff>142875</xdr:rowOff>
    </xdr:to>
    <xdr:pic>
      <xdr:nvPicPr>
        <xdr:cNvPr id="60" name="Picture 5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807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142875</xdr:colOff>
      <xdr:row>16</xdr:row>
      <xdr:rowOff>142875</xdr:rowOff>
    </xdr:to>
    <xdr:pic>
      <xdr:nvPicPr>
        <xdr:cNvPr id="61" name="Picture 6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8582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142875</xdr:rowOff>
    </xdr:to>
    <xdr:pic>
      <xdr:nvPicPr>
        <xdr:cNvPr id="118" name="Picture 11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142875</xdr:rowOff>
    </xdr:to>
    <xdr:pic>
      <xdr:nvPicPr>
        <xdr:cNvPr id="119" name="Picture 11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142875</xdr:rowOff>
    </xdr:to>
    <xdr:pic>
      <xdr:nvPicPr>
        <xdr:cNvPr id="120" name="Picture 11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142875</xdr:rowOff>
    </xdr:to>
    <xdr:pic>
      <xdr:nvPicPr>
        <xdr:cNvPr id="121" name="Picture 12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142875</xdr:rowOff>
    </xdr:to>
    <xdr:pic>
      <xdr:nvPicPr>
        <xdr:cNvPr id="122" name="Picture 12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142875</xdr:rowOff>
    </xdr:to>
    <xdr:pic>
      <xdr:nvPicPr>
        <xdr:cNvPr id="123" name="Picture 122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142875</xdr:rowOff>
    </xdr:to>
    <xdr:pic>
      <xdr:nvPicPr>
        <xdr:cNvPr id="124" name="Picture 12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142875</xdr:rowOff>
    </xdr:to>
    <xdr:pic>
      <xdr:nvPicPr>
        <xdr:cNvPr id="125" name="Picture 12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142875</xdr:rowOff>
    </xdr:to>
    <xdr:pic>
      <xdr:nvPicPr>
        <xdr:cNvPr id="126" name="Picture 125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142875</xdr:rowOff>
    </xdr:to>
    <xdr:pic>
      <xdr:nvPicPr>
        <xdr:cNvPr id="127" name="Picture 12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142875</xdr:rowOff>
    </xdr:to>
    <xdr:pic>
      <xdr:nvPicPr>
        <xdr:cNvPr id="128" name="Picture 12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142875</xdr:rowOff>
    </xdr:to>
    <xdr:pic>
      <xdr:nvPicPr>
        <xdr:cNvPr id="129" name="Picture 12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142875</xdr:rowOff>
    </xdr:to>
    <xdr:pic>
      <xdr:nvPicPr>
        <xdr:cNvPr id="130" name="Picture 12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142875</xdr:rowOff>
    </xdr:to>
    <xdr:pic>
      <xdr:nvPicPr>
        <xdr:cNvPr id="131" name="Picture 13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142875</xdr:rowOff>
    </xdr:to>
    <xdr:pic>
      <xdr:nvPicPr>
        <xdr:cNvPr id="132" name="Picture 13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142875</xdr:rowOff>
    </xdr:to>
    <xdr:pic>
      <xdr:nvPicPr>
        <xdr:cNvPr id="133" name="Picture 132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142875</xdr:rowOff>
    </xdr:to>
    <xdr:pic>
      <xdr:nvPicPr>
        <xdr:cNvPr id="134" name="Picture 13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142875</xdr:rowOff>
    </xdr:to>
    <xdr:pic>
      <xdr:nvPicPr>
        <xdr:cNvPr id="135" name="Picture 13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142875</xdr:rowOff>
    </xdr:to>
    <xdr:pic>
      <xdr:nvPicPr>
        <xdr:cNvPr id="136" name="Picture 135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142875</xdr:rowOff>
    </xdr:to>
    <xdr:pic>
      <xdr:nvPicPr>
        <xdr:cNvPr id="137" name="Picture 13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142875</xdr:rowOff>
    </xdr:to>
    <xdr:pic>
      <xdr:nvPicPr>
        <xdr:cNvPr id="138" name="Picture 13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142875</xdr:colOff>
      <xdr:row>10</xdr:row>
      <xdr:rowOff>142875</xdr:rowOff>
    </xdr:to>
    <xdr:pic>
      <xdr:nvPicPr>
        <xdr:cNvPr id="139" name="Picture 13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142875</xdr:colOff>
      <xdr:row>10</xdr:row>
      <xdr:rowOff>142875</xdr:rowOff>
    </xdr:to>
    <xdr:pic>
      <xdr:nvPicPr>
        <xdr:cNvPr id="140" name="Picture 13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142875</xdr:colOff>
      <xdr:row>10</xdr:row>
      <xdr:rowOff>142875</xdr:rowOff>
    </xdr:to>
    <xdr:pic>
      <xdr:nvPicPr>
        <xdr:cNvPr id="141" name="Picture 14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142875</xdr:colOff>
      <xdr:row>11</xdr:row>
      <xdr:rowOff>142875</xdr:rowOff>
    </xdr:to>
    <xdr:pic>
      <xdr:nvPicPr>
        <xdr:cNvPr id="142" name="Picture 14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142875</xdr:colOff>
      <xdr:row>11</xdr:row>
      <xdr:rowOff>142875</xdr:rowOff>
    </xdr:to>
    <xdr:pic>
      <xdr:nvPicPr>
        <xdr:cNvPr id="143" name="Picture 142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142875</xdr:colOff>
      <xdr:row>11</xdr:row>
      <xdr:rowOff>142875</xdr:rowOff>
    </xdr:to>
    <xdr:pic>
      <xdr:nvPicPr>
        <xdr:cNvPr id="144" name="Picture 14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142875</xdr:colOff>
      <xdr:row>12</xdr:row>
      <xdr:rowOff>142875</xdr:rowOff>
    </xdr:to>
    <xdr:pic>
      <xdr:nvPicPr>
        <xdr:cNvPr id="145" name="Picture 14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142875</xdr:colOff>
      <xdr:row>12</xdr:row>
      <xdr:rowOff>142875</xdr:rowOff>
    </xdr:to>
    <xdr:pic>
      <xdr:nvPicPr>
        <xdr:cNvPr id="146" name="Picture 145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142875</xdr:colOff>
      <xdr:row>12</xdr:row>
      <xdr:rowOff>142875</xdr:rowOff>
    </xdr:to>
    <xdr:pic>
      <xdr:nvPicPr>
        <xdr:cNvPr id="147" name="Picture 14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142875</xdr:colOff>
      <xdr:row>13</xdr:row>
      <xdr:rowOff>142875</xdr:rowOff>
    </xdr:to>
    <xdr:pic>
      <xdr:nvPicPr>
        <xdr:cNvPr id="148" name="Picture 14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142875</xdr:colOff>
      <xdr:row>13</xdr:row>
      <xdr:rowOff>142875</xdr:rowOff>
    </xdr:to>
    <xdr:pic>
      <xdr:nvPicPr>
        <xdr:cNvPr id="149" name="Picture 14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142875</xdr:colOff>
      <xdr:row>13</xdr:row>
      <xdr:rowOff>142875</xdr:rowOff>
    </xdr:to>
    <xdr:pic>
      <xdr:nvPicPr>
        <xdr:cNvPr id="150" name="Picture 149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142875</xdr:colOff>
      <xdr:row>14</xdr:row>
      <xdr:rowOff>142875</xdr:rowOff>
    </xdr:to>
    <xdr:pic>
      <xdr:nvPicPr>
        <xdr:cNvPr id="151" name="Picture 150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142875</xdr:colOff>
      <xdr:row>14</xdr:row>
      <xdr:rowOff>142875</xdr:rowOff>
    </xdr:to>
    <xdr:pic>
      <xdr:nvPicPr>
        <xdr:cNvPr id="152" name="Picture 151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142875</xdr:colOff>
      <xdr:row>14</xdr:row>
      <xdr:rowOff>142875</xdr:rowOff>
    </xdr:to>
    <xdr:pic>
      <xdr:nvPicPr>
        <xdr:cNvPr id="153" name="Picture 152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142875</xdr:colOff>
      <xdr:row>15</xdr:row>
      <xdr:rowOff>142875</xdr:rowOff>
    </xdr:to>
    <xdr:pic>
      <xdr:nvPicPr>
        <xdr:cNvPr id="154" name="Picture 153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142875</xdr:colOff>
      <xdr:row>15</xdr:row>
      <xdr:rowOff>142875</xdr:rowOff>
    </xdr:to>
    <xdr:pic>
      <xdr:nvPicPr>
        <xdr:cNvPr id="155" name="Picture 154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142875</xdr:colOff>
      <xdr:row>15</xdr:row>
      <xdr:rowOff>142875</xdr:rowOff>
    </xdr:to>
    <xdr:pic>
      <xdr:nvPicPr>
        <xdr:cNvPr id="156" name="Picture 155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142875</xdr:colOff>
      <xdr:row>16</xdr:row>
      <xdr:rowOff>142875</xdr:rowOff>
    </xdr:to>
    <xdr:pic>
      <xdr:nvPicPr>
        <xdr:cNvPr id="157" name="Picture 156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142875</xdr:colOff>
      <xdr:row>16</xdr:row>
      <xdr:rowOff>142875</xdr:rowOff>
    </xdr:to>
    <xdr:pic>
      <xdr:nvPicPr>
        <xdr:cNvPr id="158" name="Picture 157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142875</xdr:colOff>
      <xdr:row>16</xdr:row>
      <xdr:rowOff>142875</xdr:rowOff>
    </xdr:to>
    <xdr:pic>
      <xdr:nvPicPr>
        <xdr:cNvPr id="159" name="Picture 158" descr="https://www.onlinebrokerage.cibc.com/obr/img/icon-quick-links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14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2:J17" totalsRowShown="0" headerRowDxfId="14" dataDxfId="12" headerRowBorderDxfId="13" tableBorderDxfId="11" totalsRowBorderDxfId="10">
  <autoFilter ref="A2:J17"/>
  <tableColumns count="10">
    <tableColumn id="1" name="NAME" dataDxfId="9"/>
    <tableColumn id="2" name="Equty" dataDxfId="8"/>
    <tableColumn id="3" name="market price" dataDxfId="7"/>
    <tableColumn id="4" name="Mrket value" dataDxfId="6"/>
    <tableColumn id="5" name="book price" dataDxfId="5">
      <calculatedColumnFormula>F3/B3</calculatedColumnFormula>
    </tableColumn>
    <tableColumn id="6" name="book value" dataDxfId="4"/>
    <tableColumn id="7" name="loss per share" dataDxfId="3">
      <calculatedColumnFormula>E3-C3</calculatedColumnFormula>
    </tableColumn>
    <tableColumn id="8" name="total loss" dataDxfId="2">
      <calculatedColumnFormula>G3*B3</calculatedColumnFormula>
    </tableColumn>
    <tableColumn id="9" name="target price" dataDxfId="1"/>
    <tableColumn id="10" name="target profit" dataDxfId="0">
      <calculatedColumnFormula>Table2[[#This Row],[target price]]*Table2[[#This Row],[Equty]]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D2" workbookViewId="0">
      <pane ySplit="1" topLeftCell="A19" activePane="bottomLeft" state="frozen"/>
      <selection activeCell="D2" sqref="D2"/>
      <selection pane="bottomLeft" activeCell="J21" sqref="J21"/>
    </sheetView>
  </sheetViews>
  <sheetFormatPr defaultColWidth="9.109375" defaultRowHeight="39.75" customHeight="1" x14ac:dyDescent="0.3"/>
  <cols>
    <col min="1" max="1" width="22.5546875" style="17" customWidth="1"/>
    <col min="2" max="5" width="21.5546875" style="7" customWidth="1"/>
    <col min="6" max="6" width="24.88671875" style="7" customWidth="1"/>
    <col min="7" max="7" width="14.44140625" style="7" customWidth="1"/>
    <col min="8" max="8" width="21.5546875" style="7" customWidth="1"/>
    <col min="9" max="9" width="23.109375" style="7" customWidth="1"/>
    <col min="10" max="10" width="25.44140625" style="7" customWidth="1"/>
    <col min="11" max="16384" width="9.109375" style="7"/>
  </cols>
  <sheetData>
    <row r="1" spans="1:10" ht="39.75" customHeight="1" x14ac:dyDescent="0.25">
      <c r="A1" s="25" t="s">
        <v>0</v>
      </c>
      <c r="B1" s="25"/>
      <c r="C1" s="25"/>
      <c r="D1" s="25"/>
      <c r="E1" s="25"/>
      <c r="F1" s="25"/>
    </row>
    <row r="2" spans="1:10" ht="79.5" customHeight="1" thickBot="1" x14ac:dyDescent="0.3">
      <c r="A2" s="1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21</v>
      </c>
      <c r="G2" s="3" t="s">
        <v>26</v>
      </c>
      <c r="H2" s="4" t="s">
        <v>25</v>
      </c>
      <c r="I2" s="2" t="s">
        <v>23</v>
      </c>
      <c r="J2" s="2" t="s">
        <v>24</v>
      </c>
    </row>
    <row r="3" spans="1:10" ht="39.75" customHeight="1" thickTop="1" thickBot="1" x14ac:dyDescent="0.3">
      <c r="A3" s="5" t="s">
        <v>2</v>
      </c>
      <c r="B3" s="8">
        <v>3860</v>
      </c>
      <c r="C3" s="9">
        <v>0.48</v>
      </c>
      <c r="D3" s="9">
        <v>1852.8</v>
      </c>
      <c r="E3" s="9">
        <f>F3/B3</f>
        <v>1.1175025906735752</v>
      </c>
      <c r="F3" s="9">
        <v>4313.5600000000004</v>
      </c>
      <c r="G3" s="10">
        <f>E3-C3</f>
        <v>0.63750259067357518</v>
      </c>
      <c r="H3" s="11">
        <f>G3*B3</f>
        <v>2460.7600000000002</v>
      </c>
      <c r="I3" s="18">
        <v>1.2</v>
      </c>
      <c r="J3" s="18">
        <f>Table2[[#This Row],[target price]]*Table2[[#This Row],[Equty]]</f>
        <v>4632</v>
      </c>
    </row>
    <row r="4" spans="1:10" ht="39.75" customHeight="1" thickTop="1" thickBot="1" x14ac:dyDescent="0.3">
      <c r="A4" s="5" t="s">
        <v>3</v>
      </c>
      <c r="B4" s="8">
        <v>6580</v>
      </c>
      <c r="C4" s="9">
        <v>0.16</v>
      </c>
      <c r="D4" s="9">
        <v>1052.8</v>
      </c>
      <c r="E4" s="9">
        <f t="shared" ref="E4:E17" si="0">F4/B4</f>
        <v>0.43132522796352579</v>
      </c>
      <c r="F4" s="9">
        <v>2838.12</v>
      </c>
      <c r="G4" s="10">
        <f t="shared" ref="G4:G17" si="1">E4-C4</f>
        <v>0.27132522796352576</v>
      </c>
      <c r="H4" s="11">
        <f t="shared" ref="H4:H17" si="2">G4*B4</f>
        <v>1785.3199999999995</v>
      </c>
      <c r="I4" s="9">
        <v>0.66</v>
      </c>
      <c r="J4" s="9">
        <f>Table2[[#This Row],[target price]]*Table2[[#This Row],[Equty]]</f>
        <v>4342.8</v>
      </c>
    </row>
    <row r="5" spans="1:10" ht="39.75" customHeight="1" thickTop="1" thickBot="1" x14ac:dyDescent="0.3">
      <c r="A5" s="5" t="s">
        <v>4</v>
      </c>
      <c r="B5" s="12">
        <v>40</v>
      </c>
      <c r="C5" s="9">
        <v>0.31</v>
      </c>
      <c r="D5" s="9">
        <v>12.4</v>
      </c>
      <c r="E5" s="9">
        <f t="shared" si="0"/>
        <v>4.1390000000000002</v>
      </c>
      <c r="F5" s="9">
        <v>165.56</v>
      </c>
      <c r="G5" s="10">
        <f t="shared" si="1"/>
        <v>3.8290000000000002</v>
      </c>
      <c r="H5" s="11">
        <f t="shared" si="2"/>
        <v>153.16</v>
      </c>
      <c r="I5" s="9">
        <v>0</v>
      </c>
      <c r="J5" s="9">
        <f>Table2[[#This Row],[target price]]*Table2[[#This Row],[Equty]]</f>
        <v>0</v>
      </c>
    </row>
    <row r="6" spans="1:10" ht="39.75" customHeight="1" thickTop="1" thickBot="1" x14ac:dyDescent="0.3">
      <c r="A6" s="5" t="s">
        <v>5</v>
      </c>
      <c r="B6" s="12">
        <v>480</v>
      </c>
      <c r="C6" s="9">
        <v>8.39</v>
      </c>
      <c r="D6" s="9">
        <v>4027.2</v>
      </c>
      <c r="E6" s="9">
        <v>12.6</v>
      </c>
      <c r="F6" s="9">
        <f>Table2[[#This Row],[book price]]*Table2[[#This Row],[Equty]]</f>
        <v>6048</v>
      </c>
      <c r="G6" s="10">
        <f t="shared" si="1"/>
        <v>4.2099999999999991</v>
      </c>
      <c r="H6" s="11">
        <f t="shared" si="2"/>
        <v>2020.7999999999995</v>
      </c>
      <c r="I6" s="9">
        <v>16</v>
      </c>
      <c r="J6" s="9">
        <f>Table2[[#This Row],[target price]]*Table2[[#This Row],[Equty]]</f>
        <v>7680</v>
      </c>
    </row>
    <row r="7" spans="1:10" ht="39.75" customHeight="1" thickTop="1" thickBot="1" x14ac:dyDescent="0.3">
      <c r="A7" s="5" t="s">
        <v>6</v>
      </c>
      <c r="B7" s="12">
        <v>14</v>
      </c>
      <c r="C7" s="9">
        <v>1.45</v>
      </c>
      <c r="D7" s="9">
        <v>20.3</v>
      </c>
      <c r="E7" s="9">
        <f t="shared" si="0"/>
        <v>2.9071428571428575</v>
      </c>
      <c r="F7" s="9">
        <v>40.700000000000003</v>
      </c>
      <c r="G7" s="10">
        <f t="shared" si="1"/>
        <v>1.4571428571428575</v>
      </c>
      <c r="H7" s="11">
        <f t="shared" si="2"/>
        <v>20.400000000000006</v>
      </c>
      <c r="I7" s="9">
        <v>2</v>
      </c>
      <c r="J7" s="9">
        <f>Table2[[#This Row],[target price]]*Table2[[#This Row],[Equty]]</f>
        <v>28</v>
      </c>
    </row>
    <row r="8" spans="1:10" ht="39.75" customHeight="1" thickTop="1" thickBot="1" x14ac:dyDescent="0.3">
      <c r="A8" s="5" t="s">
        <v>7</v>
      </c>
      <c r="B8" s="12">
        <v>200</v>
      </c>
      <c r="C8" s="9">
        <v>3.92</v>
      </c>
      <c r="D8" s="9">
        <v>784</v>
      </c>
      <c r="E8" s="9">
        <f t="shared" si="0"/>
        <v>7.2547500000000005</v>
      </c>
      <c r="F8" s="9">
        <v>1450.95</v>
      </c>
      <c r="G8" s="10">
        <f t="shared" si="1"/>
        <v>3.3347500000000005</v>
      </c>
      <c r="H8" s="11">
        <f t="shared" si="2"/>
        <v>666.95000000000016</v>
      </c>
      <c r="I8" s="9">
        <v>5.75</v>
      </c>
      <c r="J8" s="9">
        <f>Table2[[#This Row],[target price]]*Table2[[#This Row],[Equty]]</f>
        <v>1150</v>
      </c>
    </row>
    <row r="9" spans="1:10" ht="39.75" customHeight="1" thickTop="1" thickBot="1" x14ac:dyDescent="0.3">
      <c r="A9" s="5" t="s">
        <v>8</v>
      </c>
      <c r="B9" s="8">
        <v>33889</v>
      </c>
      <c r="C9" s="9">
        <v>1.4999999999999999E-2</v>
      </c>
      <c r="D9" s="9">
        <v>508.34</v>
      </c>
      <c r="E9" s="9">
        <f t="shared" si="0"/>
        <v>3.7459647673286321E-2</v>
      </c>
      <c r="F9" s="9">
        <v>1269.47</v>
      </c>
      <c r="G9" s="10">
        <f t="shared" si="1"/>
        <v>2.2459647673286322E-2</v>
      </c>
      <c r="H9" s="11">
        <f t="shared" si="2"/>
        <v>761.1350000000001</v>
      </c>
      <c r="I9" s="9">
        <v>0.4</v>
      </c>
      <c r="J9" s="9">
        <f>Table2[[#This Row],[target price]]*Table2[[#This Row],[Equty]]</f>
        <v>13555.6</v>
      </c>
    </row>
    <row r="10" spans="1:10" ht="39.75" customHeight="1" thickTop="1" thickBot="1" x14ac:dyDescent="0.3">
      <c r="A10" s="5" t="s">
        <v>9</v>
      </c>
      <c r="B10" s="12">
        <v>400</v>
      </c>
      <c r="C10" s="9">
        <v>0.5</v>
      </c>
      <c r="D10" s="9">
        <v>200</v>
      </c>
      <c r="E10" s="9">
        <f t="shared" si="0"/>
        <v>1.278675</v>
      </c>
      <c r="F10" s="9">
        <v>511.47</v>
      </c>
      <c r="G10" s="10">
        <f t="shared" si="1"/>
        <v>0.77867500000000001</v>
      </c>
      <c r="H10" s="11">
        <f t="shared" si="2"/>
        <v>311.47000000000003</v>
      </c>
      <c r="I10" s="9">
        <v>2</v>
      </c>
      <c r="J10" s="9">
        <f>Table2[[#This Row],[target price]]*Table2[[#This Row],[Equty]]</f>
        <v>800</v>
      </c>
    </row>
    <row r="11" spans="1:10" ht="39.75" customHeight="1" thickTop="1" thickBot="1" x14ac:dyDescent="0.3">
      <c r="A11" s="5" t="s">
        <v>10</v>
      </c>
      <c r="B11" s="8">
        <v>1000</v>
      </c>
      <c r="C11" s="9">
        <v>4.4999999999999998E-2</v>
      </c>
      <c r="D11" s="9">
        <v>45</v>
      </c>
      <c r="E11" s="9">
        <f t="shared" si="0"/>
        <v>0.10695</v>
      </c>
      <c r="F11" s="9">
        <v>106.95</v>
      </c>
      <c r="G11" s="10">
        <f t="shared" si="1"/>
        <v>6.1950000000000005E-2</v>
      </c>
      <c r="H11" s="11">
        <f t="shared" si="2"/>
        <v>61.95</v>
      </c>
      <c r="I11" s="9">
        <v>0.5</v>
      </c>
      <c r="J11" s="9">
        <f>Table2[[#This Row],[target price]]*Table2[[#This Row],[Equty]]</f>
        <v>500</v>
      </c>
    </row>
    <row r="12" spans="1:10" ht="39.75" customHeight="1" thickTop="1" thickBot="1" x14ac:dyDescent="0.3">
      <c r="A12" s="5" t="s">
        <v>16</v>
      </c>
      <c r="B12" s="8">
        <v>1200</v>
      </c>
      <c r="C12" s="9">
        <v>1.3023</v>
      </c>
      <c r="D12" s="9">
        <v>1562.81</v>
      </c>
      <c r="E12" s="9">
        <f t="shared" si="0"/>
        <v>1.7657916666666664</v>
      </c>
      <c r="F12" s="9">
        <v>2118.9499999999998</v>
      </c>
      <c r="G12" s="10">
        <f t="shared" si="1"/>
        <v>0.46349166666666641</v>
      </c>
      <c r="H12" s="11">
        <f t="shared" si="2"/>
        <v>556.18999999999971</v>
      </c>
      <c r="I12" s="9">
        <v>1.7</v>
      </c>
      <c r="J12" s="9">
        <f>Table2[[#This Row],[target price]]*Table2[[#This Row],[Equty]]</f>
        <v>2040</v>
      </c>
    </row>
    <row r="13" spans="1:10" ht="39.75" customHeight="1" thickTop="1" thickBot="1" x14ac:dyDescent="0.3">
      <c r="A13" s="5" t="s">
        <v>11</v>
      </c>
      <c r="B13" s="8">
        <v>1500</v>
      </c>
      <c r="C13" s="9">
        <v>0.75</v>
      </c>
      <c r="D13" s="9">
        <v>1125</v>
      </c>
      <c r="E13" s="9">
        <f t="shared" si="0"/>
        <v>2.6775000000000002</v>
      </c>
      <c r="F13" s="9">
        <v>4016.25</v>
      </c>
      <c r="G13" s="10">
        <f t="shared" si="1"/>
        <v>1.9275000000000002</v>
      </c>
      <c r="H13" s="11">
        <f t="shared" si="2"/>
        <v>2891.2500000000005</v>
      </c>
      <c r="I13" s="9">
        <v>2</v>
      </c>
      <c r="J13" s="9">
        <f>Table2[[#This Row],[target price]]*Table2[[#This Row],[Equty]]</f>
        <v>3000</v>
      </c>
    </row>
    <row r="14" spans="1:10" ht="39.75" customHeight="1" thickTop="1" thickBot="1" x14ac:dyDescent="0.3">
      <c r="A14" s="5" t="s">
        <v>12</v>
      </c>
      <c r="B14" s="8">
        <v>3000</v>
      </c>
      <c r="C14" s="9">
        <v>0.11840000000000001</v>
      </c>
      <c r="D14" s="9">
        <v>355.19</v>
      </c>
      <c r="E14" s="9">
        <f t="shared" si="0"/>
        <v>0.21731666666666669</v>
      </c>
      <c r="F14" s="9">
        <v>651.95000000000005</v>
      </c>
      <c r="G14" s="10">
        <f t="shared" si="1"/>
        <v>9.8916666666666681E-2</v>
      </c>
      <c r="H14" s="11">
        <f t="shared" si="2"/>
        <v>296.75000000000006</v>
      </c>
      <c r="I14" s="9">
        <v>0.17</v>
      </c>
      <c r="J14" s="9">
        <f>Table2[[#This Row],[target price]]*Table2[[#This Row],[Equty]]</f>
        <v>510.00000000000006</v>
      </c>
    </row>
    <row r="15" spans="1:10" ht="39.75" customHeight="1" thickTop="1" thickBot="1" x14ac:dyDescent="0.3">
      <c r="A15" s="5" t="s">
        <v>13</v>
      </c>
      <c r="B15" s="8">
        <v>7200</v>
      </c>
      <c r="C15" s="9">
        <v>5.5E-2</v>
      </c>
      <c r="D15" s="9">
        <v>396</v>
      </c>
      <c r="E15" s="9">
        <f t="shared" si="0"/>
        <v>0.12920138888888888</v>
      </c>
      <c r="F15" s="9">
        <v>930.25</v>
      </c>
      <c r="G15" s="10">
        <f t="shared" si="1"/>
        <v>7.4201388888888886E-2</v>
      </c>
      <c r="H15" s="11">
        <f t="shared" si="2"/>
        <v>534.25</v>
      </c>
      <c r="I15" s="9">
        <v>0.6</v>
      </c>
      <c r="J15" s="9">
        <f>Table2[[#This Row],[target price]]*Table2[[#This Row],[Equty]]</f>
        <v>4320</v>
      </c>
    </row>
    <row r="16" spans="1:10" ht="39.75" customHeight="1" thickTop="1" thickBot="1" x14ac:dyDescent="0.3">
      <c r="A16" s="5" t="s">
        <v>14</v>
      </c>
      <c r="B16" s="8">
        <v>1000</v>
      </c>
      <c r="C16" s="9">
        <v>1.7</v>
      </c>
      <c r="D16" s="9">
        <v>1700</v>
      </c>
      <c r="E16" s="9">
        <f t="shared" si="0"/>
        <v>3.0869499999999999</v>
      </c>
      <c r="F16" s="9">
        <v>3086.95</v>
      </c>
      <c r="G16" s="10">
        <f t="shared" si="1"/>
        <v>1.3869499999999999</v>
      </c>
      <c r="H16" s="11">
        <f t="shared" si="2"/>
        <v>1386.9499999999998</v>
      </c>
      <c r="I16" s="9">
        <v>4.3</v>
      </c>
      <c r="J16" s="9">
        <f>Table2[[#This Row],[target price]]*Table2[[#This Row],[Equty]]</f>
        <v>4300</v>
      </c>
    </row>
    <row r="17" spans="1:10" ht="39.75" customHeight="1" thickTop="1" thickBot="1" x14ac:dyDescent="0.3">
      <c r="A17" s="6" t="s">
        <v>15</v>
      </c>
      <c r="B17" s="13">
        <v>14</v>
      </c>
      <c r="C17" s="14">
        <v>1.21</v>
      </c>
      <c r="D17" s="14">
        <v>16.940000000000001</v>
      </c>
      <c r="E17" s="14">
        <f t="shared" si="0"/>
        <v>2.4385714285714286</v>
      </c>
      <c r="F17" s="14">
        <v>34.14</v>
      </c>
      <c r="G17" s="10">
        <f t="shared" si="1"/>
        <v>1.2285714285714286</v>
      </c>
      <c r="H17" s="15">
        <f t="shared" si="2"/>
        <v>17.200000000000003</v>
      </c>
      <c r="I17" s="19">
        <v>1.5</v>
      </c>
      <c r="J17" s="19">
        <f>Table2[[#This Row],[target price]]*Table2[[#This Row],[Equty]]</f>
        <v>21</v>
      </c>
    </row>
    <row r="18" spans="1:10" s="24" customFormat="1" ht="39.75" customHeight="1" thickBot="1" x14ac:dyDescent="0.3">
      <c r="A18" s="20">
        <f t="shared" ref="A18:D18" si="3">SUBTOTAL(109,A3:A17)</f>
        <v>0</v>
      </c>
      <c r="B18" s="21">
        <f t="shared" si="3"/>
        <v>60377</v>
      </c>
      <c r="C18" s="21">
        <f t="shared" si="3"/>
        <v>20.4057</v>
      </c>
      <c r="D18" s="22">
        <f t="shared" si="3"/>
        <v>13658.78</v>
      </c>
      <c r="E18" s="22"/>
      <c r="F18" s="22">
        <f>SUBTOTAL(109,Table2[book value])</f>
        <v>27583.270000000004</v>
      </c>
      <c r="G18" s="23"/>
      <c r="H18" s="22">
        <f>SUM(H3:H17)</f>
        <v>13924.535</v>
      </c>
      <c r="I18" s="23"/>
      <c r="J18" s="23">
        <f>SUBTOTAL(109,J3:J17)</f>
        <v>46879.4</v>
      </c>
    </row>
    <row r="19" spans="1:10" ht="39.75" customHeight="1" x14ac:dyDescent="0.25">
      <c r="A19" s="16"/>
      <c r="J19" s="7">
        <f>J18-F18</f>
        <v>19296.129999999997</v>
      </c>
    </row>
    <row r="20" spans="1:10" ht="39.75" customHeight="1" x14ac:dyDescent="0.3">
      <c r="A20" s="26" t="s">
        <v>1</v>
      </c>
      <c r="J20" s="7">
        <f>J18-D18</f>
        <v>33220.620000000003</v>
      </c>
    </row>
    <row r="21" spans="1:10" ht="39.75" customHeight="1" x14ac:dyDescent="0.3">
      <c r="A21" s="26"/>
    </row>
  </sheetData>
  <mergeCells count="2">
    <mergeCell ref="A1:F1"/>
    <mergeCell ref="A20:A21"/>
  </mergeCells>
  <conditionalFormatting sqref="H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{834DCE01-A7FF-4EC5-9DE8-9890629B38A6}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DCE01-A7FF-4EC5-9DE8-9890629B38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ehab Kholif</cp:lastModifiedBy>
  <dcterms:created xsi:type="dcterms:W3CDTF">2018-11-18T23:45:39Z</dcterms:created>
  <dcterms:modified xsi:type="dcterms:W3CDTF">2024-05-23T15:09:48Z</dcterms:modified>
</cp:coreProperties>
</file>