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trlProps/ctrlProp4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trlProps/ctrlProp5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trlProps/ctrlProp6.xml" ContentType="application/vnd.ms-excel.controlproperti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trlProps/ctrlProp7.xml" ContentType="application/vnd.ms-excel.controlproperti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trlProps/ctrlProp8.xml" ContentType="application/vnd.ms-excel.controlproperti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trlProps/ctrlProp9.xml" ContentType="application/vnd.ms-excel.controlproperti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no_\Desktop\GNU Radio Qucs\"/>
    </mc:Choice>
  </mc:AlternateContent>
  <xr:revisionPtr revIDLastSave="0" documentId="13_ncr:1_{42B9B390-77AC-492A-B03E-6804042DDAE6}" xr6:coauthVersionLast="47" xr6:coauthVersionMax="47" xr10:uidLastSave="{00000000-0000-0000-0000-000000000000}"/>
  <bookViews>
    <workbookView xWindow="-120" yWindow="-120" windowWidth="20730" windowHeight="11040" firstSheet="5" activeTab="6" xr2:uid="{AAD02019-CBC2-40A0-9296-75C0C1794E4C}"/>
  </bookViews>
  <sheets>
    <sheet name="Aufgabe" sheetId="5" r:id="rId1"/>
    <sheet name="Tabelle1" sheetId="1" r:id="rId2"/>
    <sheet name="Tabelle2" sheetId="3" r:id="rId3"/>
    <sheet name="Tabelle3" sheetId="8" r:id="rId4"/>
    <sheet name="Tabelle3 (2)" sheetId="10" r:id="rId5"/>
    <sheet name="Tabelle3 (3)" sheetId="12" r:id="rId6"/>
    <sheet name="Tabelle3 (4)" sheetId="13" r:id="rId7"/>
    <sheet name="Tabelle4" sheetId="4" r:id="rId8"/>
    <sheet name="Tabelle5" sheetId="16" r:id="rId9"/>
    <sheet name="Tabelle6" sheetId="15" r:id="rId10"/>
    <sheet name="Tabelle6 (2)" sheetId="18" r:id="rId11"/>
    <sheet name="Tabelle7" sheetId="17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7" l="1"/>
  <c r="C8" i="17" s="1"/>
  <c r="D8" i="17"/>
  <c r="E8" i="17" s="1"/>
  <c r="I8" i="17"/>
  <c r="J8" i="17" s="1"/>
  <c r="B9" i="17"/>
  <c r="C9" i="17" s="1"/>
  <c r="F9" i="17" s="1"/>
  <c r="D9" i="17"/>
  <c r="E9" i="17" s="1"/>
  <c r="I9" i="17"/>
  <c r="J9" i="17" s="1"/>
  <c r="B10" i="17"/>
  <c r="C10" i="17" s="1"/>
  <c r="D10" i="17"/>
  <c r="E10" i="17" s="1"/>
  <c r="F10" i="17" s="1"/>
  <c r="I10" i="17"/>
  <c r="J10" i="17"/>
  <c r="B11" i="17"/>
  <c r="C11" i="17" s="1"/>
  <c r="D11" i="17"/>
  <c r="E11" i="17" s="1"/>
  <c r="F11" i="17" s="1"/>
  <c r="I11" i="17"/>
  <c r="J11" i="17" s="1"/>
  <c r="B12" i="17"/>
  <c r="C12" i="17" s="1"/>
  <c r="D12" i="17"/>
  <c r="E12" i="17" s="1"/>
  <c r="I12" i="17"/>
  <c r="J12" i="17" s="1"/>
  <c r="B13" i="17"/>
  <c r="C13" i="17" s="1"/>
  <c r="D13" i="17"/>
  <c r="E13" i="17" s="1"/>
  <c r="I13" i="17"/>
  <c r="J13" i="17"/>
  <c r="B14" i="17"/>
  <c r="C14" i="17" s="1"/>
  <c r="D14" i="17"/>
  <c r="E14" i="17" s="1"/>
  <c r="I14" i="17"/>
  <c r="J14" i="17" s="1"/>
  <c r="B15" i="17"/>
  <c r="C15" i="17" s="1"/>
  <c r="D15" i="17"/>
  <c r="E15" i="17" s="1"/>
  <c r="I15" i="17"/>
  <c r="J15" i="17" s="1"/>
  <c r="B16" i="17"/>
  <c r="C16" i="17" s="1"/>
  <c r="D16" i="17"/>
  <c r="E16" i="17" s="1"/>
  <c r="F16" i="17" s="1"/>
  <c r="I16" i="17"/>
  <c r="J16" i="17"/>
  <c r="B17" i="17"/>
  <c r="C17" i="17" s="1"/>
  <c r="D17" i="17"/>
  <c r="E17" i="17" s="1"/>
  <c r="I17" i="17"/>
  <c r="J17" i="17" s="1"/>
  <c r="B18" i="17"/>
  <c r="C18" i="17" s="1"/>
  <c r="D18" i="17"/>
  <c r="E18" i="17" s="1"/>
  <c r="I18" i="17"/>
  <c r="J18" i="17" s="1"/>
  <c r="B19" i="17"/>
  <c r="C19" i="17" s="1"/>
  <c r="D19" i="17"/>
  <c r="E19" i="17" s="1"/>
  <c r="I19" i="17"/>
  <c r="J19" i="17"/>
  <c r="B20" i="17"/>
  <c r="C20" i="17" s="1"/>
  <c r="D20" i="17"/>
  <c r="E20" i="17" s="1"/>
  <c r="I20" i="17"/>
  <c r="J20" i="17"/>
  <c r="B21" i="17"/>
  <c r="C21" i="17" s="1"/>
  <c r="D21" i="17"/>
  <c r="E21" i="17" s="1"/>
  <c r="I21" i="17"/>
  <c r="J21" i="17" s="1"/>
  <c r="B22" i="17"/>
  <c r="C22" i="17" s="1"/>
  <c r="D22" i="17"/>
  <c r="E22" i="17" s="1"/>
  <c r="I22" i="17"/>
  <c r="J22" i="17" s="1"/>
  <c r="B23" i="17"/>
  <c r="C23" i="17" s="1"/>
  <c r="D23" i="17"/>
  <c r="E23" i="17" s="1"/>
  <c r="F23" i="17" s="1"/>
  <c r="I23" i="17"/>
  <c r="J23" i="17" s="1"/>
  <c r="B24" i="17"/>
  <c r="C24" i="17" s="1"/>
  <c r="D24" i="17"/>
  <c r="E24" i="17" s="1"/>
  <c r="I24" i="17"/>
  <c r="J24" i="17" s="1"/>
  <c r="B25" i="17"/>
  <c r="C25" i="17" s="1"/>
  <c r="D25" i="17"/>
  <c r="E25" i="17" s="1"/>
  <c r="I25" i="17"/>
  <c r="J25" i="17"/>
  <c r="B26" i="17"/>
  <c r="C26" i="17" s="1"/>
  <c r="D26" i="17"/>
  <c r="E26" i="17" s="1"/>
  <c r="I26" i="17"/>
  <c r="J26" i="17" s="1"/>
  <c r="B27" i="17"/>
  <c r="C27" i="17" s="1"/>
  <c r="D27" i="17"/>
  <c r="E27" i="17" s="1"/>
  <c r="I27" i="17"/>
  <c r="J27" i="17" s="1"/>
  <c r="B28" i="17"/>
  <c r="C28" i="17" s="1"/>
  <c r="D28" i="17"/>
  <c r="E28" i="17" s="1"/>
  <c r="I28" i="17"/>
  <c r="J28" i="17"/>
  <c r="B29" i="17"/>
  <c r="C29" i="17" s="1"/>
  <c r="D29" i="17"/>
  <c r="E29" i="17" s="1"/>
  <c r="I29" i="17"/>
  <c r="J29" i="17" s="1"/>
  <c r="B30" i="17"/>
  <c r="C30" i="17" s="1"/>
  <c r="D30" i="17"/>
  <c r="E30" i="17" s="1"/>
  <c r="I30" i="17"/>
  <c r="J30" i="17" s="1"/>
  <c r="B31" i="17"/>
  <c r="C31" i="17" s="1"/>
  <c r="D31" i="17"/>
  <c r="E31" i="17" s="1"/>
  <c r="I31" i="17"/>
  <c r="J31" i="17" s="1"/>
  <c r="B32" i="17"/>
  <c r="C32" i="17" s="1"/>
  <c r="D32" i="17"/>
  <c r="E32" i="17" s="1"/>
  <c r="I32" i="17"/>
  <c r="J32" i="17"/>
  <c r="B33" i="17"/>
  <c r="C33" i="17" s="1"/>
  <c r="D33" i="17"/>
  <c r="E33" i="17" s="1"/>
  <c r="I33" i="17"/>
  <c r="J33" i="17" s="1"/>
  <c r="B34" i="17"/>
  <c r="C34" i="17" s="1"/>
  <c r="D34" i="17"/>
  <c r="E34" i="17" s="1"/>
  <c r="I34" i="17"/>
  <c r="J34" i="17" s="1"/>
  <c r="B35" i="17"/>
  <c r="C35" i="17" s="1"/>
  <c r="D35" i="17"/>
  <c r="E35" i="17" s="1"/>
  <c r="I35" i="17"/>
  <c r="J35" i="17" s="1"/>
  <c r="B36" i="17"/>
  <c r="C36" i="17" s="1"/>
  <c r="D36" i="17"/>
  <c r="E36" i="17" s="1"/>
  <c r="I36" i="17"/>
  <c r="J36" i="17" s="1"/>
  <c r="B37" i="17"/>
  <c r="C37" i="17" s="1"/>
  <c r="D37" i="17"/>
  <c r="E37" i="17" s="1"/>
  <c r="I37" i="17"/>
  <c r="J37" i="17"/>
  <c r="B38" i="17"/>
  <c r="C38" i="17" s="1"/>
  <c r="D38" i="17"/>
  <c r="E38" i="17" s="1"/>
  <c r="I38" i="17"/>
  <c r="J38" i="17" s="1"/>
  <c r="B39" i="17"/>
  <c r="C39" i="17" s="1"/>
  <c r="D39" i="17"/>
  <c r="E39" i="17" s="1"/>
  <c r="I39" i="17"/>
  <c r="J39" i="17"/>
  <c r="B40" i="17"/>
  <c r="C40" i="17" s="1"/>
  <c r="D40" i="17"/>
  <c r="E40" i="17" s="1"/>
  <c r="I40" i="17"/>
  <c r="J40" i="17"/>
  <c r="B41" i="17"/>
  <c r="C41" i="17" s="1"/>
  <c r="D41" i="17"/>
  <c r="E41" i="17" s="1"/>
  <c r="I41" i="17"/>
  <c r="J41" i="17" s="1"/>
  <c r="B42" i="17"/>
  <c r="C42" i="17" s="1"/>
  <c r="D42" i="17"/>
  <c r="E42" i="17" s="1"/>
  <c r="I42" i="17"/>
  <c r="J42" i="17" s="1"/>
  <c r="B43" i="17"/>
  <c r="C43" i="17" s="1"/>
  <c r="D43" i="17"/>
  <c r="E43" i="17" s="1"/>
  <c r="I43" i="17"/>
  <c r="J43" i="17"/>
  <c r="B44" i="17"/>
  <c r="C44" i="17" s="1"/>
  <c r="D44" i="17"/>
  <c r="E44" i="17" s="1"/>
  <c r="I44" i="17"/>
  <c r="J44" i="17" s="1"/>
  <c r="B45" i="17"/>
  <c r="C45" i="17" s="1"/>
  <c r="D45" i="17"/>
  <c r="E45" i="17" s="1"/>
  <c r="I45" i="17"/>
  <c r="J45" i="17" s="1"/>
  <c r="B46" i="17"/>
  <c r="C46" i="17" s="1"/>
  <c r="D46" i="17"/>
  <c r="E46" i="17" s="1"/>
  <c r="I46" i="17"/>
  <c r="J46" i="17"/>
  <c r="B47" i="17"/>
  <c r="C47" i="17" s="1"/>
  <c r="D47" i="17"/>
  <c r="E47" i="17" s="1"/>
  <c r="I47" i="17"/>
  <c r="J47" i="17" s="1"/>
  <c r="B48" i="17"/>
  <c r="C48" i="17" s="1"/>
  <c r="D48" i="17"/>
  <c r="E48" i="17" s="1"/>
  <c r="I48" i="17"/>
  <c r="J48" i="17" s="1"/>
  <c r="B49" i="17"/>
  <c r="C49" i="17" s="1"/>
  <c r="D49" i="17"/>
  <c r="E49" i="17" s="1"/>
  <c r="I49" i="17"/>
  <c r="J49" i="17"/>
  <c r="B50" i="17"/>
  <c r="C50" i="17" s="1"/>
  <c r="D50" i="17"/>
  <c r="E50" i="17" s="1"/>
  <c r="I50" i="17"/>
  <c r="J50" i="17" s="1"/>
  <c r="B51" i="17"/>
  <c r="C51" i="17" s="1"/>
  <c r="D51" i="17"/>
  <c r="E51" i="17" s="1"/>
  <c r="I51" i="17"/>
  <c r="J51" i="17"/>
  <c r="B52" i="17"/>
  <c r="C52" i="17" s="1"/>
  <c r="D52" i="17"/>
  <c r="E52" i="17" s="1"/>
  <c r="I52" i="17"/>
  <c r="J52" i="17"/>
  <c r="B53" i="17"/>
  <c r="C53" i="17" s="1"/>
  <c r="D53" i="17"/>
  <c r="E53" i="17" s="1"/>
  <c r="I53" i="17"/>
  <c r="J53" i="17" s="1"/>
  <c r="B54" i="17"/>
  <c r="C54" i="17" s="1"/>
  <c r="D54" i="17"/>
  <c r="E54" i="17" s="1"/>
  <c r="I54" i="17"/>
  <c r="J54" i="17" s="1"/>
  <c r="B55" i="17"/>
  <c r="C55" i="17" s="1"/>
  <c r="D55" i="17"/>
  <c r="E55" i="17" s="1"/>
  <c r="I55" i="17"/>
  <c r="J55" i="17"/>
  <c r="B56" i="17"/>
  <c r="C56" i="17" s="1"/>
  <c r="D56" i="17"/>
  <c r="E56" i="17" s="1"/>
  <c r="I56" i="17"/>
  <c r="J56" i="17"/>
  <c r="B57" i="17"/>
  <c r="C57" i="17" s="1"/>
  <c r="D57" i="17"/>
  <c r="E57" i="17" s="1"/>
  <c r="I57" i="17"/>
  <c r="J57" i="17" s="1"/>
  <c r="B58" i="17"/>
  <c r="C58" i="17" s="1"/>
  <c r="D58" i="17"/>
  <c r="E58" i="17" s="1"/>
  <c r="I58" i="17"/>
  <c r="J58" i="17"/>
  <c r="B59" i="17"/>
  <c r="C59" i="17" s="1"/>
  <c r="D59" i="17"/>
  <c r="E59" i="17" s="1"/>
  <c r="I59" i="17"/>
  <c r="J59" i="17" s="1"/>
  <c r="B60" i="17"/>
  <c r="C60" i="17" s="1"/>
  <c r="D60" i="17"/>
  <c r="E60" i="17" s="1"/>
  <c r="I60" i="17"/>
  <c r="J60" i="17" s="1"/>
  <c r="B61" i="17"/>
  <c r="C61" i="17" s="1"/>
  <c r="D61" i="17"/>
  <c r="E61" i="17" s="1"/>
  <c r="I61" i="17"/>
  <c r="J61" i="17"/>
  <c r="B62" i="17"/>
  <c r="C62" i="17" s="1"/>
  <c r="D62" i="17"/>
  <c r="E62" i="17" s="1"/>
  <c r="I62" i="17"/>
  <c r="J62" i="17" s="1"/>
  <c r="B63" i="17"/>
  <c r="C63" i="17" s="1"/>
  <c r="D63" i="17"/>
  <c r="E63" i="17" s="1"/>
  <c r="I63" i="17"/>
  <c r="J63" i="17"/>
  <c r="B64" i="17"/>
  <c r="C64" i="17" s="1"/>
  <c r="D64" i="17"/>
  <c r="E64" i="17" s="1"/>
  <c r="I64" i="17"/>
  <c r="J64" i="17"/>
  <c r="B65" i="17"/>
  <c r="C65" i="17" s="1"/>
  <c r="D65" i="17"/>
  <c r="E65" i="17" s="1"/>
  <c r="I65" i="17"/>
  <c r="J65" i="17" s="1"/>
  <c r="B66" i="17"/>
  <c r="C66" i="17" s="1"/>
  <c r="D66" i="17"/>
  <c r="E66" i="17" s="1"/>
  <c r="I66" i="17"/>
  <c r="J66" i="17" s="1"/>
  <c r="B67" i="17"/>
  <c r="C67" i="17" s="1"/>
  <c r="D67" i="17"/>
  <c r="E67" i="17" s="1"/>
  <c r="I67" i="17"/>
  <c r="J67" i="17"/>
  <c r="B68" i="17"/>
  <c r="C68" i="17" s="1"/>
  <c r="D68" i="17"/>
  <c r="E68" i="17" s="1"/>
  <c r="I68" i="17"/>
  <c r="J68" i="17"/>
  <c r="B69" i="17"/>
  <c r="C69" i="17" s="1"/>
  <c r="D69" i="17"/>
  <c r="E69" i="17" s="1"/>
  <c r="I69" i="17"/>
  <c r="J69" i="17" s="1"/>
  <c r="B70" i="17"/>
  <c r="C70" i="17" s="1"/>
  <c r="D70" i="17"/>
  <c r="E70" i="17" s="1"/>
  <c r="I70" i="17"/>
  <c r="J70" i="17" s="1"/>
  <c r="B71" i="17"/>
  <c r="C71" i="17" s="1"/>
  <c r="D71" i="17"/>
  <c r="E71" i="17" s="1"/>
  <c r="I71" i="17"/>
  <c r="J71" i="17" s="1"/>
  <c r="B72" i="17"/>
  <c r="C72" i="17" s="1"/>
  <c r="D72" i="17"/>
  <c r="E72" i="17" s="1"/>
  <c r="I72" i="17"/>
  <c r="J72" i="17" s="1"/>
  <c r="B73" i="17"/>
  <c r="C73" i="17" s="1"/>
  <c r="D73" i="17"/>
  <c r="E73" i="17" s="1"/>
  <c r="I73" i="17"/>
  <c r="J73" i="17"/>
  <c r="B74" i="17"/>
  <c r="C74" i="17" s="1"/>
  <c r="D74" i="17"/>
  <c r="E74" i="17" s="1"/>
  <c r="I74" i="17"/>
  <c r="J74" i="17" s="1"/>
  <c r="B75" i="17"/>
  <c r="C75" i="17" s="1"/>
  <c r="D75" i="17"/>
  <c r="E75" i="17" s="1"/>
  <c r="I75" i="17"/>
  <c r="J75" i="17"/>
  <c r="B76" i="17"/>
  <c r="C76" i="17" s="1"/>
  <c r="D76" i="17"/>
  <c r="E76" i="17" s="1"/>
  <c r="I76" i="17"/>
  <c r="J76" i="17"/>
  <c r="B77" i="17"/>
  <c r="C77" i="17" s="1"/>
  <c r="D77" i="17"/>
  <c r="E77" i="17" s="1"/>
  <c r="I77" i="17"/>
  <c r="J77" i="17" s="1"/>
  <c r="B78" i="17"/>
  <c r="C78" i="17" s="1"/>
  <c r="D78" i="17"/>
  <c r="E78" i="17" s="1"/>
  <c r="I78" i="17"/>
  <c r="J78" i="17" s="1"/>
  <c r="B79" i="17"/>
  <c r="C79" i="17" s="1"/>
  <c r="D79" i="17"/>
  <c r="E79" i="17" s="1"/>
  <c r="I79" i="17"/>
  <c r="J79" i="17"/>
  <c r="B80" i="17"/>
  <c r="C80" i="17" s="1"/>
  <c r="D80" i="17"/>
  <c r="E80" i="17" s="1"/>
  <c r="I80" i="17"/>
  <c r="J80" i="17"/>
  <c r="B81" i="17"/>
  <c r="C81" i="17" s="1"/>
  <c r="D81" i="17"/>
  <c r="E81" i="17" s="1"/>
  <c r="I81" i="17"/>
  <c r="J81" i="17" s="1"/>
  <c r="B82" i="17"/>
  <c r="C82" i="17" s="1"/>
  <c r="D82" i="17"/>
  <c r="E82" i="17" s="1"/>
  <c r="I82" i="17"/>
  <c r="J82" i="17"/>
  <c r="B83" i="17"/>
  <c r="C83" i="17" s="1"/>
  <c r="D83" i="17"/>
  <c r="E83" i="17" s="1"/>
  <c r="I83" i="17"/>
  <c r="J83" i="17" s="1"/>
  <c r="B84" i="17"/>
  <c r="C84" i="17" s="1"/>
  <c r="D84" i="17"/>
  <c r="E84" i="17" s="1"/>
  <c r="I84" i="17"/>
  <c r="J84" i="17" s="1"/>
  <c r="B85" i="17"/>
  <c r="C85" i="17" s="1"/>
  <c r="D85" i="17"/>
  <c r="E85" i="17" s="1"/>
  <c r="I85" i="17"/>
  <c r="J85" i="17"/>
  <c r="B86" i="17"/>
  <c r="C86" i="17" s="1"/>
  <c r="D86" i="17"/>
  <c r="E86" i="17" s="1"/>
  <c r="I86" i="17"/>
  <c r="J86" i="17" s="1"/>
  <c r="B87" i="17"/>
  <c r="C87" i="17" s="1"/>
  <c r="D87" i="17"/>
  <c r="E87" i="17" s="1"/>
  <c r="I87" i="17"/>
  <c r="J87" i="17" s="1"/>
  <c r="B88" i="17"/>
  <c r="C88" i="17" s="1"/>
  <c r="D88" i="17"/>
  <c r="E88" i="17" s="1"/>
  <c r="I88" i="17"/>
  <c r="J88" i="17"/>
  <c r="B89" i="17"/>
  <c r="C89" i="17" s="1"/>
  <c r="D89" i="17"/>
  <c r="E89" i="17" s="1"/>
  <c r="I89" i="17"/>
  <c r="J89" i="17" s="1"/>
  <c r="B90" i="17"/>
  <c r="C90" i="17" s="1"/>
  <c r="D90" i="17"/>
  <c r="E90" i="17" s="1"/>
  <c r="I90" i="17"/>
  <c r="J90" i="17" s="1"/>
  <c r="B91" i="17"/>
  <c r="C91" i="17" s="1"/>
  <c r="D91" i="17"/>
  <c r="E91" i="17" s="1"/>
  <c r="I91" i="17"/>
  <c r="J91" i="17" s="1"/>
  <c r="B92" i="17"/>
  <c r="C92" i="17" s="1"/>
  <c r="D92" i="17"/>
  <c r="E92" i="17" s="1"/>
  <c r="I92" i="17"/>
  <c r="J92" i="17"/>
  <c r="B93" i="17"/>
  <c r="C93" i="17" s="1"/>
  <c r="D93" i="17"/>
  <c r="E93" i="17" s="1"/>
  <c r="I93" i="17"/>
  <c r="J93" i="17" s="1"/>
  <c r="B94" i="17"/>
  <c r="C94" i="17" s="1"/>
  <c r="D94" i="17"/>
  <c r="E94" i="17" s="1"/>
  <c r="I94" i="17"/>
  <c r="J94" i="17"/>
  <c r="B95" i="17"/>
  <c r="C95" i="17" s="1"/>
  <c r="D95" i="17"/>
  <c r="E95" i="17" s="1"/>
  <c r="I95" i="17"/>
  <c r="J95" i="17" s="1"/>
  <c r="B96" i="17"/>
  <c r="C96" i="17" s="1"/>
  <c r="D96" i="17"/>
  <c r="E96" i="17" s="1"/>
  <c r="I96" i="17"/>
  <c r="J96" i="17" s="1"/>
  <c r="B97" i="17"/>
  <c r="C97" i="17" s="1"/>
  <c r="D97" i="17"/>
  <c r="E97" i="17" s="1"/>
  <c r="I97" i="17"/>
  <c r="J97" i="17"/>
  <c r="B98" i="17"/>
  <c r="C98" i="17" s="1"/>
  <c r="D98" i="17"/>
  <c r="E98" i="17" s="1"/>
  <c r="I98" i="17"/>
  <c r="J98" i="17" s="1"/>
  <c r="B99" i="17"/>
  <c r="C99" i="17" s="1"/>
  <c r="D99" i="17"/>
  <c r="E99" i="17" s="1"/>
  <c r="I99" i="17"/>
  <c r="J99" i="17" s="1"/>
  <c r="B100" i="17"/>
  <c r="C100" i="17" s="1"/>
  <c r="D100" i="17"/>
  <c r="E100" i="17" s="1"/>
  <c r="I100" i="17"/>
  <c r="J100" i="17"/>
  <c r="B101" i="17"/>
  <c r="C101" i="17" s="1"/>
  <c r="D101" i="17"/>
  <c r="E101" i="17" s="1"/>
  <c r="I101" i="17"/>
  <c r="J101" i="17" s="1"/>
  <c r="B102" i="17"/>
  <c r="C102" i="17" s="1"/>
  <c r="D102" i="17"/>
  <c r="E102" i="17" s="1"/>
  <c r="I102" i="17"/>
  <c r="J102" i="17" s="1"/>
  <c r="B103" i="17"/>
  <c r="C103" i="17" s="1"/>
  <c r="D103" i="17"/>
  <c r="E103" i="17" s="1"/>
  <c r="I103" i="17"/>
  <c r="J103" i="17" s="1"/>
  <c r="B104" i="17"/>
  <c r="C104" i="17" s="1"/>
  <c r="D104" i="17"/>
  <c r="E104" i="17" s="1"/>
  <c r="I104" i="17"/>
  <c r="J104" i="17" s="1"/>
  <c r="B105" i="17"/>
  <c r="C105" i="17" s="1"/>
  <c r="D105" i="17"/>
  <c r="E105" i="17" s="1"/>
  <c r="I105" i="17"/>
  <c r="J105" i="17" s="1"/>
  <c r="B106" i="17"/>
  <c r="C106" i="17" s="1"/>
  <c r="D106" i="17"/>
  <c r="E106" i="17" s="1"/>
  <c r="I106" i="17"/>
  <c r="J106" i="17" s="1"/>
  <c r="B107" i="17"/>
  <c r="C107" i="17" s="1"/>
  <c r="D107" i="17"/>
  <c r="E107" i="17" s="1"/>
  <c r="I107" i="17"/>
  <c r="J107" i="17"/>
  <c r="B108" i="17"/>
  <c r="C108" i="17" s="1"/>
  <c r="D108" i="17"/>
  <c r="E108" i="17" s="1"/>
  <c r="I108" i="17"/>
  <c r="J108" i="17"/>
  <c r="B109" i="17"/>
  <c r="C109" i="17" s="1"/>
  <c r="D109" i="17"/>
  <c r="E109" i="17" s="1"/>
  <c r="I109" i="17"/>
  <c r="J109" i="17"/>
  <c r="B110" i="17"/>
  <c r="C110" i="17" s="1"/>
  <c r="D110" i="17"/>
  <c r="E110" i="17" s="1"/>
  <c r="I110" i="17"/>
  <c r="J110" i="17"/>
  <c r="B111" i="17"/>
  <c r="C111" i="17" s="1"/>
  <c r="D111" i="17"/>
  <c r="E111" i="17" s="1"/>
  <c r="I111" i="17"/>
  <c r="J111" i="17" s="1"/>
  <c r="B112" i="17"/>
  <c r="C112" i="17" s="1"/>
  <c r="D112" i="17"/>
  <c r="E112" i="17" s="1"/>
  <c r="I112" i="17"/>
  <c r="J112" i="17"/>
  <c r="B113" i="17"/>
  <c r="C113" i="17" s="1"/>
  <c r="D113" i="17"/>
  <c r="E113" i="17" s="1"/>
  <c r="I113" i="17"/>
  <c r="J113" i="17" s="1"/>
  <c r="B114" i="17"/>
  <c r="C114" i="17" s="1"/>
  <c r="D114" i="17"/>
  <c r="E114" i="17" s="1"/>
  <c r="I114" i="17"/>
  <c r="J114" i="17"/>
  <c r="B115" i="17"/>
  <c r="C115" i="17" s="1"/>
  <c r="D115" i="17"/>
  <c r="E115" i="17" s="1"/>
  <c r="I115" i="17"/>
  <c r="J115" i="17" s="1"/>
  <c r="B116" i="17"/>
  <c r="C116" i="17" s="1"/>
  <c r="D116" i="17"/>
  <c r="E116" i="17" s="1"/>
  <c r="I116" i="17"/>
  <c r="J116" i="17"/>
  <c r="B117" i="17"/>
  <c r="C117" i="17" s="1"/>
  <c r="D117" i="17"/>
  <c r="E117" i="17" s="1"/>
  <c r="I117" i="17"/>
  <c r="J117" i="17"/>
  <c r="B118" i="17"/>
  <c r="C118" i="17" s="1"/>
  <c r="D118" i="17"/>
  <c r="E118" i="17" s="1"/>
  <c r="I118" i="17"/>
  <c r="J118" i="17" s="1"/>
  <c r="B119" i="17"/>
  <c r="C119" i="17" s="1"/>
  <c r="D119" i="17"/>
  <c r="E119" i="17" s="1"/>
  <c r="I119" i="17"/>
  <c r="J119" i="17" s="1"/>
  <c r="B120" i="17"/>
  <c r="C120" i="17" s="1"/>
  <c r="D120" i="17"/>
  <c r="E120" i="17" s="1"/>
  <c r="I120" i="17"/>
  <c r="J120" i="17" s="1"/>
  <c r="B121" i="17"/>
  <c r="C121" i="17" s="1"/>
  <c r="D121" i="17"/>
  <c r="E121" i="17" s="1"/>
  <c r="I121" i="17"/>
  <c r="J121" i="17" s="1"/>
  <c r="B122" i="17"/>
  <c r="C122" i="17" s="1"/>
  <c r="D122" i="17"/>
  <c r="E122" i="17" s="1"/>
  <c r="I122" i="17"/>
  <c r="J122" i="17"/>
  <c r="B123" i="17"/>
  <c r="C123" i="17" s="1"/>
  <c r="D123" i="17"/>
  <c r="E123" i="17" s="1"/>
  <c r="I123" i="17"/>
  <c r="J123" i="17" s="1"/>
  <c r="B124" i="17"/>
  <c r="C124" i="17" s="1"/>
  <c r="D124" i="17"/>
  <c r="E124" i="17" s="1"/>
  <c r="I124" i="17"/>
  <c r="J124" i="17" s="1"/>
  <c r="B125" i="17"/>
  <c r="C125" i="17" s="1"/>
  <c r="D125" i="17"/>
  <c r="E125" i="17" s="1"/>
  <c r="I125" i="17"/>
  <c r="J125" i="17"/>
  <c r="B126" i="17"/>
  <c r="C126" i="17" s="1"/>
  <c r="D126" i="17"/>
  <c r="E126" i="17" s="1"/>
  <c r="I126" i="17"/>
  <c r="J126" i="17"/>
  <c r="B127" i="17"/>
  <c r="C127" i="17" s="1"/>
  <c r="D127" i="17"/>
  <c r="E127" i="17" s="1"/>
  <c r="I127" i="17"/>
  <c r="J127" i="17"/>
  <c r="B128" i="17"/>
  <c r="C128" i="17" s="1"/>
  <c r="D128" i="17"/>
  <c r="E128" i="17" s="1"/>
  <c r="I128" i="17"/>
  <c r="J128" i="17"/>
  <c r="B129" i="17"/>
  <c r="C129" i="17" s="1"/>
  <c r="D129" i="17"/>
  <c r="E129" i="17" s="1"/>
  <c r="I129" i="17"/>
  <c r="J129" i="17" s="1"/>
  <c r="B130" i="17"/>
  <c r="C130" i="17" s="1"/>
  <c r="D130" i="17"/>
  <c r="E130" i="17" s="1"/>
  <c r="I130" i="17"/>
  <c r="J130" i="17"/>
  <c r="B131" i="17"/>
  <c r="C131" i="17" s="1"/>
  <c r="D131" i="17"/>
  <c r="E131" i="17" s="1"/>
  <c r="I131" i="17"/>
  <c r="J131" i="17" s="1"/>
  <c r="B132" i="17"/>
  <c r="C132" i="17" s="1"/>
  <c r="D132" i="17"/>
  <c r="E132" i="17" s="1"/>
  <c r="I132" i="17"/>
  <c r="J132" i="17" s="1"/>
  <c r="B133" i="17"/>
  <c r="C133" i="17" s="1"/>
  <c r="D133" i="17"/>
  <c r="E133" i="17" s="1"/>
  <c r="I133" i="17"/>
  <c r="J133" i="17" s="1"/>
  <c r="B134" i="17"/>
  <c r="C134" i="17" s="1"/>
  <c r="D134" i="17"/>
  <c r="E134" i="17" s="1"/>
  <c r="I134" i="17"/>
  <c r="J134" i="17"/>
  <c r="B135" i="17"/>
  <c r="C135" i="17" s="1"/>
  <c r="D135" i="17"/>
  <c r="E135" i="17" s="1"/>
  <c r="I135" i="17"/>
  <c r="J135" i="17"/>
  <c r="B136" i="17"/>
  <c r="C136" i="17" s="1"/>
  <c r="D136" i="17"/>
  <c r="E136" i="17" s="1"/>
  <c r="I136" i="17"/>
  <c r="J136" i="17"/>
  <c r="B137" i="17"/>
  <c r="C137" i="17" s="1"/>
  <c r="D137" i="17"/>
  <c r="E137" i="17" s="1"/>
  <c r="I137" i="17"/>
  <c r="J137" i="17"/>
  <c r="B138" i="17"/>
  <c r="C138" i="17" s="1"/>
  <c r="D138" i="17"/>
  <c r="E138" i="17" s="1"/>
  <c r="I138" i="17"/>
  <c r="J138" i="17" s="1"/>
  <c r="B139" i="17"/>
  <c r="C139" i="17" s="1"/>
  <c r="D139" i="17"/>
  <c r="E139" i="17" s="1"/>
  <c r="I139" i="17"/>
  <c r="J139" i="17"/>
  <c r="B140" i="17"/>
  <c r="C140" i="17" s="1"/>
  <c r="D140" i="17"/>
  <c r="E140" i="17" s="1"/>
  <c r="I140" i="17"/>
  <c r="J140" i="17"/>
  <c r="B141" i="17"/>
  <c r="C141" i="17" s="1"/>
  <c r="D141" i="17"/>
  <c r="E141" i="17" s="1"/>
  <c r="I141" i="17"/>
  <c r="J141" i="17"/>
  <c r="B142" i="17"/>
  <c r="C142" i="17" s="1"/>
  <c r="D142" i="17"/>
  <c r="E142" i="17" s="1"/>
  <c r="I142" i="17"/>
  <c r="J142" i="17"/>
  <c r="B143" i="17"/>
  <c r="C143" i="17" s="1"/>
  <c r="D143" i="17"/>
  <c r="E143" i="17" s="1"/>
  <c r="I143" i="17"/>
  <c r="J143" i="17"/>
  <c r="B144" i="17"/>
  <c r="C144" i="17" s="1"/>
  <c r="D144" i="17"/>
  <c r="E144" i="17" s="1"/>
  <c r="I144" i="17"/>
  <c r="J144" i="17"/>
  <c r="B145" i="17"/>
  <c r="C145" i="17" s="1"/>
  <c r="D145" i="17"/>
  <c r="E145" i="17" s="1"/>
  <c r="I145" i="17"/>
  <c r="J145" i="17"/>
  <c r="B146" i="17"/>
  <c r="C146" i="17" s="1"/>
  <c r="D146" i="17"/>
  <c r="E146" i="17" s="1"/>
  <c r="I146" i="17"/>
  <c r="J146" i="17"/>
  <c r="B147" i="17"/>
  <c r="C147" i="17" s="1"/>
  <c r="D147" i="17"/>
  <c r="E147" i="17" s="1"/>
  <c r="I147" i="17"/>
  <c r="J147" i="17" s="1"/>
  <c r="B148" i="17"/>
  <c r="C148" i="17" s="1"/>
  <c r="D148" i="17"/>
  <c r="E148" i="17" s="1"/>
  <c r="I148" i="17"/>
  <c r="J148" i="17"/>
  <c r="B149" i="17"/>
  <c r="C149" i="17" s="1"/>
  <c r="D149" i="17"/>
  <c r="E149" i="17" s="1"/>
  <c r="I149" i="17"/>
  <c r="J149" i="17"/>
  <c r="B150" i="17"/>
  <c r="C150" i="17" s="1"/>
  <c r="D150" i="17"/>
  <c r="E150" i="17" s="1"/>
  <c r="I150" i="17"/>
  <c r="J150" i="17"/>
  <c r="B151" i="17"/>
  <c r="C151" i="17" s="1"/>
  <c r="D151" i="17"/>
  <c r="E151" i="17" s="1"/>
  <c r="I151" i="17"/>
  <c r="J151" i="17"/>
  <c r="B152" i="17"/>
  <c r="C152" i="17" s="1"/>
  <c r="D152" i="17"/>
  <c r="E152" i="17" s="1"/>
  <c r="I152" i="17"/>
  <c r="J152" i="17"/>
  <c r="B153" i="17"/>
  <c r="C153" i="17" s="1"/>
  <c r="D153" i="17"/>
  <c r="E153" i="17" s="1"/>
  <c r="I153" i="17"/>
  <c r="J153" i="17"/>
  <c r="B154" i="17"/>
  <c r="C154" i="17" s="1"/>
  <c r="D154" i="17"/>
  <c r="E154" i="17" s="1"/>
  <c r="I154" i="17"/>
  <c r="J154" i="17"/>
  <c r="B155" i="17"/>
  <c r="C155" i="17" s="1"/>
  <c r="D155" i="17"/>
  <c r="E155" i="17" s="1"/>
  <c r="I155" i="17"/>
  <c r="J155" i="17"/>
  <c r="B156" i="17"/>
  <c r="C156" i="17" s="1"/>
  <c r="D156" i="17"/>
  <c r="E156" i="17" s="1"/>
  <c r="I156" i="17"/>
  <c r="J156" i="17" s="1"/>
  <c r="B157" i="17"/>
  <c r="C157" i="17" s="1"/>
  <c r="D157" i="17"/>
  <c r="E157" i="17" s="1"/>
  <c r="I157" i="17"/>
  <c r="J157" i="17"/>
  <c r="B158" i="17"/>
  <c r="C158" i="17" s="1"/>
  <c r="D158" i="17"/>
  <c r="E158" i="17" s="1"/>
  <c r="I158" i="17"/>
  <c r="J158" i="17"/>
  <c r="B159" i="17"/>
  <c r="C159" i="17" s="1"/>
  <c r="D159" i="17"/>
  <c r="E159" i="17" s="1"/>
  <c r="I159" i="17"/>
  <c r="J159" i="17"/>
  <c r="B160" i="17"/>
  <c r="C160" i="17" s="1"/>
  <c r="D160" i="17"/>
  <c r="E160" i="17" s="1"/>
  <c r="I160" i="17"/>
  <c r="J160" i="17"/>
  <c r="B161" i="17"/>
  <c r="C161" i="17" s="1"/>
  <c r="D161" i="17"/>
  <c r="E161" i="17" s="1"/>
  <c r="I161" i="17"/>
  <c r="J161" i="17"/>
  <c r="B162" i="17"/>
  <c r="C162" i="17" s="1"/>
  <c r="D162" i="17"/>
  <c r="E162" i="17" s="1"/>
  <c r="I162" i="17"/>
  <c r="J162" i="17"/>
  <c r="B163" i="17"/>
  <c r="C163" i="17" s="1"/>
  <c r="D163" i="17"/>
  <c r="E163" i="17" s="1"/>
  <c r="I163" i="17"/>
  <c r="J163" i="17"/>
  <c r="B164" i="17"/>
  <c r="C164" i="17" s="1"/>
  <c r="D164" i="17"/>
  <c r="E164" i="17" s="1"/>
  <c r="I164" i="17"/>
  <c r="J164" i="17"/>
  <c r="B165" i="17"/>
  <c r="C165" i="17" s="1"/>
  <c r="D165" i="17"/>
  <c r="E165" i="17" s="1"/>
  <c r="I165" i="17"/>
  <c r="J165" i="17" s="1"/>
  <c r="B166" i="17"/>
  <c r="C166" i="17" s="1"/>
  <c r="D166" i="17"/>
  <c r="E166" i="17" s="1"/>
  <c r="I166" i="17"/>
  <c r="J166" i="17"/>
  <c r="B167" i="17"/>
  <c r="C167" i="17" s="1"/>
  <c r="D167" i="17"/>
  <c r="E167" i="17" s="1"/>
  <c r="I167" i="17"/>
  <c r="J167" i="17"/>
  <c r="B168" i="17"/>
  <c r="C168" i="17" s="1"/>
  <c r="D168" i="17"/>
  <c r="E168" i="17" s="1"/>
  <c r="I168" i="17"/>
  <c r="J168" i="17"/>
  <c r="B169" i="17"/>
  <c r="C169" i="17" s="1"/>
  <c r="D169" i="17"/>
  <c r="E169" i="17" s="1"/>
  <c r="I169" i="17"/>
  <c r="J169" i="17"/>
  <c r="B170" i="17"/>
  <c r="C170" i="17" s="1"/>
  <c r="D170" i="17"/>
  <c r="E170" i="17" s="1"/>
  <c r="I170" i="17"/>
  <c r="J170" i="17"/>
  <c r="B171" i="17"/>
  <c r="C171" i="17" s="1"/>
  <c r="D171" i="17"/>
  <c r="E171" i="17" s="1"/>
  <c r="I171" i="17"/>
  <c r="J171" i="17"/>
  <c r="B172" i="17"/>
  <c r="C172" i="17" s="1"/>
  <c r="D172" i="17"/>
  <c r="E172" i="17" s="1"/>
  <c r="I172" i="17"/>
  <c r="J172" i="17"/>
  <c r="B173" i="17"/>
  <c r="C173" i="17" s="1"/>
  <c r="D173" i="17"/>
  <c r="E173" i="17" s="1"/>
  <c r="I173" i="17"/>
  <c r="J173" i="17"/>
  <c r="B174" i="17"/>
  <c r="C174" i="17" s="1"/>
  <c r="D174" i="17"/>
  <c r="E174" i="17" s="1"/>
  <c r="I174" i="17"/>
  <c r="J174" i="17" s="1"/>
  <c r="B175" i="17"/>
  <c r="C175" i="17" s="1"/>
  <c r="D175" i="17"/>
  <c r="E175" i="17" s="1"/>
  <c r="I175" i="17"/>
  <c r="J175" i="17"/>
  <c r="B176" i="17"/>
  <c r="C176" i="17" s="1"/>
  <c r="D176" i="17"/>
  <c r="E176" i="17" s="1"/>
  <c r="I176" i="17"/>
  <c r="J176" i="17"/>
  <c r="B177" i="17"/>
  <c r="C177" i="17" s="1"/>
  <c r="D177" i="17"/>
  <c r="E177" i="17" s="1"/>
  <c r="I177" i="17"/>
  <c r="J177" i="17"/>
  <c r="B178" i="17"/>
  <c r="C178" i="17" s="1"/>
  <c r="D178" i="17"/>
  <c r="E178" i="17" s="1"/>
  <c r="I178" i="17"/>
  <c r="J178" i="17"/>
  <c r="B179" i="17"/>
  <c r="C179" i="17" s="1"/>
  <c r="D179" i="17"/>
  <c r="E179" i="17" s="1"/>
  <c r="I179" i="17"/>
  <c r="J179" i="17"/>
  <c r="B180" i="17"/>
  <c r="C180" i="17" s="1"/>
  <c r="D180" i="17"/>
  <c r="E180" i="17" s="1"/>
  <c r="I180" i="17"/>
  <c r="J180" i="17"/>
  <c r="B181" i="17"/>
  <c r="C181" i="17" s="1"/>
  <c r="D181" i="17"/>
  <c r="E181" i="17" s="1"/>
  <c r="I181" i="17"/>
  <c r="J181" i="17"/>
  <c r="B182" i="17"/>
  <c r="C182" i="17" s="1"/>
  <c r="D182" i="17"/>
  <c r="E182" i="17" s="1"/>
  <c r="I182" i="17"/>
  <c r="J182" i="17"/>
  <c r="B183" i="17"/>
  <c r="C183" i="17" s="1"/>
  <c r="D183" i="17"/>
  <c r="E183" i="17" s="1"/>
  <c r="I183" i="17"/>
  <c r="J183" i="17" s="1"/>
  <c r="B184" i="17"/>
  <c r="C184" i="17" s="1"/>
  <c r="D184" i="17"/>
  <c r="E184" i="17" s="1"/>
  <c r="I184" i="17"/>
  <c r="J184" i="17"/>
  <c r="B185" i="17"/>
  <c r="C185" i="17" s="1"/>
  <c r="D185" i="17"/>
  <c r="E185" i="17" s="1"/>
  <c r="I185" i="17"/>
  <c r="J185" i="17"/>
  <c r="B186" i="17"/>
  <c r="C186" i="17" s="1"/>
  <c r="D186" i="17"/>
  <c r="E186" i="17" s="1"/>
  <c r="I186" i="17"/>
  <c r="J186" i="17"/>
  <c r="B187" i="17"/>
  <c r="C187" i="17" s="1"/>
  <c r="D187" i="17"/>
  <c r="E187" i="17" s="1"/>
  <c r="I187" i="17"/>
  <c r="J187" i="17"/>
  <c r="B188" i="17"/>
  <c r="C188" i="17" s="1"/>
  <c r="D188" i="17"/>
  <c r="E188" i="17" s="1"/>
  <c r="I188" i="17"/>
  <c r="J188" i="17"/>
  <c r="B189" i="17"/>
  <c r="C189" i="17" s="1"/>
  <c r="D189" i="17"/>
  <c r="E189" i="17" s="1"/>
  <c r="I189" i="17"/>
  <c r="J189" i="17"/>
  <c r="B190" i="17"/>
  <c r="C190" i="17" s="1"/>
  <c r="D190" i="17"/>
  <c r="E190" i="17" s="1"/>
  <c r="I190" i="17"/>
  <c r="J190" i="17"/>
  <c r="B191" i="17"/>
  <c r="C191" i="17" s="1"/>
  <c r="D191" i="17"/>
  <c r="E191" i="17" s="1"/>
  <c r="I191" i="17"/>
  <c r="J191" i="17"/>
  <c r="B192" i="17"/>
  <c r="C192" i="17" s="1"/>
  <c r="D192" i="17"/>
  <c r="E192" i="17" s="1"/>
  <c r="I192" i="17"/>
  <c r="J192" i="17" s="1"/>
  <c r="B193" i="17"/>
  <c r="C193" i="17" s="1"/>
  <c r="D193" i="17"/>
  <c r="E193" i="17" s="1"/>
  <c r="I193" i="17"/>
  <c r="J193" i="17"/>
  <c r="B194" i="17"/>
  <c r="C194" i="17" s="1"/>
  <c r="D194" i="17"/>
  <c r="E194" i="17" s="1"/>
  <c r="I194" i="17"/>
  <c r="J194" i="17"/>
  <c r="B195" i="17"/>
  <c r="C195" i="17" s="1"/>
  <c r="D195" i="17"/>
  <c r="E195" i="17" s="1"/>
  <c r="I195" i="17"/>
  <c r="J195" i="17"/>
  <c r="B196" i="17"/>
  <c r="C196" i="17" s="1"/>
  <c r="D196" i="17"/>
  <c r="E196" i="17" s="1"/>
  <c r="I196" i="17"/>
  <c r="J196" i="17"/>
  <c r="B197" i="17"/>
  <c r="C197" i="17" s="1"/>
  <c r="D197" i="17"/>
  <c r="E197" i="17" s="1"/>
  <c r="I197" i="17"/>
  <c r="J197" i="17"/>
  <c r="B198" i="17"/>
  <c r="C198" i="17" s="1"/>
  <c r="D198" i="17"/>
  <c r="E198" i="17" s="1"/>
  <c r="I198" i="17"/>
  <c r="J198" i="17"/>
  <c r="B199" i="17"/>
  <c r="C199" i="17" s="1"/>
  <c r="D199" i="17"/>
  <c r="E199" i="17" s="1"/>
  <c r="I199" i="17"/>
  <c r="J199" i="17"/>
  <c r="B200" i="17"/>
  <c r="C200" i="17" s="1"/>
  <c r="D200" i="17"/>
  <c r="E200" i="17" s="1"/>
  <c r="I200" i="17"/>
  <c r="J200" i="17"/>
  <c r="B201" i="17"/>
  <c r="C201" i="17" s="1"/>
  <c r="D201" i="17"/>
  <c r="E201" i="17" s="1"/>
  <c r="I201" i="17"/>
  <c r="J201" i="17"/>
  <c r="B202" i="17"/>
  <c r="C202" i="17" s="1"/>
  <c r="D202" i="17"/>
  <c r="E202" i="17" s="1"/>
  <c r="I202" i="17"/>
  <c r="J202" i="17"/>
  <c r="B203" i="17"/>
  <c r="C203" i="17" s="1"/>
  <c r="D203" i="17"/>
  <c r="E203" i="17" s="1"/>
  <c r="I203" i="17"/>
  <c r="J203" i="17"/>
  <c r="B204" i="17"/>
  <c r="C204" i="17" s="1"/>
  <c r="D204" i="17"/>
  <c r="E204" i="17" s="1"/>
  <c r="I204" i="17"/>
  <c r="J204" i="17" s="1"/>
  <c r="B205" i="17"/>
  <c r="C205" i="17" s="1"/>
  <c r="D205" i="17"/>
  <c r="E205" i="17" s="1"/>
  <c r="I205" i="17"/>
  <c r="J205" i="17"/>
  <c r="B206" i="17"/>
  <c r="C206" i="17" s="1"/>
  <c r="D206" i="17"/>
  <c r="E206" i="17" s="1"/>
  <c r="I206" i="17"/>
  <c r="J206" i="17"/>
  <c r="B207" i="17"/>
  <c r="C207" i="17" s="1"/>
  <c r="D207" i="17"/>
  <c r="E207" i="17" s="1"/>
  <c r="I207" i="17"/>
  <c r="J207" i="17"/>
  <c r="J7" i="17"/>
  <c r="B7" i="18"/>
  <c r="C7" i="18"/>
  <c r="E7" i="18"/>
  <c r="F7" i="18"/>
  <c r="G7" i="18"/>
  <c r="B8" i="18"/>
  <c r="C8" i="18"/>
  <c r="G8" i="18" s="1"/>
  <c r="E8" i="18"/>
  <c r="F8" i="18" s="1"/>
  <c r="B9" i="18"/>
  <c r="C9" i="18"/>
  <c r="G9" i="18" s="1"/>
  <c r="E9" i="18"/>
  <c r="F9" i="18"/>
  <c r="B10" i="18"/>
  <c r="C10" i="18"/>
  <c r="G10" i="18" s="1"/>
  <c r="E10" i="18"/>
  <c r="F10" i="18"/>
  <c r="H10" i="18" s="1"/>
  <c r="B11" i="18"/>
  <c r="C11" i="18" s="1"/>
  <c r="G11" i="18" s="1"/>
  <c r="E11" i="18"/>
  <c r="F11" i="18"/>
  <c r="B12" i="18"/>
  <c r="C12" i="18" s="1"/>
  <c r="G12" i="18" s="1"/>
  <c r="E12" i="18"/>
  <c r="F12" i="18"/>
  <c r="B13" i="18"/>
  <c r="C13" i="18" s="1"/>
  <c r="E13" i="18"/>
  <c r="F13" i="18" s="1"/>
  <c r="B14" i="18"/>
  <c r="C14" i="18" s="1"/>
  <c r="G14" i="18" s="1"/>
  <c r="E14" i="18"/>
  <c r="F14" i="18" s="1"/>
  <c r="B15" i="18"/>
  <c r="C15" i="18" s="1"/>
  <c r="E15" i="18"/>
  <c r="F15" i="18" s="1"/>
  <c r="B16" i="18"/>
  <c r="C16" i="18"/>
  <c r="E16" i="18"/>
  <c r="F16" i="18" s="1"/>
  <c r="B17" i="18"/>
  <c r="C17" i="18"/>
  <c r="E17" i="18"/>
  <c r="F17" i="18" s="1"/>
  <c r="G17" i="18" s="1"/>
  <c r="B18" i="18"/>
  <c r="C18" i="18"/>
  <c r="E18" i="18"/>
  <c r="F18" i="18"/>
  <c r="G18" i="18"/>
  <c r="B19" i="18"/>
  <c r="C19" i="18"/>
  <c r="E19" i="18"/>
  <c r="F19" i="18"/>
  <c r="G19" i="18"/>
  <c r="B20" i="18"/>
  <c r="C20" i="18"/>
  <c r="G20" i="18" s="1"/>
  <c r="E20" i="18"/>
  <c r="F20" i="18"/>
  <c r="B21" i="18"/>
  <c r="C21" i="18"/>
  <c r="G21" i="18" s="1"/>
  <c r="E21" i="18"/>
  <c r="F21" i="18"/>
  <c r="B22" i="18"/>
  <c r="C22" i="18"/>
  <c r="G22" i="18" s="1"/>
  <c r="E22" i="18"/>
  <c r="F22" i="18"/>
  <c r="B23" i="18"/>
  <c r="C23" i="18" s="1"/>
  <c r="G23" i="18" s="1"/>
  <c r="E23" i="18"/>
  <c r="F23" i="18"/>
  <c r="B24" i="18"/>
  <c r="C24" i="18" s="1"/>
  <c r="G24" i="18" s="1"/>
  <c r="E24" i="18"/>
  <c r="F24" i="18"/>
  <c r="B25" i="18"/>
  <c r="C25" i="18" s="1"/>
  <c r="E25" i="18"/>
  <c r="F25" i="18" s="1"/>
  <c r="B26" i="18"/>
  <c r="C26" i="18" s="1"/>
  <c r="E26" i="18"/>
  <c r="F26" i="18" s="1"/>
  <c r="B27" i="18"/>
  <c r="C27" i="18" s="1"/>
  <c r="G27" i="18" s="1"/>
  <c r="E27" i="18"/>
  <c r="F27" i="18" s="1"/>
  <c r="B28" i="18"/>
  <c r="C28" i="18"/>
  <c r="E28" i="18"/>
  <c r="F28" i="18" s="1"/>
  <c r="B29" i="18"/>
  <c r="C29" i="18"/>
  <c r="E29" i="18"/>
  <c r="F29" i="18" s="1"/>
  <c r="B30" i="18"/>
  <c r="C30" i="18"/>
  <c r="E30" i="18"/>
  <c r="F30" i="18"/>
  <c r="G30" i="18"/>
  <c r="B31" i="18"/>
  <c r="C31" i="18"/>
  <c r="E31" i="18"/>
  <c r="F31" i="18"/>
  <c r="G31" i="18"/>
  <c r="B32" i="18"/>
  <c r="C32" i="18"/>
  <c r="G32" i="18" s="1"/>
  <c r="E32" i="18"/>
  <c r="F32" i="18"/>
  <c r="B33" i="18"/>
  <c r="C33" i="18"/>
  <c r="G33" i="18" s="1"/>
  <c r="H33" i="18" s="1"/>
  <c r="E33" i="18"/>
  <c r="F33" i="18"/>
  <c r="B34" i="18"/>
  <c r="C34" i="18"/>
  <c r="G34" i="18" s="1"/>
  <c r="E34" i="18"/>
  <c r="F34" i="18"/>
  <c r="B35" i="18"/>
  <c r="C35" i="18" s="1"/>
  <c r="G35" i="18" s="1"/>
  <c r="E35" i="18"/>
  <c r="F35" i="18"/>
  <c r="B36" i="18"/>
  <c r="C36" i="18" s="1"/>
  <c r="G36" i="18" s="1"/>
  <c r="E36" i="18"/>
  <c r="F36" i="18"/>
  <c r="B37" i="18"/>
  <c r="C37" i="18" s="1"/>
  <c r="G37" i="18" s="1"/>
  <c r="E37" i="18"/>
  <c r="F37" i="18" s="1"/>
  <c r="B38" i="18"/>
  <c r="C38" i="18" s="1"/>
  <c r="E38" i="18"/>
  <c r="F38" i="18" s="1"/>
  <c r="B39" i="18"/>
  <c r="C39" i="18" s="1"/>
  <c r="E39" i="18"/>
  <c r="F39" i="18" s="1"/>
  <c r="B40" i="18"/>
  <c r="C40" i="18"/>
  <c r="E40" i="18"/>
  <c r="F40" i="18" s="1"/>
  <c r="B41" i="18"/>
  <c r="C41" i="18"/>
  <c r="E41" i="18"/>
  <c r="F41" i="18" s="1"/>
  <c r="G41" i="18" s="1"/>
  <c r="B42" i="18"/>
  <c r="C42" i="18"/>
  <c r="E42" i="18"/>
  <c r="F42" i="18"/>
  <c r="H42" i="18" s="1"/>
  <c r="G42" i="18"/>
  <c r="B43" i="18"/>
  <c r="C43" i="18"/>
  <c r="E43" i="18"/>
  <c r="F43" i="18"/>
  <c r="G43" i="18"/>
  <c r="B44" i="18"/>
  <c r="C44" i="18"/>
  <c r="G44" i="18" s="1"/>
  <c r="E44" i="18"/>
  <c r="F44" i="18"/>
  <c r="B45" i="18"/>
  <c r="C45" i="18"/>
  <c r="G45" i="18" s="1"/>
  <c r="E45" i="18"/>
  <c r="F45" i="18"/>
  <c r="B46" i="18"/>
  <c r="C46" i="18"/>
  <c r="G46" i="18" s="1"/>
  <c r="E46" i="18"/>
  <c r="F46" i="18"/>
  <c r="H46" i="18" s="1"/>
  <c r="B47" i="18"/>
  <c r="C47" i="18" s="1"/>
  <c r="G47" i="18" s="1"/>
  <c r="E47" i="18"/>
  <c r="F47" i="18"/>
  <c r="H47" i="18" s="1"/>
  <c r="B48" i="18"/>
  <c r="C48" i="18" s="1"/>
  <c r="G48" i="18" s="1"/>
  <c r="E48" i="18"/>
  <c r="F48" i="18"/>
  <c r="B49" i="18"/>
  <c r="C49" i="18" s="1"/>
  <c r="E49" i="18"/>
  <c r="F49" i="18" s="1"/>
  <c r="B50" i="18"/>
  <c r="C50" i="18" s="1"/>
  <c r="G50" i="18" s="1"/>
  <c r="E50" i="18"/>
  <c r="F50" i="18" s="1"/>
  <c r="B51" i="18"/>
  <c r="C51" i="18" s="1"/>
  <c r="E51" i="18"/>
  <c r="F51" i="18" s="1"/>
  <c r="B52" i="18"/>
  <c r="C52" i="18"/>
  <c r="E52" i="18"/>
  <c r="F52" i="18" s="1"/>
  <c r="B53" i="18"/>
  <c r="C53" i="18"/>
  <c r="E53" i="18"/>
  <c r="F53" i="18" s="1"/>
  <c r="G53" i="18" s="1"/>
  <c r="B54" i="18"/>
  <c r="C54" i="18"/>
  <c r="E54" i="18"/>
  <c r="F54" i="18"/>
  <c r="G54" i="18"/>
  <c r="H54" i="18" s="1"/>
  <c r="B55" i="18"/>
  <c r="C55" i="18"/>
  <c r="E55" i="18"/>
  <c r="F55" i="18"/>
  <c r="G55" i="18"/>
  <c r="B56" i="18"/>
  <c r="C56" i="18"/>
  <c r="G56" i="18" s="1"/>
  <c r="H56" i="18" s="1"/>
  <c r="E56" i="18"/>
  <c r="F56" i="18"/>
  <c r="B57" i="18"/>
  <c r="C57" i="18"/>
  <c r="G57" i="18" s="1"/>
  <c r="E57" i="18"/>
  <c r="F57" i="18"/>
  <c r="B58" i="18"/>
  <c r="C58" i="18"/>
  <c r="G58" i="18" s="1"/>
  <c r="H58" i="18" s="1"/>
  <c r="E58" i="18"/>
  <c r="F58" i="18"/>
  <c r="B59" i="18"/>
  <c r="C59" i="18" s="1"/>
  <c r="G59" i="18" s="1"/>
  <c r="E59" i="18"/>
  <c r="F59" i="18"/>
  <c r="H59" i="18" s="1"/>
  <c r="B60" i="18"/>
  <c r="C60" i="18" s="1"/>
  <c r="G60" i="18" s="1"/>
  <c r="E60" i="18"/>
  <c r="F60" i="18"/>
  <c r="B61" i="18"/>
  <c r="C61" i="18" s="1"/>
  <c r="E61" i="18"/>
  <c r="F61" i="18" s="1"/>
  <c r="B62" i="18"/>
  <c r="C62" i="18" s="1"/>
  <c r="E62" i="18"/>
  <c r="F62" i="18" s="1"/>
  <c r="B63" i="18"/>
  <c r="C63" i="18" s="1"/>
  <c r="G63" i="18" s="1"/>
  <c r="E63" i="18"/>
  <c r="F63" i="18" s="1"/>
  <c r="B64" i="18"/>
  <c r="C64" i="18"/>
  <c r="E64" i="18"/>
  <c r="F64" i="18" s="1"/>
  <c r="B65" i="18"/>
  <c r="C65" i="18"/>
  <c r="E65" i="18"/>
  <c r="F65" i="18" s="1"/>
  <c r="G65" i="18" s="1"/>
  <c r="B66" i="18"/>
  <c r="C66" i="18"/>
  <c r="E66" i="18"/>
  <c r="F66" i="18"/>
  <c r="H66" i="18" s="1"/>
  <c r="G66" i="18"/>
  <c r="B67" i="18"/>
  <c r="C67" i="18"/>
  <c r="E67" i="18"/>
  <c r="F67" i="18"/>
  <c r="G67" i="18"/>
  <c r="B68" i="18"/>
  <c r="C68" i="18"/>
  <c r="G68" i="18" s="1"/>
  <c r="E68" i="18"/>
  <c r="F68" i="18"/>
  <c r="B69" i="18"/>
  <c r="C69" i="18"/>
  <c r="G69" i="18" s="1"/>
  <c r="H69" i="18" s="1"/>
  <c r="E69" i="18"/>
  <c r="F69" i="18"/>
  <c r="B70" i="18"/>
  <c r="C70" i="18"/>
  <c r="E70" i="18"/>
  <c r="F70" i="18"/>
  <c r="G70" i="18" s="1"/>
  <c r="B71" i="18"/>
  <c r="C71" i="18" s="1"/>
  <c r="G71" i="18" s="1"/>
  <c r="E71" i="18"/>
  <c r="F71" i="18"/>
  <c r="B72" i="18"/>
  <c r="C72" i="18" s="1"/>
  <c r="G72" i="18" s="1"/>
  <c r="E72" i="18"/>
  <c r="F72" i="18"/>
  <c r="H72" i="18" s="1"/>
  <c r="B73" i="18"/>
  <c r="C73" i="18" s="1"/>
  <c r="G73" i="18" s="1"/>
  <c r="E73" i="18"/>
  <c r="F73" i="18" s="1"/>
  <c r="B74" i="18"/>
  <c r="C74" i="18" s="1"/>
  <c r="E74" i="18"/>
  <c r="F74" i="18" s="1"/>
  <c r="B75" i="18"/>
  <c r="C75" i="18" s="1"/>
  <c r="E75" i="18"/>
  <c r="F75" i="18" s="1"/>
  <c r="B76" i="18"/>
  <c r="C76" i="18"/>
  <c r="E76" i="18"/>
  <c r="F76" i="18" s="1"/>
  <c r="B77" i="18"/>
  <c r="C77" i="18"/>
  <c r="E77" i="18"/>
  <c r="F77" i="18" s="1"/>
  <c r="B78" i="18"/>
  <c r="C78" i="18"/>
  <c r="E78" i="18"/>
  <c r="F78" i="18"/>
  <c r="G78" i="18"/>
  <c r="B79" i="18"/>
  <c r="C79" i="18"/>
  <c r="E79" i="18"/>
  <c r="F79" i="18"/>
  <c r="G79" i="18"/>
  <c r="B80" i="18"/>
  <c r="C80" i="18"/>
  <c r="G80" i="18" s="1"/>
  <c r="H80" i="18" s="1"/>
  <c r="E80" i="18"/>
  <c r="F80" i="18"/>
  <c r="B81" i="18"/>
  <c r="C81" i="18"/>
  <c r="G81" i="18" s="1"/>
  <c r="E81" i="18"/>
  <c r="F81" i="18"/>
  <c r="B82" i="18"/>
  <c r="C82" i="18"/>
  <c r="E82" i="18"/>
  <c r="F82" i="18"/>
  <c r="G82" i="18" s="1"/>
  <c r="H82" i="18" s="1"/>
  <c r="B83" i="18"/>
  <c r="C83" i="18" s="1"/>
  <c r="G83" i="18" s="1"/>
  <c r="E83" i="18"/>
  <c r="F83" i="18"/>
  <c r="H83" i="18" s="1"/>
  <c r="B84" i="18"/>
  <c r="C84" i="18" s="1"/>
  <c r="G84" i="18" s="1"/>
  <c r="E84" i="18"/>
  <c r="F84" i="18"/>
  <c r="B85" i="18"/>
  <c r="C85" i="18" s="1"/>
  <c r="E85" i="18"/>
  <c r="F85" i="18" s="1"/>
  <c r="B86" i="18"/>
  <c r="C86" i="18" s="1"/>
  <c r="G86" i="18" s="1"/>
  <c r="E86" i="18"/>
  <c r="F86" i="18" s="1"/>
  <c r="B87" i="18"/>
  <c r="C87" i="18" s="1"/>
  <c r="E87" i="18"/>
  <c r="F87" i="18" s="1"/>
  <c r="B88" i="18"/>
  <c r="C88" i="18"/>
  <c r="E88" i="18"/>
  <c r="F88" i="18" s="1"/>
  <c r="B89" i="18"/>
  <c r="C89" i="18"/>
  <c r="E89" i="18"/>
  <c r="F89" i="18" s="1"/>
  <c r="G89" i="18" s="1"/>
  <c r="B90" i="18"/>
  <c r="C90" i="18"/>
  <c r="E90" i="18"/>
  <c r="F90" i="18"/>
  <c r="H90" i="18" s="1"/>
  <c r="G90" i="18"/>
  <c r="B91" i="18"/>
  <c r="C91" i="18"/>
  <c r="E91" i="18"/>
  <c r="F91" i="18"/>
  <c r="G91" i="18"/>
  <c r="B92" i="18"/>
  <c r="C92" i="18"/>
  <c r="G92" i="18" s="1"/>
  <c r="E92" i="18"/>
  <c r="F92" i="18"/>
  <c r="B93" i="18"/>
  <c r="C93" i="18"/>
  <c r="G93" i="18" s="1"/>
  <c r="H93" i="18" s="1"/>
  <c r="E93" i="18"/>
  <c r="F93" i="18"/>
  <c r="B94" i="18"/>
  <c r="C94" i="18"/>
  <c r="E94" i="18"/>
  <c r="F94" i="18"/>
  <c r="G94" i="18" s="1"/>
  <c r="B95" i="18"/>
  <c r="C95" i="18" s="1"/>
  <c r="G95" i="18" s="1"/>
  <c r="E95" i="18"/>
  <c r="F95" i="18"/>
  <c r="B96" i="18"/>
  <c r="C96" i="18" s="1"/>
  <c r="G96" i="18" s="1"/>
  <c r="E96" i="18"/>
  <c r="F96" i="18"/>
  <c r="B97" i="18"/>
  <c r="C97" i="18" s="1"/>
  <c r="E97" i="18"/>
  <c r="F97" i="18" s="1"/>
  <c r="B98" i="18"/>
  <c r="C98" i="18" s="1"/>
  <c r="E98" i="18"/>
  <c r="F98" i="18" s="1"/>
  <c r="B99" i="18"/>
  <c r="C99" i="18" s="1"/>
  <c r="G99" i="18" s="1"/>
  <c r="E99" i="18"/>
  <c r="F99" i="18" s="1"/>
  <c r="B100" i="18"/>
  <c r="C100" i="18"/>
  <c r="E100" i="18"/>
  <c r="F100" i="18" s="1"/>
  <c r="B101" i="18"/>
  <c r="C101" i="18"/>
  <c r="E101" i="18"/>
  <c r="F101" i="18" s="1"/>
  <c r="B102" i="18"/>
  <c r="C102" i="18"/>
  <c r="E102" i="18"/>
  <c r="F102" i="18"/>
  <c r="G102" i="18"/>
  <c r="B103" i="18"/>
  <c r="C103" i="18"/>
  <c r="E103" i="18"/>
  <c r="F103" i="18"/>
  <c r="G103" i="18"/>
  <c r="B104" i="18"/>
  <c r="C104" i="18"/>
  <c r="G104" i="18" s="1"/>
  <c r="H104" i="18" s="1"/>
  <c r="E104" i="18"/>
  <c r="F104" i="18"/>
  <c r="B105" i="18"/>
  <c r="C105" i="18"/>
  <c r="G105" i="18" s="1"/>
  <c r="E105" i="18"/>
  <c r="F105" i="18"/>
  <c r="B106" i="18"/>
  <c r="C106" i="18"/>
  <c r="E106" i="18"/>
  <c r="F106" i="18"/>
  <c r="G106" i="18" s="1"/>
  <c r="H106" i="18" s="1"/>
  <c r="B107" i="18"/>
  <c r="C107" i="18" s="1"/>
  <c r="G107" i="18" s="1"/>
  <c r="E107" i="18"/>
  <c r="F107" i="18"/>
  <c r="H107" i="18" s="1"/>
  <c r="B108" i="18"/>
  <c r="C108" i="18" s="1"/>
  <c r="G108" i="18" s="1"/>
  <c r="E108" i="18"/>
  <c r="F108" i="18"/>
  <c r="B109" i="18"/>
  <c r="C109" i="18" s="1"/>
  <c r="G109" i="18" s="1"/>
  <c r="E109" i="18"/>
  <c r="F109" i="18" s="1"/>
  <c r="B110" i="18"/>
  <c r="C110" i="18" s="1"/>
  <c r="E110" i="18"/>
  <c r="F110" i="18" s="1"/>
  <c r="B111" i="18"/>
  <c r="C111" i="18" s="1"/>
  <c r="E111" i="18"/>
  <c r="F111" i="18" s="1"/>
  <c r="B112" i="18"/>
  <c r="C112" i="18"/>
  <c r="E112" i="18"/>
  <c r="F112" i="18" s="1"/>
  <c r="B113" i="18"/>
  <c r="C113" i="18"/>
  <c r="E113" i="18"/>
  <c r="F113" i="18" s="1"/>
  <c r="G113" i="18" s="1"/>
  <c r="B114" i="18"/>
  <c r="C114" i="18"/>
  <c r="E114" i="18"/>
  <c r="F114" i="18"/>
  <c r="H114" i="18" s="1"/>
  <c r="G114" i="18"/>
  <c r="B115" i="18"/>
  <c r="C115" i="18"/>
  <c r="E115" i="18"/>
  <c r="F115" i="18"/>
  <c r="G115" i="18"/>
  <c r="B116" i="18"/>
  <c r="C116" i="18"/>
  <c r="G116" i="18" s="1"/>
  <c r="E116" i="18"/>
  <c r="F116" i="18"/>
  <c r="B117" i="18"/>
  <c r="C117" i="18"/>
  <c r="G117" i="18" s="1"/>
  <c r="H117" i="18" s="1"/>
  <c r="E117" i="18"/>
  <c r="F117" i="18"/>
  <c r="B118" i="18"/>
  <c r="C118" i="18"/>
  <c r="E118" i="18"/>
  <c r="F118" i="18"/>
  <c r="B119" i="18"/>
  <c r="C119" i="18" s="1"/>
  <c r="G119" i="18" s="1"/>
  <c r="E119" i="18"/>
  <c r="F119" i="18"/>
  <c r="B120" i="18"/>
  <c r="C120" i="18" s="1"/>
  <c r="G120" i="18" s="1"/>
  <c r="E120" i="18"/>
  <c r="F120" i="18"/>
  <c r="B121" i="18"/>
  <c r="C121" i="18" s="1"/>
  <c r="E121" i="18"/>
  <c r="F121" i="18" s="1"/>
  <c r="B122" i="18"/>
  <c r="C122" i="18" s="1"/>
  <c r="E122" i="18"/>
  <c r="F122" i="18" s="1"/>
  <c r="B123" i="18"/>
  <c r="C123" i="18" s="1"/>
  <c r="E123" i="18"/>
  <c r="F123" i="18" s="1"/>
  <c r="B124" i="18"/>
  <c r="C124" i="18"/>
  <c r="E124" i="18"/>
  <c r="F124" i="18" s="1"/>
  <c r="B125" i="18"/>
  <c r="C125" i="18"/>
  <c r="E125" i="18"/>
  <c r="F125" i="18" s="1"/>
  <c r="B126" i="18"/>
  <c r="C126" i="18"/>
  <c r="E126" i="18"/>
  <c r="F126" i="18"/>
  <c r="G126" i="18"/>
  <c r="H126" i="18" s="1"/>
  <c r="B127" i="18"/>
  <c r="C127" i="18"/>
  <c r="E127" i="18"/>
  <c r="F127" i="18"/>
  <c r="G127" i="18"/>
  <c r="B128" i="18"/>
  <c r="C128" i="18"/>
  <c r="G128" i="18" s="1"/>
  <c r="E128" i="18"/>
  <c r="F128" i="18"/>
  <c r="B129" i="18"/>
  <c r="C129" i="18"/>
  <c r="G129" i="18" s="1"/>
  <c r="E129" i="18"/>
  <c r="F129" i="18"/>
  <c r="B130" i="18"/>
  <c r="C130" i="18"/>
  <c r="E130" i="18"/>
  <c r="F130" i="18"/>
  <c r="G130" i="18" s="1"/>
  <c r="H130" i="18" s="1"/>
  <c r="B131" i="18"/>
  <c r="C131" i="18" s="1"/>
  <c r="G131" i="18" s="1"/>
  <c r="E131" i="18"/>
  <c r="F131" i="18"/>
  <c r="B132" i="18"/>
  <c r="C132" i="18" s="1"/>
  <c r="G132" i="18" s="1"/>
  <c r="E132" i="18"/>
  <c r="F132" i="18"/>
  <c r="B133" i="18"/>
  <c r="C133" i="18" s="1"/>
  <c r="E133" i="18"/>
  <c r="F133" i="18" s="1"/>
  <c r="B134" i="18"/>
  <c r="C134" i="18" s="1"/>
  <c r="E134" i="18"/>
  <c r="F134" i="18" s="1"/>
  <c r="B135" i="18"/>
  <c r="C135" i="18" s="1"/>
  <c r="G135" i="18" s="1"/>
  <c r="E135" i="18"/>
  <c r="F135" i="18" s="1"/>
  <c r="B136" i="18"/>
  <c r="C136" i="18"/>
  <c r="E136" i="18"/>
  <c r="F136" i="18" s="1"/>
  <c r="B137" i="18"/>
  <c r="C137" i="18"/>
  <c r="E137" i="18"/>
  <c r="F137" i="18" s="1"/>
  <c r="G137" i="18" s="1"/>
  <c r="B138" i="18"/>
  <c r="C138" i="18"/>
  <c r="E138" i="18"/>
  <c r="F138" i="18"/>
  <c r="G138" i="18"/>
  <c r="H138" i="18" s="1"/>
  <c r="B139" i="18"/>
  <c r="C139" i="18"/>
  <c r="E139" i="18"/>
  <c r="F139" i="18"/>
  <c r="G139" i="18"/>
  <c r="B140" i="18"/>
  <c r="C140" i="18"/>
  <c r="G140" i="18" s="1"/>
  <c r="E140" i="18"/>
  <c r="F140" i="18"/>
  <c r="B141" i="18"/>
  <c r="C141" i="18"/>
  <c r="G141" i="18" s="1"/>
  <c r="H141" i="18" s="1"/>
  <c r="E141" i="18"/>
  <c r="F141" i="18"/>
  <c r="B142" i="18"/>
  <c r="C142" i="18"/>
  <c r="E142" i="18"/>
  <c r="F142" i="18"/>
  <c r="B143" i="18"/>
  <c r="C143" i="18" s="1"/>
  <c r="G143" i="18" s="1"/>
  <c r="E143" i="18"/>
  <c r="F143" i="18"/>
  <c r="B144" i="18"/>
  <c r="C144" i="18" s="1"/>
  <c r="G144" i="18" s="1"/>
  <c r="E144" i="18"/>
  <c r="F144" i="18"/>
  <c r="B145" i="18"/>
  <c r="C145" i="18" s="1"/>
  <c r="G145" i="18" s="1"/>
  <c r="E145" i="18"/>
  <c r="F145" i="18" s="1"/>
  <c r="B146" i="18"/>
  <c r="C146" i="18" s="1"/>
  <c r="E146" i="18"/>
  <c r="F146" i="18" s="1"/>
  <c r="B147" i="18"/>
  <c r="C147" i="18" s="1"/>
  <c r="E147" i="18"/>
  <c r="F147" i="18" s="1"/>
  <c r="B148" i="18"/>
  <c r="C148" i="18"/>
  <c r="E148" i="18"/>
  <c r="F148" i="18" s="1"/>
  <c r="B149" i="18"/>
  <c r="C149" i="18"/>
  <c r="E149" i="18"/>
  <c r="F149" i="18" s="1"/>
  <c r="B150" i="18"/>
  <c r="C150" i="18"/>
  <c r="E150" i="18"/>
  <c r="F150" i="18"/>
  <c r="H150" i="18" s="1"/>
  <c r="G150" i="18"/>
  <c r="B151" i="18"/>
  <c r="C151" i="18"/>
  <c r="E151" i="18"/>
  <c r="F151" i="18"/>
  <c r="G151" i="18"/>
  <c r="B152" i="18"/>
  <c r="C152" i="18"/>
  <c r="G152" i="18" s="1"/>
  <c r="E152" i="18"/>
  <c r="F152" i="18"/>
  <c r="B153" i="18"/>
  <c r="C153" i="18"/>
  <c r="G153" i="18" s="1"/>
  <c r="E153" i="18"/>
  <c r="F153" i="18"/>
  <c r="B154" i="18"/>
  <c r="C154" i="18"/>
  <c r="E154" i="18"/>
  <c r="F154" i="18"/>
  <c r="B155" i="18"/>
  <c r="C155" i="18" s="1"/>
  <c r="G155" i="18" s="1"/>
  <c r="E155" i="18"/>
  <c r="F155" i="18"/>
  <c r="B156" i="18"/>
  <c r="C156" i="18" s="1"/>
  <c r="G156" i="18" s="1"/>
  <c r="E156" i="18"/>
  <c r="F156" i="18"/>
  <c r="B157" i="18"/>
  <c r="C157" i="18" s="1"/>
  <c r="E157" i="18"/>
  <c r="F157" i="18" s="1"/>
  <c r="B158" i="18"/>
  <c r="C158" i="18" s="1"/>
  <c r="G158" i="18" s="1"/>
  <c r="E158" i="18"/>
  <c r="F158" i="18" s="1"/>
  <c r="B159" i="18"/>
  <c r="C159" i="18" s="1"/>
  <c r="E159" i="18"/>
  <c r="F159" i="18" s="1"/>
  <c r="B160" i="18"/>
  <c r="C160" i="18"/>
  <c r="E160" i="18"/>
  <c r="F160" i="18" s="1"/>
  <c r="B161" i="18"/>
  <c r="C161" i="18"/>
  <c r="E161" i="18"/>
  <c r="F161" i="18" s="1"/>
  <c r="G161" i="18" s="1"/>
  <c r="B162" i="18"/>
  <c r="C162" i="18"/>
  <c r="E162" i="18"/>
  <c r="F162" i="18"/>
  <c r="H162" i="18" s="1"/>
  <c r="G162" i="18"/>
  <c r="B163" i="18"/>
  <c r="C163" i="18"/>
  <c r="E163" i="18"/>
  <c r="F163" i="18"/>
  <c r="G163" i="18"/>
  <c r="B164" i="18"/>
  <c r="C164" i="18"/>
  <c r="G164" i="18" s="1"/>
  <c r="E164" i="18"/>
  <c r="F164" i="18"/>
  <c r="B165" i="18"/>
  <c r="C165" i="18"/>
  <c r="G165" i="18" s="1"/>
  <c r="H165" i="18" s="1"/>
  <c r="E165" i="18"/>
  <c r="F165" i="18"/>
  <c r="B166" i="18"/>
  <c r="C166" i="18"/>
  <c r="E166" i="18"/>
  <c r="F166" i="18"/>
  <c r="G166" i="18" s="1"/>
  <c r="H166" i="18" s="1"/>
  <c r="B167" i="18"/>
  <c r="C167" i="18" s="1"/>
  <c r="G167" i="18" s="1"/>
  <c r="E167" i="18"/>
  <c r="F167" i="18"/>
  <c r="B168" i="18"/>
  <c r="C168" i="18" s="1"/>
  <c r="G168" i="18" s="1"/>
  <c r="E168" i="18"/>
  <c r="F168" i="18"/>
  <c r="B169" i="18"/>
  <c r="C169" i="18" s="1"/>
  <c r="E169" i="18"/>
  <c r="F169" i="18" s="1"/>
  <c r="B170" i="18"/>
  <c r="C170" i="18" s="1"/>
  <c r="E170" i="18"/>
  <c r="F170" i="18" s="1"/>
  <c r="B171" i="18"/>
  <c r="C171" i="18" s="1"/>
  <c r="G171" i="18" s="1"/>
  <c r="E171" i="18"/>
  <c r="F171" i="18" s="1"/>
  <c r="B172" i="18"/>
  <c r="C172" i="18"/>
  <c r="E172" i="18"/>
  <c r="F172" i="18" s="1"/>
  <c r="B173" i="18"/>
  <c r="C173" i="18"/>
  <c r="E173" i="18"/>
  <c r="F173" i="18" s="1"/>
  <c r="B174" i="18"/>
  <c r="C174" i="18"/>
  <c r="E174" i="18"/>
  <c r="F174" i="18"/>
  <c r="H174" i="18" s="1"/>
  <c r="G174" i="18"/>
  <c r="B175" i="18"/>
  <c r="C175" i="18"/>
  <c r="E175" i="18"/>
  <c r="F175" i="18"/>
  <c r="G175" i="18"/>
  <c r="B176" i="18"/>
  <c r="C176" i="18"/>
  <c r="G176" i="18" s="1"/>
  <c r="E176" i="18"/>
  <c r="F176" i="18"/>
  <c r="B177" i="18"/>
  <c r="C177" i="18"/>
  <c r="G177" i="18" s="1"/>
  <c r="E177" i="18"/>
  <c r="F177" i="18"/>
  <c r="B178" i="18"/>
  <c r="C178" i="18"/>
  <c r="E178" i="18"/>
  <c r="F178" i="18"/>
  <c r="B179" i="18"/>
  <c r="C179" i="18" s="1"/>
  <c r="G179" i="18" s="1"/>
  <c r="E179" i="18"/>
  <c r="F179" i="18"/>
  <c r="B180" i="18"/>
  <c r="C180" i="18" s="1"/>
  <c r="G180" i="18" s="1"/>
  <c r="E180" i="18"/>
  <c r="F180" i="18"/>
  <c r="B181" i="18"/>
  <c r="C181" i="18" s="1"/>
  <c r="G181" i="18" s="1"/>
  <c r="E181" i="18"/>
  <c r="F181" i="18" s="1"/>
  <c r="B182" i="18"/>
  <c r="C182" i="18" s="1"/>
  <c r="E182" i="18"/>
  <c r="F182" i="18" s="1"/>
  <c r="B183" i="18"/>
  <c r="C183" i="18" s="1"/>
  <c r="E183" i="18"/>
  <c r="F183" i="18" s="1"/>
  <c r="B184" i="18"/>
  <c r="C184" i="18"/>
  <c r="E184" i="18"/>
  <c r="F184" i="18" s="1"/>
  <c r="B185" i="18"/>
  <c r="C185" i="18"/>
  <c r="E185" i="18"/>
  <c r="F185" i="18" s="1"/>
  <c r="G185" i="18" s="1"/>
  <c r="B186" i="18"/>
  <c r="C186" i="18"/>
  <c r="E186" i="18"/>
  <c r="F186" i="18"/>
  <c r="H186" i="18" s="1"/>
  <c r="G186" i="18"/>
  <c r="B187" i="18"/>
  <c r="C187" i="18"/>
  <c r="E187" i="18"/>
  <c r="F187" i="18"/>
  <c r="G187" i="18"/>
  <c r="B188" i="18"/>
  <c r="C188" i="18"/>
  <c r="G188" i="18" s="1"/>
  <c r="E188" i="18"/>
  <c r="F188" i="18"/>
  <c r="B189" i="18"/>
  <c r="C189" i="18"/>
  <c r="G189" i="18" s="1"/>
  <c r="H189" i="18" s="1"/>
  <c r="E189" i="18"/>
  <c r="F189" i="18"/>
  <c r="B190" i="18"/>
  <c r="C190" i="18"/>
  <c r="E190" i="18"/>
  <c r="F190" i="18"/>
  <c r="G190" i="18" s="1"/>
  <c r="H190" i="18" s="1"/>
  <c r="B191" i="18"/>
  <c r="C191" i="18" s="1"/>
  <c r="G191" i="18" s="1"/>
  <c r="E191" i="18"/>
  <c r="F191" i="18"/>
  <c r="B192" i="18"/>
  <c r="C192" i="18" s="1"/>
  <c r="G192" i="18" s="1"/>
  <c r="E192" i="18"/>
  <c r="F192" i="18"/>
  <c r="B193" i="18"/>
  <c r="C193" i="18" s="1"/>
  <c r="E193" i="18"/>
  <c r="F193" i="18" s="1"/>
  <c r="B194" i="18"/>
  <c r="C194" i="18" s="1"/>
  <c r="G194" i="18" s="1"/>
  <c r="E194" i="18"/>
  <c r="F194" i="18" s="1"/>
  <c r="B195" i="18"/>
  <c r="C195" i="18" s="1"/>
  <c r="E195" i="18"/>
  <c r="F195" i="18" s="1"/>
  <c r="B196" i="18"/>
  <c r="C196" i="18"/>
  <c r="E196" i="18"/>
  <c r="F196" i="18" s="1"/>
  <c r="B197" i="18"/>
  <c r="C197" i="18"/>
  <c r="E197" i="18"/>
  <c r="F197" i="18" s="1"/>
  <c r="B198" i="18"/>
  <c r="C198" i="18"/>
  <c r="E198" i="18"/>
  <c r="F198" i="18"/>
  <c r="H198" i="18" s="1"/>
  <c r="G198" i="18"/>
  <c r="B199" i="18"/>
  <c r="C199" i="18"/>
  <c r="E199" i="18"/>
  <c r="F199" i="18"/>
  <c r="G199" i="18"/>
  <c r="B200" i="18"/>
  <c r="C200" i="18"/>
  <c r="G200" i="18" s="1"/>
  <c r="E200" i="18"/>
  <c r="F200" i="18"/>
  <c r="B201" i="18"/>
  <c r="C201" i="18"/>
  <c r="G201" i="18" s="1"/>
  <c r="E201" i="18"/>
  <c r="F201" i="18"/>
  <c r="B202" i="18"/>
  <c r="C202" i="18"/>
  <c r="E202" i="18"/>
  <c r="F202" i="18"/>
  <c r="G202" i="18" s="1"/>
  <c r="H202" i="18" s="1"/>
  <c r="B203" i="18"/>
  <c r="C203" i="18" s="1"/>
  <c r="G203" i="18" s="1"/>
  <c r="E203" i="18"/>
  <c r="F203" i="18"/>
  <c r="B204" i="18"/>
  <c r="C204" i="18" s="1"/>
  <c r="G204" i="18" s="1"/>
  <c r="E204" i="18"/>
  <c r="F204" i="18"/>
  <c r="B205" i="18"/>
  <c r="C205" i="18" s="1"/>
  <c r="E205" i="18"/>
  <c r="F205" i="18" s="1"/>
  <c r="B206" i="18"/>
  <c r="C206" i="18" s="1"/>
  <c r="E206" i="18"/>
  <c r="F206" i="18" s="1"/>
  <c r="F6" i="18"/>
  <c r="C6" i="18"/>
  <c r="H31" i="18"/>
  <c r="T24" i="18"/>
  <c r="E6" i="18"/>
  <c r="B6" i="18"/>
  <c r="G6" i="18" s="1"/>
  <c r="B7" i="17"/>
  <c r="C7" i="17" s="1"/>
  <c r="D7" i="17"/>
  <c r="E7" i="17" s="1"/>
  <c r="W27" i="17"/>
  <c r="I7" i="17"/>
  <c r="T24" i="15"/>
  <c r="B4" i="5"/>
  <c r="B3" i="5"/>
  <c r="G11" i="16"/>
  <c r="G23" i="16"/>
  <c r="G37" i="16"/>
  <c r="G49" i="16"/>
  <c r="G61" i="16"/>
  <c r="G73" i="16"/>
  <c r="G85" i="16"/>
  <c r="G97" i="16"/>
  <c r="E106" i="16"/>
  <c r="F106" i="16" s="1"/>
  <c r="B106" i="16"/>
  <c r="C106" i="16" s="1"/>
  <c r="G106" i="16" s="1"/>
  <c r="E105" i="16"/>
  <c r="F105" i="16" s="1"/>
  <c r="B105" i="16"/>
  <c r="C105" i="16" s="1"/>
  <c r="G105" i="16" s="1"/>
  <c r="E104" i="16"/>
  <c r="F104" i="16" s="1"/>
  <c r="B104" i="16"/>
  <c r="C104" i="16" s="1"/>
  <c r="G104" i="16" s="1"/>
  <c r="E103" i="16"/>
  <c r="F103" i="16" s="1"/>
  <c r="B103" i="16"/>
  <c r="C103" i="16" s="1"/>
  <c r="G103" i="16" s="1"/>
  <c r="E102" i="16"/>
  <c r="F102" i="16" s="1"/>
  <c r="G102" i="16" s="1"/>
  <c r="B102" i="16"/>
  <c r="C102" i="16" s="1"/>
  <c r="E101" i="16"/>
  <c r="F101" i="16" s="1"/>
  <c r="G101" i="16" s="1"/>
  <c r="B101" i="16"/>
  <c r="C101" i="16" s="1"/>
  <c r="E100" i="16"/>
  <c r="F100" i="16" s="1"/>
  <c r="B100" i="16"/>
  <c r="C100" i="16" s="1"/>
  <c r="G100" i="16" s="1"/>
  <c r="E99" i="16"/>
  <c r="F99" i="16" s="1"/>
  <c r="B99" i="16"/>
  <c r="C99" i="16" s="1"/>
  <c r="G99" i="16" s="1"/>
  <c r="E98" i="16"/>
  <c r="F98" i="16" s="1"/>
  <c r="B98" i="16"/>
  <c r="C98" i="16" s="1"/>
  <c r="G98" i="16" s="1"/>
  <c r="E97" i="16"/>
  <c r="F97" i="16" s="1"/>
  <c r="B97" i="16"/>
  <c r="C97" i="16" s="1"/>
  <c r="E96" i="16"/>
  <c r="F96" i="16" s="1"/>
  <c r="B96" i="16"/>
  <c r="C96" i="16" s="1"/>
  <c r="G96" i="16" s="1"/>
  <c r="E95" i="16"/>
  <c r="F95" i="16" s="1"/>
  <c r="B95" i="16"/>
  <c r="C95" i="16" s="1"/>
  <c r="G95" i="16" s="1"/>
  <c r="E94" i="16"/>
  <c r="F94" i="16" s="1"/>
  <c r="B94" i="16"/>
  <c r="C94" i="16" s="1"/>
  <c r="G94" i="16" s="1"/>
  <c r="E93" i="16"/>
  <c r="F93" i="16" s="1"/>
  <c r="B93" i="16"/>
  <c r="C93" i="16" s="1"/>
  <c r="G93" i="16" s="1"/>
  <c r="E92" i="16"/>
  <c r="F92" i="16" s="1"/>
  <c r="B92" i="16"/>
  <c r="C92" i="16" s="1"/>
  <c r="G92" i="16" s="1"/>
  <c r="E91" i="16"/>
  <c r="F91" i="16" s="1"/>
  <c r="B91" i="16"/>
  <c r="C91" i="16" s="1"/>
  <c r="G91" i="16" s="1"/>
  <c r="E90" i="16"/>
  <c r="F90" i="16" s="1"/>
  <c r="G90" i="16" s="1"/>
  <c r="B90" i="16"/>
  <c r="C90" i="16" s="1"/>
  <c r="E89" i="16"/>
  <c r="F89" i="16" s="1"/>
  <c r="G89" i="16" s="1"/>
  <c r="B89" i="16"/>
  <c r="C89" i="16" s="1"/>
  <c r="E88" i="16"/>
  <c r="F88" i="16" s="1"/>
  <c r="B88" i="16"/>
  <c r="C88" i="16" s="1"/>
  <c r="G88" i="16" s="1"/>
  <c r="E87" i="16"/>
  <c r="F87" i="16" s="1"/>
  <c r="B87" i="16"/>
  <c r="C87" i="16" s="1"/>
  <c r="G87" i="16" s="1"/>
  <c r="E86" i="16"/>
  <c r="F86" i="16" s="1"/>
  <c r="B86" i="16"/>
  <c r="C86" i="16" s="1"/>
  <c r="G86" i="16" s="1"/>
  <c r="E85" i="16"/>
  <c r="F85" i="16" s="1"/>
  <c r="B85" i="16"/>
  <c r="C85" i="16" s="1"/>
  <c r="E84" i="16"/>
  <c r="F84" i="16" s="1"/>
  <c r="B84" i="16"/>
  <c r="C84" i="16" s="1"/>
  <c r="G84" i="16" s="1"/>
  <c r="E83" i="16"/>
  <c r="F83" i="16" s="1"/>
  <c r="B83" i="16"/>
  <c r="C83" i="16" s="1"/>
  <c r="G83" i="16" s="1"/>
  <c r="E82" i="16"/>
  <c r="F82" i="16" s="1"/>
  <c r="B82" i="16"/>
  <c r="C82" i="16" s="1"/>
  <c r="G82" i="16" s="1"/>
  <c r="E81" i="16"/>
  <c r="F81" i="16" s="1"/>
  <c r="B81" i="16"/>
  <c r="C81" i="16" s="1"/>
  <c r="G81" i="16" s="1"/>
  <c r="E80" i="16"/>
  <c r="F80" i="16" s="1"/>
  <c r="B80" i="16"/>
  <c r="C80" i="16" s="1"/>
  <c r="G80" i="16" s="1"/>
  <c r="E79" i="16"/>
  <c r="F79" i="16" s="1"/>
  <c r="B79" i="16"/>
  <c r="C79" i="16" s="1"/>
  <c r="G79" i="16" s="1"/>
  <c r="E78" i="16"/>
  <c r="F78" i="16" s="1"/>
  <c r="G78" i="16" s="1"/>
  <c r="B78" i="16"/>
  <c r="C78" i="16" s="1"/>
  <c r="E77" i="16"/>
  <c r="F77" i="16" s="1"/>
  <c r="G77" i="16" s="1"/>
  <c r="B77" i="16"/>
  <c r="C77" i="16" s="1"/>
  <c r="E76" i="16"/>
  <c r="F76" i="16" s="1"/>
  <c r="B76" i="16"/>
  <c r="C76" i="16" s="1"/>
  <c r="G76" i="16" s="1"/>
  <c r="E75" i="16"/>
  <c r="F75" i="16" s="1"/>
  <c r="B75" i="16"/>
  <c r="C75" i="16" s="1"/>
  <c r="G75" i="16" s="1"/>
  <c r="E74" i="16"/>
  <c r="F74" i="16" s="1"/>
  <c r="B74" i="16"/>
  <c r="C74" i="16" s="1"/>
  <c r="G74" i="16" s="1"/>
  <c r="E73" i="16"/>
  <c r="F73" i="16" s="1"/>
  <c r="B73" i="16"/>
  <c r="C73" i="16" s="1"/>
  <c r="E72" i="16"/>
  <c r="F72" i="16" s="1"/>
  <c r="B72" i="16"/>
  <c r="C72" i="16" s="1"/>
  <c r="G72" i="16" s="1"/>
  <c r="E71" i="16"/>
  <c r="F71" i="16" s="1"/>
  <c r="B71" i="16"/>
  <c r="C71" i="16" s="1"/>
  <c r="G71" i="16" s="1"/>
  <c r="E70" i="16"/>
  <c r="F70" i="16" s="1"/>
  <c r="B70" i="16"/>
  <c r="C70" i="16" s="1"/>
  <c r="G70" i="16" s="1"/>
  <c r="E69" i="16"/>
  <c r="F69" i="16" s="1"/>
  <c r="B69" i="16"/>
  <c r="C69" i="16" s="1"/>
  <c r="G69" i="16" s="1"/>
  <c r="E68" i="16"/>
  <c r="F68" i="16" s="1"/>
  <c r="B68" i="16"/>
  <c r="C68" i="16" s="1"/>
  <c r="G68" i="16" s="1"/>
  <c r="E67" i="16"/>
  <c r="F67" i="16" s="1"/>
  <c r="B67" i="16"/>
  <c r="C67" i="16" s="1"/>
  <c r="G67" i="16" s="1"/>
  <c r="E66" i="16"/>
  <c r="F66" i="16" s="1"/>
  <c r="G66" i="16" s="1"/>
  <c r="B66" i="16"/>
  <c r="C66" i="16" s="1"/>
  <c r="E65" i="16"/>
  <c r="F65" i="16" s="1"/>
  <c r="G65" i="16" s="1"/>
  <c r="B65" i="16"/>
  <c r="C65" i="16" s="1"/>
  <c r="E64" i="16"/>
  <c r="F64" i="16" s="1"/>
  <c r="B64" i="16"/>
  <c r="C64" i="16" s="1"/>
  <c r="G64" i="16" s="1"/>
  <c r="E63" i="16"/>
  <c r="F63" i="16" s="1"/>
  <c r="B63" i="16"/>
  <c r="C63" i="16" s="1"/>
  <c r="G63" i="16" s="1"/>
  <c r="E62" i="16"/>
  <c r="F62" i="16" s="1"/>
  <c r="B62" i="16"/>
  <c r="C62" i="16" s="1"/>
  <c r="G62" i="16" s="1"/>
  <c r="E61" i="16"/>
  <c r="F61" i="16" s="1"/>
  <c r="B61" i="16"/>
  <c r="C61" i="16" s="1"/>
  <c r="E60" i="16"/>
  <c r="F60" i="16" s="1"/>
  <c r="B60" i="16"/>
  <c r="C60" i="16" s="1"/>
  <c r="G60" i="16" s="1"/>
  <c r="E59" i="16"/>
  <c r="F59" i="16" s="1"/>
  <c r="B59" i="16"/>
  <c r="C59" i="16" s="1"/>
  <c r="G59" i="16" s="1"/>
  <c r="E58" i="16"/>
  <c r="F58" i="16" s="1"/>
  <c r="B58" i="16"/>
  <c r="C58" i="16" s="1"/>
  <c r="G58" i="16" s="1"/>
  <c r="E57" i="16"/>
  <c r="F57" i="16" s="1"/>
  <c r="B57" i="16"/>
  <c r="C57" i="16" s="1"/>
  <c r="G57" i="16" s="1"/>
  <c r="E56" i="16"/>
  <c r="F56" i="16" s="1"/>
  <c r="B56" i="16"/>
  <c r="C56" i="16" s="1"/>
  <c r="G56" i="16" s="1"/>
  <c r="E55" i="16"/>
  <c r="F55" i="16" s="1"/>
  <c r="B55" i="16"/>
  <c r="C55" i="16" s="1"/>
  <c r="G55" i="16" s="1"/>
  <c r="E54" i="16"/>
  <c r="F54" i="16" s="1"/>
  <c r="G54" i="16" s="1"/>
  <c r="B54" i="16"/>
  <c r="C54" i="16" s="1"/>
  <c r="E53" i="16"/>
  <c r="F53" i="16" s="1"/>
  <c r="G53" i="16" s="1"/>
  <c r="B53" i="16"/>
  <c r="C53" i="16" s="1"/>
  <c r="E52" i="16"/>
  <c r="F52" i="16" s="1"/>
  <c r="B52" i="16"/>
  <c r="C52" i="16" s="1"/>
  <c r="G52" i="16" s="1"/>
  <c r="E51" i="16"/>
  <c r="F51" i="16" s="1"/>
  <c r="B51" i="16"/>
  <c r="C51" i="16" s="1"/>
  <c r="G51" i="16" s="1"/>
  <c r="E50" i="16"/>
  <c r="F50" i="16" s="1"/>
  <c r="B50" i="16"/>
  <c r="C50" i="16" s="1"/>
  <c r="G50" i="16" s="1"/>
  <c r="E49" i="16"/>
  <c r="F49" i="16" s="1"/>
  <c r="B49" i="16"/>
  <c r="C49" i="16" s="1"/>
  <c r="E48" i="16"/>
  <c r="F48" i="16" s="1"/>
  <c r="B48" i="16"/>
  <c r="C48" i="16" s="1"/>
  <c r="G48" i="16" s="1"/>
  <c r="E47" i="16"/>
  <c r="F47" i="16" s="1"/>
  <c r="B47" i="16"/>
  <c r="C47" i="16" s="1"/>
  <c r="G47" i="16" s="1"/>
  <c r="E46" i="16"/>
  <c r="F46" i="16" s="1"/>
  <c r="B46" i="16"/>
  <c r="C46" i="16" s="1"/>
  <c r="G46" i="16" s="1"/>
  <c r="E45" i="16"/>
  <c r="F45" i="16" s="1"/>
  <c r="B45" i="16"/>
  <c r="C45" i="16" s="1"/>
  <c r="G45" i="16" s="1"/>
  <c r="E44" i="16"/>
  <c r="F44" i="16" s="1"/>
  <c r="B44" i="16"/>
  <c r="C44" i="16" s="1"/>
  <c r="G44" i="16" s="1"/>
  <c r="E43" i="16"/>
  <c r="F43" i="16" s="1"/>
  <c r="B43" i="16"/>
  <c r="C43" i="16" s="1"/>
  <c r="G43" i="16" s="1"/>
  <c r="E42" i="16"/>
  <c r="F42" i="16" s="1"/>
  <c r="G42" i="16" s="1"/>
  <c r="B42" i="16"/>
  <c r="C42" i="16" s="1"/>
  <c r="E41" i="16"/>
  <c r="F41" i="16" s="1"/>
  <c r="G41" i="16" s="1"/>
  <c r="B41" i="16"/>
  <c r="C41" i="16" s="1"/>
  <c r="E40" i="16"/>
  <c r="F40" i="16" s="1"/>
  <c r="B40" i="16"/>
  <c r="C40" i="16" s="1"/>
  <c r="G40" i="16" s="1"/>
  <c r="E39" i="16"/>
  <c r="F39" i="16" s="1"/>
  <c r="B39" i="16"/>
  <c r="C39" i="16" s="1"/>
  <c r="G39" i="16" s="1"/>
  <c r="E38" i="16"/>
  <c r="F38" i="16" s="1"/>
  <c r="B38" i="16"/>
  <c r="C38" i="16" s="1"/>
  <c r="G38" i="16" s="1"/>
  <c r="E37" i="16"/>
  <c r="F37" i="16" s="1"/>
  <c r="B37" i="16"/>
  <c r="C37" i="16" s="1"/>
  <c r="E36" i="16"/>
  <c r="F36" i="16" s="1"/>
  <c r="B36" i="16"/>
  <c r="C36" i="16" s="1"/>
  <c r="G36" i="16" s="1"/>
  <c r="E35" i="16"/>
  <c r="F35" i="16" s="1"/>
  <c r="B35" i="16"/>
  <c r="C35" i="16" s="1"/>
  <c r="G35" i="16" s="1"/>
  <c r="E34" i="16"/>
  <c r="F34" i="16" s="1"/>
  <c r="B34" i="16"/>
  <c r="C34" i="16" s="1"/>
  <c r="G34" i="16" s="1"/>
  <c r="E33" i="16"/>
  <c r="F33" i="16" s="1"/>
  <c r="B33" i="16"/>
  <c r="C33" i="16" s="1"/>
  <c r="G33" i="16" s="1"/>
  <c r="E32" i="16"/>
  <c r="F32" i="16" s="1"/>
  <c r="B32" i="16"/>
  <c r="C32" i="16" s="1"/>
  <c r="G32" i="16" s="1"/>
  <c r="E31" i="16"/>
  <c r="F31" i="16" s="1"/>
  <c r="B31" i="16"/>
  <c r="C31" i="16" s="1"/>
  <c r="E30" i="16"/>
  <c r="F30" i="16" s="1"/>
  <c r="B30" i="16"/>
  <c r="C30" i="16" s="1"/>
  <c r="G30" i="16" s="1"/>
  <c r="E29" i="16"/>
  <c r="F29" i="16" s="1"/>
  <c r="G29" i="16" s="1"/>
  <c r="B29" i="16"/>
  <c r="C29" i="16" s="1"/>
  <c r="E28" i="16"/>
  <c r="F28" i="16" s="1"/>
  <c r="B28" i="16"/>
  <c r="C28" i="16" s="1"/>
  <c r="G28" i="16" s="1"/>
  <c r="E27" i="16"/>
  <c r="F27" i="16" s="1"/>
  <c r="B27" i="16"/>
  <c r="C27" i="16" s="1"/>
  <c r="G27" i="16" s="1"/>
  <c r="E26" i="16"/>
  <c r="F26" i="16" s="1"/>
  <c r="B26" i="16"/>
  <c r="C26" i="16" s="1"/>
  <c r="G26" i="16" s="1"/>
  <c r="E25" i="16"/>
  <c r="F25" i="16" s="1"/>
  <c r="B25" i="16"/>
  <c r="C25" i="16" s="1"/>
  <c r="G25" i="16" s="1"/>
  <c r="E24" i="16"/>
  <c r="F24" i="16" s="1"/>
  <c r="B24" i="16"/>
  <c r="C24" i="16" s="1"/>
  <c r="G24" i="16" s="1"/>
  <c r="E23" i="16"/>
  <c r="F23" i="16" s="1"/>
  <c r="B23" i="16"/>
  <c r="C23" i="16" s="1"/>
  <c r="E22" i="16"/>
  <c r="F22" i="16" s="1"/>
  <c r="B22" i="16"/>
  <c r="C22" i="16" s="1"/>
  <c r="G22" i="16" s="1"/>
  <c r="E21" i="16"/>
  <c r="F21" i="16" s="1"/>
  <c r="B21" i="16"/>
  <c r="C21" i="16" s="1"/>
  <c r="G21" i="16" s="1"/>
  <c r="E20" i="16"/>
  <c r="F20" i="16" s="1"/>
  <c r="B20" i="16"/>
  <c r="C20" i="16" s="1"/>
  <c r="G20" i="16" s="1"/>
  <c r="E19" i="16"/>
  <c r="F19" i="16" s="1"/>
  <c r="B19" i="16"/>
  <c r="C19" i="16" s="1"/>
  <c r="G19" i="16" s="1"/>
  <c r="E18" i="16"/>
  <c r="F18" i="16" s="1"/>
  <c r="B18" i="16"/>
  <c r="C18" i="16" s="1"/>
  <c r="G18" i="16" s="1"/>
  <c r="E17" i="16"/>
  <c r="F17" i="16" s="1"/>
  <c r="B17" i="16"/>
  <c r="C17" i="16" s="1"/>
  <c r="G17" i="16" s="1"/>
  <c r="E16" i="16"/>
  <c r="F16" i="16" s="1"/>
  <c r="B16" i="16"/>
  <c r="C16" i="16" s="1"/>
  <c r="G16" i="16" s="1"/>
  <c r="E15" i="16"/>
  <c r="F15" i="16" s="1"/>
  <c r="B15" i="16"/>
  <c r="C15" i="16" s="1"/>
  <c r="G15" i="16" s="1"/>
  <c r="E14" i="16"/>
  <c r="F14" i="16" s="1"/>
  <c r="B14" i="16"/>
  <c r="C14" i="16" s="1"/>
  <c r="G14" i="16" s="1"/>
  <c r="E13" i="16"/>
  <c r="F13" i="16" s="1"/>
  <c r="B13" i="16"/>
  <c r="C13" i="16" s="1"/>
  <c r="G13" i="16" s="1"/>
  <c r="E12" i="16"/>
  <c r="F12" i="16" s="1"/>
  <c r="B12" i="16"/>
  <c r="C12" i="16" s="1"/>
  <c r="G12" i="16" s="1"/>
  <c r="E11" i="16"/>
  <c r="F11" i="16" s="1"/>
  <c r="B11" i="16"/>
  <c r="C11" i="16" s="1"/>
  <c r="E10" i="16"/>
  <c r="F10" i="16" s="1"/>
  <c r="B10" i="16"/>
  <c r="C10" i="16" s="1"/>
  <c r="G10" i="16" s="1"/>
  <c r="E9" i="16"/>
  <c r="F9" i="16" s="1"/>
  <c r="B9" i="16"/>
  <c r="C9" i="16" s="1"/>
  <c r="G9" i="16" s="1"/>
  <c r="E8" i="16"/>
  <c r="F8" i="16" s="1"/>
  <c r="B8" i="16"/>
  <c r="C8" i="16" s="1"/>
  <c r="G8" i="16" s="1"/>
  <c r="E7" i="16"/>
  <c r="F7" i="16" s="1"/>
  <c r="B7" i="16"/>
  <c r="C7" i="16" s="1"/>
  <c r="G7" i="16" s="1"/>
  <c r="E6" i="16"/>
  <c r="F6" i="16" s="1"/>
  <c r="B6" i="16"/>
  <c r="C6" i="16" s="1"/>
  <c r="G6" i="16" s="1"/>
  <c r="E8" i="4"/>
  <c r="F8" i="4" s="1"/>
  <c r="E9" i="4"/>
  <c r="F9" i="4"/>
  <c r="E10" i="4"/>
  <c r="F10" i="4" s="1"/>
  <c r="E11" i="4"/>
  <c r="F11" i="4"/>
  <c r="E12" i="4"/>
  <c r="F12" i="4" s="1"/>
  <c r="E13" i="4"/>
  <c r="F13" i="4" s="1"/>
  <c r="E14" i="4"/>
  <c r="F14" i="4" s="1"/>
  <c r="E15" i="4"/>
  <c r="F15" i="4"/>
  <c r="E16" i="4"/>
  <c r="F16" i="4" s="1"/>
  <c r="E17" i="4"/>
  <c r="F17" i="4"/>
  <c r="E18" i="4"/>
  <c r="F18" i="4" s="1"/>
  <c r="E19" i="4"/>
  <c r="F19" i="4" s="1"/>
  <c r="E20" i="4"/>
  <c r="F20" i="4" s="1"/>
  <c r="E21" i="4"/>
  <c r="F21" i="4"/>
  <c r="E22" i="4"/>
  <c r="F22" i="4" s="1"/>
  <c r="E23" i="4"/>
  <c r="F23" i="4"/>
  <c r="E24" i="4"/>
  <c r="F24" i="4" s="1"/>
  <c r="E25" i="4"/>
  <c r="F25" i="4" s="1"/>
  <c r="E26" i="4"/>
  <c r="F26" i="4" s="1"/>
  <c r="E27" i="4"/>
  <c r="F27" i="4"/>
  <c r="E28" i="4"/>
  <c r="F28" i="4" s="1"/>
  <c r="E29" i="4"/>
  <c r="F29" i="4"/>
  <c r="E30" i="4"/>
  <c r="F30" i="4" s="1"/>
  <c r="E31" i="4"/>
  <c r="F31" i="4" s="1"/>
  <c r="E32" i="4"/>
  <c r="F32" i="4" s="1"/>
  <c r="E33" i="4"/>
  <c r="F33" i="4"/>
  <c r="E34" i="4"/>
  <c r="F34" i="4" s="1"/>
  <c r="E35" i="4"/>
  <c r="F35" i="4"/>
  <c r="E36" i="4"/>
  <c r="F36" i="4" s="1"/>
  <c r="E37" i="4"/>
  <c r="F37" i="4" s="1"/>
  <c r="E38" i="4"/>
  <c r="F38" i="4" s="1"/>
  <c r="E39" i="4"/>
  <c r="F39" i="4"/>
  <c r="E40" i="4"/>
  <c r="F40" i="4" s="1"/>
  <c r="E41" i="4"/>
  <c r="F41" i="4"/>
  <c r="E42" i="4"/>
  <c r="F42" i="4" s="1"/>
  <c r="E43" i="4"/>
  <c r="F43" i="4" s="1"/>
  <c r="E44" i="4"/>
  <c r="F44" i="4" s="1"/>
  <c r="E45" i="4"/>
  <c r="F45" i="4"/>
  <c r="E46" i="4"/>
  <c r="F46" i="4" s="1"/>
  <c r="E47" i="4"/>
  <c r="F47" i="4"/>
  <c r="E48" i="4"/>
  <c r="F48" i="4" s="1"/>
  <c r="E49" i="4"/>
  <c r="F49" i="4" s="1"/>
  <c r="E50" i="4"/>
  <c r="F50" i="4" s="1"/>
  <c r="E51" i="4"/>
  <c r="F51" i="4"/>
  <c r="E52" i="4"/>
  <c r="F52" i="4" s="1"/>
  <c r="E53" i="4"/>
  <c r="F53" i="4"/>
  <c r="E54" i="4"/>
  <c r="F54" i="4" s="1"/>
  <c r="E55" i="4"/>
  <c r="F55" i="4" s="1"/>
  <c r="E56" i="4"/>
  <c r="F56" i="4" s="1"/>
  <c r="E57" i="4"/>
  <c r="F57" i="4"/>
  <c r="E58" i="4"/>
  <c r="F58" i="4" s="1"/>
  <c r="E59" i="4"/>
  <c r="F59" i="4"/>
  <c r="E60" i="4"/>
  <c r="F60" i="4" s="1"/>
  <c r="E61" i="4"/>
  <c r="F61" i="4" s="1"/>
  <c r="E62" i="4"/>
  <c r="F62" i="4" s="1"/>
  <c r="E63" i="4"/>
  <c r="F63" i="4"/>
  <c r="E64" i="4"/>
  <c r="F64" i="4" s="1"/>
  <c r="E65" i="4"/>
  <c r="F65" i="4"/>
  <c r="E66" i="4"/>
  <c r="F66" i="4" s="1"/>
  <c r="E67" i="4"/>
  <c r="F67" i="4" s="1"/>
  <c r="E68" i="4"/>
  <c r="F68" i="4" s="1"/>
  <c r="E69" i="4"/>
  <c r="F69" i="4"/>
  <c r="E70" i="4"/>
  <c r="F70" i="4" s="1"/>
  <c r="E71" i="4"/>
  <c r="F71" i="4"/>
  <c r="E72" i="4"/>
  <c r="F72" i="4" s="1"/>
  <c r="E73" i="4"/>
  <c r="F73" i="4" s="1"/>
  <c r="E74" i="4"/>
  <c r="F74" i="4" s="1"/>
  <c r="E75" i="4"/>
  <c r="F75" i="4"/>
  <c r="E76" i="4"/>
  <c r="F76" i="4" s="1"/>
  <c r="E77" i="4"/>
  <c r="F77" i="4"/>
  <c r="E78" i="4"/>
  <c r="F78" i="4" s="1"/>
  <c r="E79" i="4"/>
  <c r="F79" i="4" s="1"/>
  <c r="E80" i="4"/>
  <c r="F80" i="4" s="1"/>
  <c r="E81" i="4"/>
  <c r="F81" i="4"/>
  <c r="E82" i="4"/>
  <c r="F82" i="4" s="1"/>
  <c r="E83" i="4"/>
  <c r="F83" i="4"/>
  <c r="E84" i="4"/>
  <c r="F84" i="4" s="1"/>
  <c r="E85" i="4"/>
  <c r="F85" i="4" s="1"/>
  <c r="E86" i="4"/>
  <c r="F86" i="4" s="1"/>
  <c r="E87" i="4"/>
  <c r="F87" i="4"/>
  <c r="E88" i="4"/>
  <c r="F88" i="4" s="1"/>
  <c r="E89" i="4"/>
  <c r="F89" i="4"/>
  <c r="E90" i="4"/>
  <c r="F90" i="4" s="1"/>
  <c r="E91" i="4"/>
  <c r="F91" i="4" s="1"/>
  <c r="E92" i="4"/>
  <c r="F92" i="4" s="1"/>
  <c r="E93" i="4"/>
  <c r="F93" i="4"/>
  <c r="E94" i="4"/>
  <c r="F94" i="4" s="1"/>
  <c r="E95" i="4"/>
  <c r="F95" i="4"/>
  <c r="E96" i="4"/>
  <c r="F96" i="4" s="1"/>
  <c r="E97" i="4"/>
  <c r="F97" i="4" s="1"/>
  <c r="E98" i="4"/>
  <c r="F98" i="4" s="1"/>
  <c r="E99" i="4"/>
  <c r="F99" i="4"/>
  <c r="E100" i="4"/>
  <c r="F100" i="4" s="1"/>
  <c r="E101" i="4"/>
  <c r="F101" i="4"/>
  <c r="E102" i="4"/>
  <c r="F102" i="4" s="1"/>
  <c r="E103" i="4"/>
  <c r="F103" i="4" s="1"/>
  <c r="E104" i="4"/>
  <c r="F104" i="4" s="1"/>
  <c r="E105" i="4"/>
  <c r="F105" i="4"/>
  <c r="E106" i="4"/>
  <c r="F106" i="4" s="1"/>
  <c r="E7" i="4"/>
  <c r="F7" i="4" s="1"/>
  <c r="E6" i="4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/>
  <c r="B39" i="4"/>
  <c r="C39" i="4" s="1"/>
  <c r="B40" i="4"/>
  <c r="C40" i="4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15"/>
  <c r="C107" i="15" s="1"/>
  <c r="E107" i="15"/>
  <c r="F107" i="15"/>
  <c r="B108" i="15"/>
  <c r="C108" i="15" s="1"/>
  <c r="E108" i="15"/>
  <c r="F108" i="15"/>
  <c r="B109" i="15"/>
  <c r="C109" i="15" s="1"/>
  <c r="E109" i="15"/>
  <c r="F109" i="15"/>
  <c r="B110" i="15"/>
  <c r="C110" i="15" s="1"/>
  <c r="E110" i="15"/>
  <c r="F110" i="15" s="1"/>
  <c r="B111" i="15"/>
  <c r="C111" i="15" s="1"/>
  <c r="E111" i="15"/>
  <c r="F111" i="15"/>
  <c r="B112" i="15"/>
  <c r="C112" i="15" s="1"/>
  <c r="E112" i="15"/>
  <c r="F112" i="15"/>
  <c r="B113" i="15"/>
  <c r="C113" i="15" s="1"/>
  <c r="E113" i="15"/>
  <c r="F113" i="15"/>
  <c r="B114" i="15"/>
  <c r="C114" i="15" s="1"/>
  <c r="E114" i="15"/>
  <c r="F114" i="15" s="1"/>
  <c r="B115" i="15"/>
  <c r="C115" i="15" s="1"/>
  <c r="E115" i="15"/>
  <c r="F115" i="15"/>
  <c r="B116" i="15"/>
  <c r="C116" i="15" s="1"/>
  <c r="E116" i="15"/>
  <c r="F116" i="15"/>
  <c r="B117" i="15"/>
  <c r="C117" i="15" s="1"/>
  <c r="E117" i="15"/>
  <c r="F117" i="15"/>
  <c r="B118" i="15"/>
  <c r="C118" i="15" s="1"/>
  <c r="E118" i="15"/>
  <c r="F118" i="15" s="1"/>
  <c r="B119" i="15"/>
  <c r="C119" i="15" s="1"/>
  <c r="E119" i="15"/>
  <c r="F119" i="15"/>
  <c r="B120" i="15"/>
  <c r="C120" i="15" s="1"/>
  <c r="E120" i="15"/>
  <c r="F120" i="15"/>
  <c r="B121" i="15"/>
  <c r="C121" i="15" s="1"/>
  <c r="E121" i="15"/>
  <c r="F121" i="15"/>
  <c r="B122" i="15"/>
  <c r="C122" i="15" s="1"/>
  <c r="E122" i="15"/>
  <c r="F122" i="15" s="1"/>
  <c r="B123" i="15"/>
  <c r="C123" i="15" s="1"/>
  <c r="E123" i="15"/>
  <c r="F123" i="15"/>
  <c r="B124" i="15"/>
  <c r="C124" i="15" s="1"/>
  <c r="E124" i="15"/>
  <c r="F124" i="15"/>
  <c r="B125" i="15"/>
  <c r="C125" i="15" s="1"/>
  <c r="E125" i="15"/>
  <c r="F125" i="15"/>
  <c r="B126" i="15"/>
  <c r="C126" i="15" s="1"/>
  <c r="E126" i="15"/>
  <c r="F126" i="15" s="1"/>
  <c r="B127" i="15"/>
  <c r="C127" i="15" s="1"/>
  <c r="E127" i="15"/>
  <c r="F127" i="15"/>
  <c r="B128" i="15"/>
  <c r="C128" i="15" s="1"/>
  <c r="E128" i="15"/>
  <c r="F128" i="15"/>
  <c r="B129" i="15"/>
  <c r="C129" i="15" s="1"/>
  <c r="E129" i="15"/>
  <c r="F129" i="15"/>
  <c r="B130" i="15"/>
  <c r="C130" i="15" s="1"/>
  <c r="E130" i="15"/>
  <c r="F130" i="15" s="1"/>
  <c r="B131" i="15"/>
  <c r="C131" i="15" s="1"/>
  <c r="E131" i="15"/>
  <c r="F131" i="15"/>
  <c r="B132" i="15"/>
  <c r="C132" i="15" s="1"/>
  <c r="E132" i="15"/>
  <c r="F132" i="15"/>
  <c r="B133" i="15"/>
  <c r="C133" i="15" s="1"/>
  <c r="E133" i="15"/>
  <c r="F133" i="15"/>
  <c r="B134" i="15"/>
  <c r="C134" i="15" s="1"/>
  <c r="E134" i="15"/>
  <c r="F134" i="15" s="1"/>
  <c r="B135" i="15"/>
  <c r="C135" i="15" s="1"/>
  <c r="E135" i="15"/>
  <c r="F135" i="15"/>
  <c r="B136" i="15"/>
  <c r="C136" i="15" s="1"/>
  <c r="E136" i="15"/>
  <c r="F136" i="15"/>
  <c r="B137" i="15"/>
  <c r="C137" i="15" s="1"/>
  <c r="E137" i="15"/>
  <c r="F137" i="15"/>
  <c r="B138" i="15"/>
  <c r="C138" i="15" s="1"/>
  <c r="E138" i="15"/>
  <c r="F138" i="15" s="1"/>
  <c r="B139" i="15"/>
  <c r="C139" i="15" s="1"/>
  <c r="E139" i="15"/>
  <c r="F139" i="15"/>
  <c r="B140" i="15"/>
  <c r="C140" i="15" s="1"/>
  <c r="E140" i="15"/>
  <c r="F140" i="15"/>
  <c r="B141" i="15"/>
  <c r="C141" i="15" s="1"/>
  <c r="E141" i="15"/>
  <c r="F141" i="15"/>
  <c r="B142" i="15"/>
  <c r="C142" i="15" s="1"/>
  <c r="E142" i="15"/>
  <c r="F142" i="15" s="1"/>
  <c r="B143" i="15"/>
  <c r="C143" i="15" s="1"/>
  <c r="E143" i="15"/>
  <c r="F143" i="15"/>
  <c r="B144" i="15"/>
  <c r="C144" i="15" s="1"/>
  <c r="E144" i="15"/>
  <c r="F144" i="15"/>
  <c r="B145" i="15"/>
  <c r="C145" i="15" s="1"/>
  <c r="E145" i="15"/>
  <c r="F145" i="15"/>
  <c r="B146" i="15"/>
  <c r="C146" i="15" s="1"/>
  <c r="E146" i="15"/>
  <c r="F146" i="15" s="1"/>
  <c r="B147" i="15"/>
  <c r="C147" i="15" s="1"/>
  <c r="E147" i="15"/>
  <c r="F147" i="15"/>
  <c r="B148" i="15"/>
  <c r="C148" i="15" s="1"/>
  <c r="E148" i="15"/>
  <c r="F148" i="15"/>
  <c r="B149" i="15"/>
  <c r="C149" i="15" s="1"/>
  <c r="E149" i="15"/>
  <c r="F149" i="15"/>
  <c r="B150" i="15"/>
  <c r="C150" i="15" s="1"/>
  <c r="E150" i="15"/>
  <c r="F150" i="15" s="1"/>
  <c r="B151" i="15"/>
  <c r="C151" i="15" s="1"/>
  <c r="E151" i="15"/>
  <c r="F151" i="15"/>
  <c r="B152" i="15"/>
  <c r="C152" i="15" s="1"/>
  <c r="E152" i="15"/>
  <c r="F152" i="15"/>
  <c r="B153" i="15"/>
  <c r="C153" i="15" s="1"/>
  <c r="E153" i="15"/>
  <c r="F153" i="15"/>
  <c r="B154" i="15"/>
  <c r="C154" i="15" s="1"/>
  <c r="E154" i="15"/>
  <c r="F154" i="15" s="1"/>
  <c r="B155" i="15"/>
  <c r="C155" i="15" s="1"/>
  <c r="E155" i="15"/>
  <c r="F155" i="15"/>
  <c r="B156" i="15"/>
  <c r="C156" i="15" s="1"/>
  <c r="E156" i="15"/>
  <c r="F156" i="15"/>
  <c r="B157" i="15"/>
  <c r="C157" i="15" s="1"/>
  <c r="E157" i="15"/>
  <c r="F157" i="15"/>
  <c r="B158" i="15"/>
  <c r="C158" i="15" s="1"/>
  <c r="E158" i="15"/>
  <c r="F158" i="15" s="1"/>
  <c r="B159" i="15"/>
  <c r="C159" i="15" s="1"/>
  <c r="E159" i="15"/>
  <c r="F159" i="15"/>
  <c r="B160" i="15"/>
  <c r="C160" i="15" s="1"/>
  <c r="E160" i="15"/>
  <c r="F160" i="15"/>
  <c r="B161" i="15"/>
  <c r="C161" i="15" s="1"/>
  <c r="E161" i="15"/>
  <c r="F161" i="15"/>
  <c r="B162" i="15"/>
  <c r="C162" i="15" s="1"/>
  <c r="E162" i="15"/>
  <c r="F162" i="15" s="1"/>
  <c r="B163" i="15"/>
  <c r="C163" i="15" s="1"/>
  <c r="E163" i="15"/>
  <c r="F163" i="15"/>
  <c r="B164" i="15"/>
  <c r="C164" i="15" s="1"/>
  <c r="E164" i="15"/>
  <c r="F164" i="15"/>
  <c r="B165" i="15"/>
  <c r="C165" i="15" s="1"/>
  <c r="E165" i="15"/>
  <c r="F165" i="15"/>
  <c r="B166" i="15"/>
  <c r="C166" i="15" s="1"/>
  <c r="E166" i="15"/>
  <c r="F166" i="15" s="1"/>
  <c r="B167" i="15"/>
  <c r="C167" i="15" s="1"/>
  <c r="E167" i="15"/>
  <c r="F167" i="15"/>
  <c r="B168" i="15"/>
  <c r="C168" i="15" s="1"/>
  <c r="E168" i="15"/>
  <c r="F168" i="15"/>
  <c r="B169" i="15"/>
  <c r="C169" i="15" s="1"/>
  <c r="E169" i="15"/>
  <c r="F169" i="15"/>
  <c r="B170" i="15"/>
  <c r="C170" i="15" s="1"/>
  <c r="E170" i="15"/>
  <c r="F170" i="15" s="1"/>
  <c r="B171" i="15"/>
  <c r="C171" i="15" s="1"/>
  <c r="E171" i="15"/>
  <c r="F171" i="15"/>
  <c r="B172" i="15"/>
  <c r="C172" i="15" s="1"/>
  <c r="E172" i="15"/>
  <c r="F172" i="15"/>
  <c r="B173" i="15"/>
  <c r="C173" i="15" s="1"/>
  <c r="E173" i="15"/>
  <c r="F173" i="15"/>
  <c r="B174" i="15"/>
  <c r="C174" i="15" s="1"/>
  <c r="E174" i="15"/>
  <c r="F174" i="15" s="1"/>
  <c r="B175" i="15"/>
  <c r="C175" i="15" s="1"/>
  <c r="E175" i="15"/>
  <c r="F175" i="15"/>
  <c r="B176" i="15"/>
  <c r="C176" i="15" s="1"/>
  <c r="E176" i="15"/>
  <c r="F176" i="15"/>
  <c r="B177" i="15"/>
  <c r="C177" i="15" s="1"/>
  <c r="E177" i="15"/>
  <c r="F177" i="15"/>
  <c r="B178" i="15"/>
  <c r="C178" i="15" s="1"/>
  <c r="E178" i="15"/>
  <c r="F178" i="15" s="1"/>
  <c r="B179" i="15"/>
  <c r="C179" i="15" s="1"/>
  <c r="E179" i="15"/>
  <c r="F179" i="15"/>
  <c r="B180" i="15"/>
  <c r="C180" i="15" s="1"/>
  <c r="E180" i="15"/>
  <c r="F180" i="15"/>
  <c r="B181" i="15"/>
  <c r="C181" i="15" s="1"/>
  <c r="E181" i="15"/>
  <c r="F181" i="15"/>
  <c r="B182" i="15"/>
  <c r="C182" i="15" s="1"/>
  <c r="E182" i="15"/>
  <c r="F182" i="15" s="1"/>
  <c r="B183" i="15"/>
  <c r="C183" i="15" s="1"/>
  <c r="E183" i="15"/>
  <c r="F183" i="15" s="1"/>
  <c r="B184" i="15"/>
  <c r="C184" i="15" s="1"/>
  <c r="E184" i="15"/>
  <c r="F184" i="15" s="1"/>
  <c r="B185" i="15"/>
  <c r="C185" i="15" s="1"/>
  <c r="E185" i="15"/>
  <c r="F185" i="15" s="1"/>
  <c r="B186" i="15"/>
  <c r="C186" i="15" s="1"/>
  <c r="E186" i="15"/>
  <c r="F186" i="15" s="1"/>
  <c r="B187" i="15"/>
  <c r="C187" i="15" s="1"/>
  <c r="E187" i="15"/>
  <c r="F187" i="15" s="1"/>
  <c r="B188" i="15"/>
  <c r="C188" i="15" s="1"/>
  <c r="E188" i="15"/>
  <c r="F188" i="15" s="1"/>
  <c r="B189" i="15"/>
  <c r="C189" i="15" s="1"/>
  <c r="E189" i="15"/>
  <c r="F189" i="15" s="1"/>
  <c r="B190" i="15"/>
  <c r="C190" i="15" s="1"/>
  <c r="E190" i="15"/>
  <c r="F190" i="15"/>
  <c r="B191" i="15"/>
  <c r="C191" i="15" s="1"/>
  <c r="E191" i="15"/>
  <c r="F191" i="15"/>
  <c r="B192" i="15"/>
  <c r="C192" i="15" s="1"/>
  <c r="E192" i="15"/>
  <c r="F192" i="15" s="1"/>
  <c r="B193" i="15"/>
  <c r="C193" i="15" s="1"/>
  <c r="E193" i="15"/>
  <c r="F193" i="15" s="1"/>
  <c r="B194" i="15"/>
  <c r="C194" i="15" s="1"/>
  <c r="E194" i="15"/>
  <c r="F194" i="15" s="1"/>
  <c r="B195" i="15"/>
  <c r="C195" i="15" s="1"/>
  <c r="E195" i="15"/>
  <c r="F195" i="15" s="1"/>
  <c r="B196" i="15"/>
  <c r="C196" i="15" s="1"/>
  <c r="E196" i="15"/>
  <c r="F196" i="15"/>
  <c r="B197" i="15"/>
  <c r="C197" i="15" s="1"/>
  <c r="E197" i="15"/>
  <c r="F197" i="15"/>
  <c r="B198" i="15"/>
  <c r="C198" i="15" s="1"/>
  <c r="E198" i="15"/>
  <c r="F198" i="15"/>
  <c r="B199" i="15"/>
  <c r="C199" i="15" s="1"/>
  <c r="E199" i="15"/>
  <c r="F199" i="15" s="1"/>
  <c r="B200" i="15"/>
  <c r="C200" i="15" s="1"/>
  <c r="E200" i="15"/>
  <c r="F200" i="15" s="1"/>
  <c r="B201" i="15"/>
  <c r="C201" i="15" s="1"/>
  <c r="E201" i="15"/>
  <c r="F201" i="15" s="1"/>
  <c r="B202" i="15"/>
  <c r="C202" i="15" s="1"/>
  <c r="E202" i="15"/>
  <c r="F202" i="15" s="1"/>
  <c r="B203" i="15"/>
  <c r="C203" i="15" s="1"/>
  <c r="E203" i="15"/>
  <c r="F203" i="15" s="1"/>
  <c r="B204" i="15"/>
  <c r="C204" i="15" s="1"/>
  <c r="E204" i="15"/>
  <c r="F204" i="15" s="1"/>
  <c r="B205" i="15"/>
  <c r="C205" i="15" s="1"/>
  <c r="E205" i="15"/>
  <c r="F205" i="15" s="1"/>
  <c r="B206" i="15"/>
  <c r="C206" i="15" s="1"/>
  <c r="E206" i="15"/>
  <c r="F206" i="15" s="1"/>
  <c r="E106" i="15"/>
  <c r="F106" i="15" s="1"/>
  <c r="B106" i="15"/>
  <c r="C106" i="15" s="1"/>
  <c r="G106" i="15" s="1"/>
  <c r="H106" i="15" s="1"/>
  <c r="E105" i="15"/>
  <c r="F105" i="15" s="1"/>
  <c r="B105" i="15"/>
  <c r="C105" i="15" s="1"/>
  <c r="E104" i="15"/>
  <c r="F104" i="15" s="1"/>
  <c r="B104" i="15"/>
  <c r="C104" i="15" s="1"/>
  <c r="G104" i="15" s="1"/>
  <c r="H104" i="15" s="1"/>
  <c r="E103" i="15"/>
  <c r="F103" i="15" s="1"/>
  <c r="B103" i="15"/>
  <c r="C103" i="15" s="1"/>
  <c r="G103" i="15" s="1"/>
  <c r="H103" i="15" s="1"/>
  <c r="F102" i="15"/>
  <c r="E102" i="15"/>
  <c r="B102" i="15"/>
  <c r="C102" i="15" s="1"/>
  <c r="G102" i="15" s="1"/>
  <c r="H102" i="15" s="1"/>
  <c r="E101" i="15"/>
  <c r="F101" i="15" s="1"/>
  <c r="B101" i="15"/>
  <c r="C101" i="15" s="1"/>
  <c r="E100" i="15"/>
  <c r="F100" i="15" s="1"/>
  <c r="B100" i="15"/>
  <c r="C100" i="15" s="1"/>
  <c r="E99" i="15"/>
  <c r="F99" i="15" s="1"/>
  <c r="B99" i="15"/>
  <c r="C99" i="15" s="1"/>
  <c r="E98" i="15"/>
  <c r="F98" i="15" s="1"/>
  <c r="B98" i="15"/>
  <c r="C98" i="15" s="1"/>
  <c r="E97" i="15"/>
  <c r="F97" i="15" s="1"/>
  <c r="B97" i="15"/>
  <c r="C97" i="15" s="1"/>
  <c r="E96" i="15"/>
  <c r="F96" i="15" s="1"/>
  <c r="B96" i="15"/>
  <c r="C96" i="15" s="1"/>
  <c r="G96" i="15" s="1"/>
  <c r="H96" i="15" s="1"/>
  <c r="E95" i="15"/>
  <c r="F95" i="15" s="1"/>
  <c r="B95" i="15"/>
  <c r="C95" i="15" s="1"/>
  <c r="E94" i="15"/>
  <c r="F94" i="15" s="1"/>
  <c r="B94" i="15"/>
  <c r="C94" i="15" s="1"/>
  <c r="E93" i="15"/>
  <c r="F93" i="15" s="1"/>
  <c r="B93" i="15"/>
  <c r="C93" i="15" s="1"/>
  <c r="E92" i="15"/>
  <c r="F92" i="15" s="1"/>
  <c r="B92" i="15"/>
  <c r="C92" i="15" s="1"/>
  <c r="E91" i="15"/>
  <c r="F91" i="15" s="1"/>
  <c r="B91" i="15"/>
  <c r="C91" i="15" s="1"/>
  <c r="E90" i="15"/>
  <c r="F90" i="15" s="1"/>
  <c r="B90" i="15"/>
  <c r="C90" i="15" s="1"/>
  <c r="E89" i="15"/>
  <c r="F89" i="15" s="1"/>
  <c r="B89" i="15"/>
  <c r="C89" i="15" s="1"/>
  <c r="E88" i="15"/>
  <c r="F88" i="15" s="1"/>
  <c r="B88" i="15"/>
  <c r="C88" i="15" s="1"/>
  <c r="E87" i="15"/>
  <c r="F87" i="15" s="1"/>
  <c r="B87" i="15"/>
  <c r="C87" i="15" s="1"/>
  <c r="E86" i="15"/>
  <c r="F86" i="15" s="1"/>
  <c r="B86" i="15"/>
  <c r="C86" i="15" s="1"/>
  <c r="F85" i="15"/>
  <c r="E85" i="15"/>
  <c r="B85" i="15"/>
  <c r="C85" i="15" s="1"/>
  <c r="E84" i="15"/>
  <c r="F84" i="15" s="1"/>
  <c r="B84" i="15"/>
  <c r="C84" i="15" s="1"/>
  <c r="E83" i="15"/>
  <c r="F83" i="15" s="1"/>
  <c r="B83" i="15"/>
  <c r="C83" i="15" s="1"/>
  <c r="E82" i="15"/>
  <c r="F82" i="15" s="1"/>
  <c r="B82" i="15"/>
  <c r="C82" i="15" s="1"/>
  <c r="E81" i="15"/>
  <c r="F81" i="15" s="1"/>
  <c r="B81" i="15"/>
  <c r="C81" i="15" s="1"/>
  <c r="E80" i="15"/>
  <c r="F80" i="15" s="1"/>
  <c r="B80" i="15"/>
  <c r="C80" i="15" s="1"/>
  <c r="E79" i="15"/>
  <c r="F79" i="15" s="1"/>
  <c r="B79" i="15"/>
  <c r="C79" i="15" s="1"/>
  <c r="G79" i="15" s="1"/>
  <c r="H79" i="15" s="1"/>
  <c r="E78" i="15"/>
  <c r="F78" i="15" s="1"/>
  <c r="B78" i="15"/>
  <c r="C78" i="15" s="1"/>
  <c r="E77" i="15"/>
  <c r="F77" i="15" s="1"/>
  <c r="B77" i="15"/>
  <c r="C77" i="15" s="1"/>
  <c r="G77" i="15" s="1"/>
  <c r="H77" i="15" s="1"/>
  <c r="E76" i="15"/>
  <c r="F76" i="15" s="1"/>
  <c r="B76" i="15"/>
  <c r="C76" i="15" s="1"/>
  <c r="E75" i="15"/>
  <c r="F75" i="15" s="1"/>
  <c r="B75" i="15"/>
  <c r="C75" i="15" s="1"/>
  <c r="F74" i="15"/>
  <c r="E74" i="15"/>
  <c r="B74" i="15"/>
  <c r="C74" i="15" s="1"/>
  <c r="E73" i="15"/>
  <c r="F73" i="15" s="1"/>
  <c r="B73" i="15"/>
  <c r="C73" i="15" s="1"/>
  <c r="E72" i="15"/>
  <c r="F72" i="15" s="1"/>
  <c r="B72" i="15"/>
  <c r="C72" i="15" s="1"/>
  <c r="G72" i="15" s="1"/>
  <c r="H72" i="15" s="1"/>
  <c r="E71" i="15"/>
  <c r="F71" i="15" s="1"/>
  <c r="B71" i="15"/>
  <c r="C71" i="15" s="1"/>
  <c r="E70" i="15"/>
  <c r="F70" i="15" s="1"/>
  <c r="B70" i="15"/>
  <c r="C70" i="15" s="1"/>
  <c r="E69" i="15"/>
  <c r="F69" i="15" s="1"/>
  <c r="B69" i="15"/>
  <c r="C69" i="15" s="1"/>
  <c r="E68" i="15"/>
  <c r="F68" i="15" s="1"/>
  <c r="B68" i="15"/>
  <c r="C68" i="15" s="1"/>
  <c r="E67" i="15"/>
  <c r="F67" i="15" s="1"/>
  <c r="B67" i="15"/>
  <c r="C67" i="15" s="1"/>
  <c r="E66" i="15"/>
  <c r="F66" i="15" s="1"/>
  <c r="B66" i="15"/>
  <c r="C66" i="15" s="1"/>
  <c r="E65" i="15"/>
  <c r="F65" i="15" s="1"/>
  <c r="B65" i="15"/>
  <c r="C65" i="15" s="1"/>
  <c r="F64" i="15"/>
  <c r="E64" i="15"/>
  <c r="B64" i="15"/>
  <c r="C64" i="15" s="1"/>
  <c r="E63" i="15"/>
  <c r="F63" i="15" s="1"/>
  <c r="B63" i="15"/>
  <c r="C63" i="15" s="1"/>
  <c r="E62" i="15"/>
  <c r="F62" i="15" s="1"/>
  <c r="B62" i="15"/>
  <c r="C62" i="15" s="1"/>
  <c r="E61" i="15"/>
  <c r="F61" i="15" s="1"/>
  <c r="B61" i="15"/>
  <c r="C61" i="15" s="1"/>
  <c r="E60" i="15"/>
  <c r="F60" i="15" s="1"/>
  <c r="B60" i="15"/>
  <c r="C60" i="15" s="1"/>
  <c r="E59" i="15"/>
  <c r="F59" i="15" s="1"/>
  <c r="B59" i="15"/>
  <c r="C59" i="15" s="1"/>
  <c r="E58" i="15"/>
  <c r="F58" i="15" s="1"/>
  <c r="B58" i="15"/>
  <c r="C58" i="15" s="1"/>
  <c r="E57" i="15"/>
  <c r="F57" i="15" s="1"/>
  <c r="B57" i="15"/>
  <c r="C57" i="15" s="1"/>
  <c r="E56" i="15"/>
  <c r="F56" i="15" s="1"/>
  <c r="B56" i="15"/>
  <c r="C56" i="15" s="1"/>
  <c r="E55" i="15"/>
  <c r="F55" i="15" s="1"/>
  <c r="B55" i="15"/>
  <c r="C55" i="15" s="1"/>
  <c r="E54" i="15"/>
  <c r="F54" i="15" s="1"/>
  <c r="B54" i="15"/>
  <c r="C54" i="15" s="1"/>
  <c r="E53" i="15"/>
  <c r="F53" i="15" s="1"/>
  <c r="B53" i="15"/>
  <c r="C53" i="15" s="1"/>
  <c r="E52" i="15"/>
  <c r="F52" i="15" s="1"/>
  <c r="B52" i="15"/>
  <c r="C52" i="15" s="1"/>
  <c r="E51" i="15"/>
  <c r="F51" i="15" s="1"/>
  <c r="B51" i="15"/>
  <c r="C51" i="15" s="1"/>
  <c r="G51" i="15" s="1"/>
  <c r="H51" i="15" s="1"/>
  <c r="E50" i="15"/>
  <c r="F50" i="15" s="1"/>
  <c r="B50" i="15"/>
  <c r="C50" i="15" s="1"/>
  <c r="E49" i="15"/>
  <c r="F49" i="15" s="1"/>
  <c r="B49" i="15"/>
  <c r="C49" i="15" s="1"/>
  <c r="E48" i="15"/>
  <c r="F48" i="15" s="1"/>
  <c r="B48" i="15"/>
  <c r="C48" i="15" s="1"/>
  <c r="F47" i="15"/>
  <c r="E47" i="15"/>
  <c r="B47" i="15"/>
  <c r="C47" i="15" s="1"/>
  <c r="G47" i="15" s="1"/>
  <c r="H47" i="15" s="1"/>
  <c r="E46" i="15"/>
  <c r="F46" i="15" s="1"/>
  <c r="B46" i="15"/>
  <c r="C46" i="15" s="1"/>
  <c r="G46" i="15" s="1"/>
  <c r="H46" i="15" s="1"/>
  <c r="E45" i="15"/>
  <c r="F45" i="15" s="1"/>
  <c r="B45" i="15"/>
  <c r="C45" i="15" s="1"/>
  <c r="E44" i="15"/>
  <c r="F44" i="15" s="1"/>
  <c r="B44" i="15"/>
  <c r="C44" i="15" s="1"/>
  <c r="G44" i="15" s="1"/>
  <c r="H44" i="15" s="1"/>
  <c r="E43" i="15"/>
  <c r="F43" i="15" s="1"/>
  <c r="B43" i="15"/>
  <c r="C43" i="15" s="1"/>
  <c r="E42" i="15"/>
  <c r="F42" i="15" s="1"/>
  <c r="B42" i="15"/>
  <c r="C42" i="15" s="1"/>
  <c r="E41" i="15"/>
  <c r="F41" i="15" s="1"/>
  <c r="B41" i="15"/>
  <c r="C41" i="15" s="1"/>
  <c r="G41" i="15" s="1"/>
  <c r="H41" i="15" s="1"/>
  <c r="E40" i="15"/>
  <c r="F40" i="15" s="1"/>
  <c r="B40" i="15"/>
  <c r="C40" i="15" s="1"/>
  <c r="E39" i="15"/>
  <c r="F39" i="15" s="1"/>
  <c r="B39" i="15"/>
  <c r="C39" i="15" s="1"/>
  <c r="E38" i="15"/>
  <c r="F38" i="15" s="1"/>
  <c r="B38" i="15"/>
  <c r="C38" i="15" s="1"/>
  <c r="E37" i="15"/>
  <c r="F37" i="15" s="1"/>
  <c r="B37" i="15"/>
  <c r="C37" i="15" s="1"/>
  <c r="E36" i="15"/>
  <c r="F36" i="15" s="1"/>
  <c r="B36" i="15"/>
  <c r="C36" i="15" s="1"/>
  <c r="G36" i="15" s="1"/>
  <c r="H36" i="15" s="1"/>
  <c r="E35" i="15"/>
  <c r="F35" i="15" s="1"/>
  <c r="B35" i="15"/>
  <c r="C35" i="15" s="1"/>
  <c r="E34" i="15"/>
  <c r="F34" i="15" s="1"/>
  <c r="B34" i="15"/>
  <c r="C34" i="15" s="1"/>
  <c r="E33" i="15"/>
  <c r="F33" i="15" s="1"/>
  <c r="B33" i="15"/>
  <c r="C33" i="15" s="1"/>
  <c r="E32" i="15"/>
  <c r="F32" i="15" s="1"/>
  <c r="B32" i="15"/>
  <c r="C32" i="15" s="1"/>
  <c r="E31" i="15"/>
  <c r="F31" i="15" s="1"/>
  <c r="B31" i="15"/>
  <c r="C31" i="15" s="1"/>
  <c r="G31" i="15" s="1"/>
  <c r="H31" i="15" s="1"/>
  <c r="E30" i="15"/>
  <c r="F30" i="15" s="1"/>
  <c r="B30" i="15"/>
  <c r="C30" i="15" s="1"/>
  <c r="E29" i="15"/>
  <c r="F29" i="15" s="1"/>
  <c r="B29" i="15"/>
  <c r="C29" i="15" s="1"/>
  <c r="E28" i="15"/>
  <c r="F28" i="15" s="1"/>
  <c r="B28" i="15"/>
  <c r="C28" i="15" s="1"/>
  <c r="E27" i="15"/>
  <c r="F27" i="15" s="1"/>
  <c r="B27" i="15"/>
  <c r="C27" i="15" s="1"/>
  <c r="E26" i="15"/>
  <c r="F26" i="15" s="1"/>
  <c r="B26" i="15"/>
  <c r="C26" i="15" s="1"/>
  <c r="F25" i="15"/>
  <c r="E25" i="15"/>
  <c r="B25" i="15"/>
  <c r="C25" i="15" s="1"/>
  <c r="E24" i="15"/>
  <c r="F24" i="15" s="1"/>
  <c r="B24" i="15"/>
  <c r="C24" i="15" s="1"/>
  <c r="E23" i="15"/>
  <c r="F23" i="15" s="1"/>
  <c r="B23" i="15"/>
  <c r="C23" i="15" s="1"/>
  <c r="E22" i="15"/>
  <c r="F22" i="15" s="1"/>
  <c r="B22" i="15"/>
  <c r="C22" i="15" s="1"/>
  <c r="G22" i="15" s="1"/>
  <c r="H22" i="15" s="1"/>
  <c r="E21" i="15"/>
  <c r="F21" i="15" s="1"/>
  <c r="B21" i="15"/>
  <c r="C21" i="15" s="1"/>
  <c r="E20" i="15"/>
  <c r="F20" i="15" s="1"/>
  <c r="B20" i="15"/>
  <c r="C20" i="15" s="1"/>
  <c r="E19" i="15"/>
  <c r="F19" i="15" s="1"/>
  <c r="B19" i="15"/>
  <c r="C19" i="15" s="1"/>
  <c r="E18" i="15"/>
  <c r="F18" i="15" s="1"/>
  <c r="B18" i="15"/>
  <c r="C18" i="15" s="1"/>
  <c r="E17" i="15"/>
  <c r="F17" i="15" s="1"/>
  <c r="B17" i="15"/>
  <c r="C17" i="15" s="1"/>
  <c r="E16" i="15"/>
  <c r="F16" i="15" s="1"/>
  <c r="B16" i="15"/>
  <c r="C16" i="15" s="1"/>
  <c r="E15" i="15"/>
  <c r="F15" i="15" s="1"/>
  <c r="B15" i="15"/>
  <c r="C15" i="15" s="1"/>
  <c r="E14" i="15"/>
  <c r="F14" i="15" s="1"/>
  <c r="B14" i="15"/>
  <c r="C14" i="15" s="1"/>
  <c r="E13" i="15"/>
  <c r="F13" i="15" s="1"/>
  <c r="B13" i="15"/>
  <c r="C13" i="15" s="1"/>
  <c r="E12" i="15"/>
  <c r="F12" i="15" s="1"/>
  <c r="B12" i="15"/>
  <c r="C12" i="15" s="1"/>
  <c r="G12" i="15" s="1"/>
  <c r="H12" i="15" s="1"/>
  <c r="E11" i="15"/>
  <c r="F11" i="15" s="1"/>
  <c r="B11" i="15"/>
  <c r="C11" i="15" s="1"/>
  <c r="E10" i="15"/>
  <c r="F10" i="15" s="1"/>
  <c r="B10" i="15"/>
  <c r="C10" i="15" s="1"/>
  <c r="G10" i="15" s="1"/>
  <c r="H10" i="15" s="1"/>
  <c r="E9" i="15"/>
  <c r="F9" i="15" s="1"/>
  <c r="B9" i="15"/>
  <c r="C9" i="15" s="1"/>
  <c r="E8" i="15"/>
  <c r="F8" i="15" s="1"/>
  <c r="B8" i="15"/>
  <c r="C8" i="15" s="1"/>
  <c r="E7" i="15"/>
  <c r="F7" i="15" s="1"/>
  <c r="B7" i="15"/>
  <c r="C7" i="15" s="1"/>
  <c r="E6" i="15"/>
  <c r="F6" i="15" s="1"/>
  <c r="B6" i="15"/>
  <c r="C6" i="15" s="1"/>
  <c r="B6" i="4"/>
  <c r="C6" i="4" s="1"/>
  <c r="E1" i="13"/>
  <c r="C43" i="13"/>
  <c r="C42" i="13"/>
  <c r="C41" i="13"/>
  <c r="C40" i="13"/>
  <c r="C39" i="13"/>
  <c r="C38" i="13"/>
  <c r="C37" i="13"/>
  <c r="D37" i="13" s="1"/>
  <c r="C36" i="13"/>
  <c r="C35" i="13"/>
  <c r="C34" i="13"/>
  <c r="C33" i="13"/>
  <c r="D33" i="13" s="1"/>
  <c r="C32" i="13"/>
  <c r="D32" i="13" s="1"/>
  <c r="C31" i="13"/>
  <c r="C30" i="13"/>
  <c r="C29" i="13"/>
  <c r="D29" i="13" s="1"/>
  <c r="C28" i="13"/>
  <c r="D28" i="13" s="1"/>
  <c r="C27" i="13"/>
  <c r="C26" i="13"/>
  <c r="C25" i="13"/>
  <c r="D25" i="13" s="1"/>
  <c r="C24" i="13"/>
  <c r="C23" i="13"/>
  <c r="C22" i="13"/>
  <c r="C21" i="13"/>
  <c r="C20" i="13"/>
  <c r="D20" i="13" s="1"/>
  <c r="C19" i="13"/>
  <c r="C18" i="13"/>
  <c r="C17" i="13"/>
  <c r="D17" i="13" s="1"/>
  <c r="C16" i="13"/>
  <c r="D16" i="13" s="1"/>
  <c r="C15" i="13"/>
  <c r="C14" i="13"/>
  <c r="C13" i="13"/>
  <c r="C12" i="13"/>
  <c r="C11" i="13"/>
  <c r="C10" i="13"/>
  <c r="C9" i="13"/>
  <c r="D9" i="13" s="1"/>
  <c r="C8" i="13"/>
  <c r="C7" i="13"/>
  <c r="C6" i="13"/>
  <c r="C5" i="13"/>
  <c r="D5" i="13" s="1"/>
  <c r="C4" i="13"/>
  <c r="C3" i="13"/>
  <c r="E1" i="12"/>
  <c r="E1" i="10"/>
  <c r="C43" i="12"/>
  <c r="D43" i="12" s="1"/>
  <c r="C42" i="12"/>
  <c r="D42" i="12" s="1"/>
  <c r="C41" i="12"/>
  <c r="D40" i="12"/>
  <c r="C40" i="12"/>
  <c r="C39" i="12"/>
  <c r="D39" i="12" s="1"/>
  <c r="C38" i="12"/>
  <c r="C37" i="12"/>
  <c r="D37" i="12" s="1"/>
  <c r="C36" i="12"/>
  <c r="D36" i="12" s="1"/>
  <c r="D35" i="12"/>
  <c r="C35" i="12"/>
  <c r="C34" i="12"/>
  <c r="C33" i="12"/>
  <c r="D33" i="12" s="1"/>
  <c r="C32" i="12"/>
  <c r="D32" i="12" s="1"/>
  <c r="D31" i="12"/>
  <c r="C31" i="12"/>
  <c r="C30" i="12"/>
  <c r="C29" i="12"/>
  <c r="D29" i="12" s="1"/>
  <c r="C28" i="12"/>
  <c r="D28" i="12" s="1"/>
  <c r="D27" i="12"/>
  <c r="C27" i="12"/>
  <c r="C26" i="12"/>
  <c r="C25" i="12"/>
  <c r="D25" i="12" s="1"/>
  <c r="C24" i="12"/>
  <c r="D23" i="12"/>
  <c r="C23" i="12"/>
  <c r="C22" i="12"/>
  <c r="C21" i="12"/>
  <c r="C20" i="12"/>
  <c r="D20" i="12" s="1"/>
  <c r="C19" i="12"/>
  <c r="D19" i="12" s="1"/>
  <c r="C18" i="12"/>
  <c r="C17" i="12"/>
  <c r="C16" i="12"/>
  <c r="D16" i="12" s="1"/>
  <c r="C15" i="12"/>
  <c r="D15" i="12" s="1"/>
  <c r="C14" i="12"/>
  <c r="C13" i="12"/>
  <c r="C12" i="12"/>
  <c r="D12" i="12" s="1"/>
  <c r="C11" i="12"/>
  <c r="D11" i="12" s="1"/>
  <c r="C10" i="12"/>
  <c r="C9" i="12"/>
  <c r="D9" i="12" s="1"/>
  <c r="C8" i="12"/>
  <c r="D8" i="12" s="1"/>
  <c r="C7" i="12"/>
  <c r="D7" i="12" s="1"/>
  <c r="C6" i="12"/>
  <c r="D6" i="12" s="1"/>
  <c r="C5" i="12"/>
  <c r="C4" i="12"/>
  <c r="D4" i="12" s="1"/>
  <c r="C3" i="12"/>
  <c r="D3" i="12" s="1"/>
  <c r="C43" i="10"/>
  <c r="C42" i="10"/>
  <c r="C41" i="10"/>
  <c r="C40" i="10"/>
  <c r="C39" i="10"/>
  <c r="C38" i="10"/>
  <c r="D38" i="10" s="1"/>
  <c r="C37" i="10"/>
  <c r="D37" i="10" s="1"/>
  <c r="C36" i="10"/>
  <c r="D36" i="10" s="1"/>
  <c r="C35" i="10"/>
  <c r="C34" i="10"/>
  <c r="D34" i="10" s="1"/>
  <c r="C33" i="10"/>
  <c r="D33" i="10" s="1"/>
  <c r="C32" i="10"/>
  <c r="D32" i="10" s="1"/>
  <c r="C31" i="10"/>
  <c r="C30" i="10"/>
  <c r="C29" i="10"/>
  <c r="C28" i="10"/>
  <c r="D28" i="10" s="1"/>
  <c r="C27" i="10"/>
  <c r="C26" i="10"/>
  <c r="D26" i="10" s="1"/>
  <c r="C25" i="10"/>
  <c r="D25" i="10" s="1"/>
  <c r="C24" i="10"/>
  <c r="D24" i="10" s="1"/>
  <c r="C23" i="10"/>
  <c r="C22" i="10"/>
  <c r="D22" i="10" s="1"/>
  <c r="C21" i="10"/>
  <c r="D21" i="10" s="1"/>
  <c r="C20" i="10"/>
  <c r="D20" i="10" s="1"/>
  <c r="C19" i="10"/>
  <c r="C18" i="10"/>
  <c r="C17" i="10"/>
  <c r="C16" i="10"/>
  <c r="D16" i="10" s="1"/>
  <c r="C15" i="10"/>
  <c r="C14" i="10"/>
  <c r="D14" i="10" s="1"/>
  <c r="C13" i="10"/>
  <c r="D13" i="10" s="1"/>
  <c r="C12" i="10"/>
  <c r="D12" i="10" s="1"/>
  <c r="C11" i="10"/>
  <c r="D10" i="10"/>
  <c r="C10" i="10"/>
  <c r="C9" i="10"/>
  <c r="D9" i="10" s="1"/>
  <c r="C8" i="10"/>
  <c r="D8" i="10" s="1"/>
  <c r="C7" i="10"/>
  <c r="C6" i="10"/>
  <c r="C5" i="10"/>
  <c r="C4" i="10"/>
  <c r="D4" i="10" s="1"/>
  <c r="C3" i="10"/>
  <c r="G15" i="8"/>
  <c r="G25" i="8"/>
  <c r="G27" i="8"/>
  <c r="G31" i="8"/>
  <c r="G42" i="8"/>
  <c r="G43" i="8"/>
  <c r="F6" i="8"/>
  <c r="F20" i="8"/>
  <c r="F23" i="8"/>
  <c r="F29" i="8"/>
  <c r="F32" i="8"/>
  <c r="F42" i="8"/>
  <c r="F3" i="8"/>
  <c r="E6" i="8"/>
  <c r="E15" i="8"/>
  <c r="E17" i="8"/>
  <c r="E20" i="8"/>
  <c r="E25" i="8"/>
  <c r="E27" i="8"/>
  <c r="E29" i="8"/>
  <c r="E30" i="8"/>
  <c r="E36" i="8"/>
  <c r="E37" i="8"/>
  <c r="E41" i="8"/>
  <c r="E42" i="8"/>
  <c r="C43" i="8"/>
  <c r="F43" i="8" s="1"/>
  <c r="C42" i="8"/>
  <c r="C41" i="8"/>
  <c r="G41" i="8" s="1"/>
  <c r="C40" i="8"/>
  <c r="E40" i="8" s="1"/>
  <c r="C39" i="8"/>
  <c r="D39" i="8" s="1"/>
  <c r="C38" i="8"/>
  <c r="E38" i="8" s="1"/>
  <c r="C37" i="8"/>
  <c r="G37" i="8" s="1"/>
  <c r="D36" i="8"/>
  <c r="C36" i="8"/>
  <c r="G36" i="8" s="1"/>
  <c r="C35" i="8"/>
  <c r="E35" i="8" s="1"/>
  <c r="D34" i="8"/>
  <c r="C34" i="8"/>
  <c r="E34" i="8" s="1"/>
  <c r="C33" i="8"/>
  <c r="F33" i="8" s="1"/>
  <c r="C32" i="8"/>
  <c r="G32" i="8" s="1"/>
  <c r="C31" i="8"/>
  <c r="D31" i="8" s="1"/>
  <c r="C30" i="8"/>
  <c r="D30" i="8" s="1"/>
  <c r="D29" i="8"/>
  <c r="C29" i="8"/>
  <c r="G29" i="8" s="1"/>
  <c r="C28" i="8"/>
  <c r="E28" i="8" s="1"/>
  <c r="C27" i="8"/>
  <c r="D27" i="8" s="1"/>
  <c r="C26" i="8"/>
  <c r="E26" i="8" s="1"/>
  <c r="D25" i="8"/>
  <c r="C25" i="8"/>
  <c r="F25" i="8" s="1"/>
  <c r="D24" i="8"/>
  <c r="C24" i="8"/>
  <c r="G24" i="8" s="1"/>
  <c r="C23" i="8"/>
  <c r="D23" i="8" s="1"/>
  <c r="C22" i="8"/>
  <c r="E22" i="8" s="1"/>
  <c r="C21" i="8"/>
  <c r="F21" i="8" s="1"/>
  <c r="C20" i="8"/>
  <c r="G20" i="8" s="1"/>
  <c r="C19" i="8"/>
  <c r="D19" i="8" s="1"/>
  <c r="C18" i="8"/>
  <c r="D18" i="8" s="1"/>
  <c r="D17" i="8"/>
  <c r="C17" i="8"/>
  <c r="G17" i="8" s="1"/>
  <c r="C16" i="8"/>
  <c r="E16" i="8" s="1"/>
  <c r="C15" i="8"/>
  <c r="F15" i="8" s="1"/>
  <c r="C14" i="8"/>
  <c r="E14" i="8" s="1"/>
  <c r="C13" i="8"/>
  <c r="G13" i="8" s="1"/>
  <c r="C12" i="8"/>
  <c r="G12" i="8" s="1"/>
  <c r="C11" i="8"/>
  <c r="D11" i="8" s="1"/>
  <c r="C10" i="8"/>
  <c r="E10" i="8" s="1"/>
  <c r="C9" i="8"/>
  <c r="F9" i="8" s="1"/>
  <c r="C8" i="8"/>
  <c r="F8" i="8" s="1"/>
  <c r="C7" i="8"/>
  <c r="D7" i="8" s="1"/>
  <c r="C6" i="8"/>
  <c r="G6" i="8" s="1"/>
  <c r="C5" i="8"/>
  <c r="E5" i="8" s="1"/>
  <c r="C4" i="8"/>
  <c r="D4" i="8" s="1"/>
  <c r="C3" i="8"/>
  <c r="D3" i="8" s="1"/>
  <c r="F6" i="4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16" i="4"/>
  <c r="C1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D55" i="1"/>
  <c r="B22" i="1"/>
  <c r="D22" i="1" s="1"/>
  <c r="C22" i="1"/>
  <c r="B23" i="1"/>
  <c r="D23" i="1" s="1"/>
  <c r="C23" i="1"/>
  <c r="B24" i="1"/>
  <c r="D24" i="1" s="1"/>
  <c r="B25" i="1"/>
  <c r="D25" i="1" s="1"/>
  <c r="C25" i="1"/>
  <c r="B26" i="1"/>
  <c r="D26" i="1" s="1"/>
  <c r="C26" i="1"/>
  <c r="B27" i="1"/>
  <c r="C27" i="1" s="1"/>
  <c r="B28" i="1"/>
  <c r="D28" i="1" s="1"/>
  <c r="C28" i="1"/>
  <c r="B29" i="1"/>
  <c r="D29" i="1" s="1"/>
  <c r="C29" i="1"/>
  <c r="B30" i="1"/>
  <c r="D30" i="1" s="1"/>
  <c r="C30" i="1"/>
  <c r="B31" i="1"/>
  <c r="D31" i="1" s="1"/>
  <c r="B32" i="1"/>
  <c r="D32" i="1" s="1"/>
  <c r="C32" i="1"/>
  <c r="B33" i="1"/>
  <c r="C33" i="1" s="1"/>
  <c r="B34" i="1"/>
  <c r="C34" i="1" s="1"/>
  <c r="B35" i="1"/>
  <c r="D35" i="1" s="1"/>
  <c r="B36" i="1"/>
  <c r="D36" i="1" s="1"/>
  <c r="B37" i="1"/>
  <c r="D37" i="1" s="1"/>
  <c r="B38" i="1"/>
  <c r="D38" i="1" s="1"/>
  <c r="B39" i="1"/>
  <c r="C39" i="1" s="1"/>
  <c r="B40" i="1"/>
  <c r="D40" i="1" s="1"/>
  <c r="B41" i="1"/>
  <c r="D41" i="1" s="1"/>
  <c r="B42" i="1"/>
  <c r="D42" i="1" s="1"/>
  <c r="B43" i="1"/>
  <c r="D43" i="1" s="1"/>
  <c r="C43" i="1"/>
  <c r="B44" i="1"/>
  <c r="D44" i="1" s="1"/>
  <c r="B45" i="1"/>
  <c r="C45" i="1" s="1"/>
  <c r="B46" i="1"/>
  <c r="D46" i="1" s="1"/>
  <c r="B47" i="1"/>
  <c r="C47" i="1" s="1"/>
  <c r="B48" i="1"/>
  <c r="C48" i="1" s="1"/>
  <c r="B49" i="1"/>
  <c r="D49" i="1" s="1"/>
  <c r="B50" i="1"/>
  <c r="D50" i="1" s="1"/>
  <c r="C50" i="1"/>
  <c r="B51" i="1"/>
  <c r="C51" i="1" s="1"/>
  <c r="B52" i="1"/>
  <c r="D52" i="1" s="1"/>
  <c r="C52" i="1"/>
  <c r="B53" i="1"/>
  <c r="D53" i="1" s="1"/>
  <c r="B54" i="1"/>
  <c r="C54" i="1" s="1"/>
  <c r="B55" i="1"/>
  <c r="C55" i="1"/>
  <c r="B56" i="1"/>
  <c r="D56" i="1" s="1"/>
  <c r="C56" i="1"/>
  <c r="B57" i="1"/>
  <c r="C57" i="1" s="1"/>
  <c r="B58" i="1"/>
  <c r="D58" i="1" s="1"/>
  <c r="C58" i="1"/>
  <c r="B59" i="1"/>
  <c r="D59" i="1" s="1"/>
  <c r="B60" i="1"/>
  <c r="C60" i="1" s="1"/>
  <c r="B61" i="1"/>
  <c r="C61" i="1" s="1"/>
  <c r="B62" i="1"/>
  <c r="D62" i="1" s="1"/>
  <c r="B63" i="1"/>
  <c r="C63" i="1" s="1"/>
  <c r="B64" i="1"/>
  <c r="D64" i="1" s="1"/>
  <c r="B65" i="1"/>
  <c r="D65" i="1" s="1"/>
  <c r="B66" i="1"/>
  <c r="C66" i="1" s="1"/>
  <c r="B67" i="1"/>
  <c r="D67" i="1" s="1"/>
  <c r="B68" i="1"/>
  <c r="D68" i="1" s="1"/>
  <c r="B69" i="1"/>
  <c r="C69" i="1" s="1"/>
  <c r="B70" i="1"/>
  <c r="D70" i="1" s="1"/>
  <c r="B71" i="1"/>
  <c r="D71" i="1" s="1"/>
  <c r="B72" i="1"/>
  <c r="D72" i="1" s="1"/>
  <c r="C72" i="1"/>
  <c r="B73" i="1"/>
  <c r="C73" i="1" s="1"/>
  <c r="B74" i="1"/>
  <c r="D74" i="1" s="1"/>
  <c r="B75" i="1"/>
  <c r="C75" i="1" s="1"/>
  <c r="B4" i="1"/>
  <c r="C4" i="1" s="1"/>
  <c r="B5" i="1"/>
  <c r="C5" i="1" s="1"/>
  <c r="B6" i="1"/>
  <c r="C6" i="1" s="1"/>
  <c r="B7" i="1"/>
  <c r="C7" i="1" s="1"/>
  <c r="B8" i="1"/>
  <c r="D8" i="1" s="1"/>
  <c r="B9" i="1"/>
  <c r="D9" i="1" s="1"/>
  <c r="B10" i="1"/>
  <c r="C10" i="1" s="1"/>
  <c r="B11" i="1"/>
  <c r="D11" i="1" s="1"/>
  <c r="B12" i="1"/>
  <c r="D12" i="1" s="1"/>
  <c r="B13" i="1"/>
  <c r="D13" i="1" s="1"/>
  <c r="B14" i="1"/>
  <c r="D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3" i="1"/>
  <c r="D3" i="1" s="1"/>
  <c r="F35" i="17" l="1"/>
  <c r="G35" i="17" s="1"/>
  <c r="F19" i="17"/>
  <c r="F101" i="17"/>
  <c r="G101" i="17" s="1"/>
  <c r="F22" i="17"/>
  <c r="G22" i="17" s="1"/>
  <c r="F47" i="17"/>
  <c r="G47" i="17" s="1"/>
  <c r="F8" i="17"/>
  <c r="G8" i="17" s="1"/>
  <c r="F188" i="17"/>
  <c r="G188" i="17" s="1"/>
  <c r="F108" i="17"/>
  <c r="F106" i="17"/>
  <c r="G106" i="17" s="1"/>
  <c r="F148" i="17"/>
  <c r="G148" i="17" s="1"/>
  <c r="F116" i="17"/>
  <c r="G116" i="17" s="1"/>
  <c r="F95" i="17"/>
  <c r="G95" i="17" s="1"/>
  <c r="F111" i="17"/>
  <c r="G111" i="17" s="1"/>
  <c r="F90" i="17"/>
  <c r="G90" i="17" s="1"/>
  <c r="F88" i="17"/>
  <c r="G88" i="17" s="1"/>
  <c r="F82" i="17"/>
  <c r="G82" i="17" s="1"/>
  <c r="F184" i="17"/>
  <c r="G184" i="17" s="1"/>
  <c r="F172" i="17"/>
  <c r="G172" i="17" s="1"/>
  <c r="F170" i="17"/>
  <c r="G170" i="17" s="1"/>
  <c r="F168" i="17"/>
  <c r="G168" i="17" s="1"/>
  <c r="F132" i="17"/>
  <c r="G132" i="17" s="1"/>
  <c r="F53" i="17"/>
  <c r="G53" i="17" s="1"/>
  <c r="F202" i="17"/>
  <c r="F166" i="17"/>
  <c r="G166" i="17" s="1"/>
  <c r="F161" i="17"/>
  <c r="G161" i="17" s="1"/>
  <c r="F160" i="17"/>
  <c r="G160" i="17" s="1"/>
  <c r="F58" i="17"/>
  <c r="G58" i="17" s="1"/>
  <c r="F57" i="17"/>
  <c r="G57" i="17" s="1"/>
  <c r="F158" i="17"/>
  <c r="G158" i="17" s="1"/>
  <c r="F99" i="17"/>
  <c r="G99" i="17" s="1"/>
  <c r="F66" i="17"/>
  <c r="G66" i="17" s="1"/>
  <c r="F63" i="17"/>
  <c r="G63" i="17" s="1"/>
  <c r="F123" i="17"/>
  <c r="G123" i="17" s="1"/>
  <c r="F121" i="17"/>
  <c r="G121" i="17" s="1"/>
  <c r="F109" i="17"/>
  <c r="G109" i="17" s="1"/>
  <c r="F83" i="17"/>
  <c r="G83" i="17" s="1"/>
  <c r="F73" i="17"/>
  <c r="G73" i="17" s="1"/>
  <c r="F207" i="17"/>
  <c r="G207" i="17" s="1"/>
  <c r="F203" i="17"/>
  <c r="G203" i="17" s="1"/>
  <c r="F197" i="17"/>
  <c r="G197" i="17" s="1"/>
  <c r="F151" i="17"/>
  <c r="G151" i="17" s="1"/>
  <c r="F150" i="17"/>
  <c r="G150" i="17" s="1"/>
  <c r="F124" i="17"/>
  <c r="G124" i="17" s="1"/>
  <c r="G108" i="17"/>
  <c r="F105" i="17"/>
  <c r="G105" i="17" s="1"/>
  <c r="F52" i="17"/>
  <c r="F40" i="17"/>
  <c r="G40" i="17" s="1"/>
  <c r="F34" i="17"/>
  <c r="G34" i="17" s="1"/>
  <c r="F25" i="17"/>
  <c r="G25" i="17" s="1"/>
  <c r="F17" i="17"/>
  <c r="G17" i="17" s="1"/>
  <c r="F205" i="17"/>
  <c r="G205" i="17" s="1"/>
  <c r="F187" i="17"/>
  <c r="G187" i="17" s="1"/>
  <c r="F152" i="17"/>
  <c r="G152" i="17" s="1"/>
  <c r="F139" i="17"/>
  <c r="G139" i="17" s="1"/>
  <c r="F136" i="17"/>
  <c r="G136" i="17" s="1"/>
  <c r="F125" i="17"/>
  <c r="G125" i="17" s="1"/>
  <c r="F100" i="17"/>
  <c r="G100" i="17" s="1"/>
  <c r="F89" i="17"/>
  <c r="G89" i="17" s="1"/>
  <c r="F41" i="17"/>
  <c r="G41" i="17" s="1"/>
  <c r="F30" i="17"/>
  <c r="G30" i="17" s="1"/>
  <c r="F27" i="17"/>
  <c r="G27" i="17" s="1"/>
  <c r="F179" i="17"/>
  <c r="G179" i="17" s="1"/>
  <c r="F154" i="17"/>
  <c r="G154" i="17" s="1"/>
  <c r="F129" i="17"/>
  <c r="G129" i="17" s="1"/>
  <c r="F120" i="17"/>
  <c r="G120" i="17" s="1"/>
  <c r="F79" i="17"/>
  <c r="G79" i="17" s="1"/>
  <c r="F200" i="17"/>
  <c r="G200" i="17" s="1"/>
  <c r="F175" i="17"/>
  <c r="G175" i="17" s="1"/>
  <c r="F193" i="17"/>
  <c r="G193" i="17" s="1"/>
  <c r="F196" i="17"/>
  <c r="G196" i="17" s="1"/>
  <c r="F169" i="17"/>
  <c r="G169" i="17" s="1"/>
  <c r="F201" i="17"/>
  <c r="G201" i="17" s="1"/>
  <c r="F194" i="17"/>
  <c r="G194" i="17" s="1"/>
  <c r="F191" i="17"/>
  <c r="G191" i="17" s="1"/>
  <c r="F176" i="17"/>
  <c r="G176" i="17" s="1"/>
  <c r="F173" i="17"/>
  <c r="G173" i="17" s="1"/>
  <c r="F143" i="17"/>
  <c r="G143" i="17" s="1"/>
  <c r="F142" i="17"/>
  <c r="G142" i="17" s="1"/>
  <c r="F134" i="17"/>
  <c r="G134" i="17" s="1"/>
  <c r="F119" i="17"/>
  <c r="G119" i="17" s="1"/>
  <c r="F114" i="17"/>
  <c r="F96" i="17"/>
  <c r="G96" i="17" s="1"/>
  <c r="F94" i="17"/>
  <c r="G94" i="17" s="1"/>
  <c r="F75" i="17"/>
  <c r="G75" i="17" s="1"/>
  <c r="F46" i="17"/>
  <c r="G46" i="17" s="1"/>
  <c r="F31" i="17"/>
  <c r="G31" i="17" s="1"/>
  <c r="F28" i="17"/>
  <c r="G28" i="17" s="1"/>
  <c r="F21" i="17"/>
  <c r="G21" i="17" s="1"/>
  <c r="F15" i="17"/>
  <c r="G15" i="17" s="1"/>
  <c r="F190" i="17"/>
  <c r="G190" i="17" s="1"/>
  <c r="F186" i="17"/>
  <c r="G186" i="17" s="1"/>
  <c r="F206" i="17"/>
  <c r="G206" i="17" s="1"/>
  <c r="F199" i="17"/>
  <c r="G199" i="17" s="1"/>
  <c r="F195" i="17"/>
  <c r="G195" i="17" s="1"/>
  <c r="F181" i="17"/>
  <c r="G181" i="17" s="1"/>
  <c r="F177" i="17"/>
  <c r="G177" i="17" s="1"/>
  <c r="F164" i="17"/>
  <c r="G164" i="17" s="1"/>
  <c r="F157" i="17"/>
  <c r="G157" i="17" s="1"/>
  <c r="F155" i="17"/>
  <c r="G155" i="17" s="1"/>
  <c r="F140" i="17"/>
  <c r="G140" i="17" s="1"/>
  <c r="F91" i="17"/>
  <c r="G91" i="17" s="1"/>
  <c r="F70" i="17"/>
  <c r="G70" i="17" s="1"/>
  <c r="F65" i="17"/>
  <c r="G65" i="17" s="1"/>
  <c r="F51" i="17"/>
  <c r="G51" i="17" s="1"/>
  <c r="F43" i="17"/>
  <c r="G43" i="17" s="1"/>
  <c r="F178" i="17"/>
  <c r="G178" i="17" s="1"/>
  <c r="G202" i="17"/>
  <c r="F185" i="17"/>
  <c r="G185" i="17" s="1"/>
  <c r="F182" i="17"/>
  <c r="G182" i="17" s="1"/>
  <c r="F167" i="17"/>
  <c r="G167" i="17" s="1"/>
  <c r="F137" i="17"/>
  <c r="G137" i="17" s="1"/>
  <c r="F77" i="17"/>
  <c r="G77" i="17" s="1"/>
  <c r="F29" i="17"/>
  <c r="G29" i="17" s="1"/>
  <c r="F122" i="17"/>
  <c r="G122" i="17" s="1"/>
  <c r="F117" i="17"/>
  <c r="G117" i="17" s="1"/>
  <c r="F104" i="17"/>
  <c r="G104" i="17" s="1"/>
  <c r="F87" i="17"/>
  <c r="G87" i="17" s="1"/>
  <c r="F81" i="17"/>
  <c r="G81" i="17" s="1"/>
  <c r="F76" i="17"/>
  <c r="G76" i="17" s="1"/>
  <c r="F69" i="17"/>
  <c r="G69" i="17" s="1"/>
  <c r="F64" i="17"/>
  <c r="G64" i="17" s="1"/>
  <c r="F56" i="17"/>
  <c r="G56" i="17" s="1"/>
  <c r="F54" i="17"/>
  <c r="G54" i="17" s="1"/>
  <c r="F42" i="17"/>
  <c r="G42" i="17" s="1"/>
  <c r="F39" i="17"/>
  <c r="G39" i="17" s="1"/>
  <c r="F37" i="17"/>
  <c r="G37" i="17" s="1"/>
  <c r="F24" i="17"/>
  <c r="G24" i="17" s="1"/>
  <c r="F20" i="17"/>
  <c r="G20" i="17" s="1"/>
  <c r="F13" i="17"/>
  <c r="G13" i="17" s="1"/>
  <c r="F163" i="17"/>
  <c r="G163" i="17" s="1"/>
  <c r="F159" i="17"/>
  <c r="G159" i="17" s="1"/>
  <c r="F145" i="17"/>
  <c r="G145" i="17" s="1"/>
  <c r="F141" i="17"/>
  <c r="G141" i="17" s="1"/>
  <c r="F118" i="17"/>
  <c r="G118" i="17" s="1"/>
  <c r="F93" i="17"/>
  <c r="G93" i="17" s="1"/>
  <c r="F80" i="17"/>
  <c r="G80" i="17" s="1"/>
  <c r="F71" i="17"/>
  <c r="G71" i="17" s="1"/>
  <c r="F49" i="17"/>
  <c r="G49" i="17" s="1"/>
  <c r="G11" i="17"/>
  <c r="G10" i="17"/>
  <c r="F149" i="17"/>
  <c r="G149" i="17" s="1"/>
  <c r="F146" i="17"/>
  <c r="G146" i="17" s="1"/>
  <c r="F128" i="17"/>
  <c r="G128" i="17" s="1"/>
  <c r="F110" i="17"/>
  <c r="G110" i="17" s="1"/>
  <c r="F103" i="17"/>
  <c r="G103" i="17" s="1"/>
  <c r="F92" i="17"/>
  <c r="G92" i="17" s="1"/>
  <c r="F68" i="17"/>
  <c r="G68" i="17" s="1"/>
  <c r="F62" i="17"/>
  <c r="G62" i="17" s="1"/>
  <c r="F59" i="17"/>
  <c r="G59" i="17" s="1"/>
  <c r="F44" i="17"/>
  <c r="G44" i="17" s="1"/>
  <c r="F32" i="17"/>
  <c r="G32" i="17" s="1"/>
  <c r="F55" i="17"/>
  <c r="G55" i="17" s="1"/>
  <c r="F67" i="17"/>
  <c r="G67" i="17" s="1"/>
  <c r="F130" i="17"/>
  <c r="G130" i="17" s="1"/>
  <c r="F102" i="17"/>
  <c r="G102" i="17" s="1"/>
  <c r="G52" i="17"/>
  <c r="F192" i="17"/>
  <c r="G192" i="17" s="1"/>
  <c r="F183" i="17"/>
  <c r="G183" i="17" s="1"/>
  <c r="F138" i="17"/>
  <c r="G138" i="17" s="1"/>
  <c r="F72" i="17"/>
  <c r="G72" i="17" s="1"/>
  <c r="F204" i="17"/>
  <c r="G204" i="17" s="1"/>
  <c r="F115" i="17"/>
  <c r="G115" i="17" s="1"/>
  <c r="F98" i="17"/>
  <c r="G98" i="17" s="1"/>
  <c r="F18" i="17"/>
  <c r="G18" i="17" s="1"/>
  <c r="G114" i="17"/>
  <c r="F78" i="17"/>
  <c r="G78" i="17" s="1"/>
  <c r="F61" i="17"/>
  <c r="G61" i="17" s="1"/>
  <c r="F48" i="17"/>
  <c r="G48" i="17" s="1"/>
  <c r="F33" i="17"/>
  <c r="G33" i="17" s="1"/>
  <c r="F14" i="17"/>
  <c r="G14" i="17" s="1"/>
  <c r="F126" i="17"/>
  <c r="G126" i="17" s="1"/>
  <c r="F85" i="17"/>
  <c r="G85" i="17" s="1"/>
  <c r="F38" i="17"/>
  <c r="G38" i="17" s="1"/>
  <c r="F174" i="17"/>
  <c r="G174" i="17" s="1"/>
  <c r="F165" i="17"/>
  <c r="G165" i="17" s="1"/>
  <c r="F156" i="17"/>
  <c r="G156" i="17" s="1"/>
  <c r="F147" i="17"/>
  <c r="G147" i="17" s="1"/>
  <c r="F113" i="17"/>
  <c r="G113" i="17" s="1"/>
  <c r="G9" i="17"/>
  <c r="F74" i="17"/>
  <c r="G74" i="17" s="1"/>
  <c r="G19" i="17"/>
  <c r="F12" i="17"/>
  <c r="G12" i="17" s="1"/>
  <c r="F112" i="17"/>
  <c r="G112" i="17" s="1"/>
  <c r="F97" i="17"/>
  <c r="G97" i="17" s="1"/>
  <c r="F84" i="17"/>
  <c r="G84" i="17" s="1"/>
  <c r="F50" i="17"/>
  <c r="G50" i="17" s="1"/>
  <c r="F127" i="17"/>
  <c r="G127" i="17" s="1"/>
  <c r="G23" i="17"/>
  <c r="F133" i="17"/>
  <c r="G133" i="17" s="1"/>
  <c r="F131" i="17"/>
  <c r="G131" i="17" s="1"/>
  <c r="F86" i="17"/>
  <c r="G86" i="17" s="1"/>
  <c r="F60" i="17"/>
  <c r="G60" i="17" s="1"/>
  <c r="F45" i="17"/>
  <c r="G45" i="17" s="1"/>
  <c r="F26" i="17"/>
  <c r="G26" i="17" s="1"/>
  <c r="F198" i="17"/>
  <c r="G198" i="17" s="1"/>
  <c r="F189" i="17"/>
  <c r="G189" i="17" s="1"/>
  <c r="F180" i="17"/>
  <c r="G180" i="17" s="1"/>
  <c r="F171" i="17"/>
  <c r="G171" i="17" s="1"/>
  <c r="F162" i="17"/>
  <c r="G162" i="17" s="1"/>
  <c r="F153" i="17"/>
  <c r="G153" i="17" s="1"/>
  <c r="F144" i="17"/>
  <c r="G144" i="17" s="1"/>
  <c r="F135" i="17"/>
  <c r="G135" i="17" s="1"/>
  <c r="F107" i="17"/>
  <c r="G107" i="17" s="1"/>
  <c r="F36" i="17"/>
  <c r="G36" i="17" s="1"/>
  <c r="G16" i="17"/>
  <c r="G13" i="18"/>
  <c r="G193" i="18"/>
  <c r="G157" i="18"/>
  <c r="G147" i="18"/>
  <c r="G121" i="18"/>
  <c r="H121" i="18" s="1"/>
  <c r="G111" i="18"/>
  <c r="G85" i="18"/>
  <c r="H85" i="18" s="1"/>
  <c r="G75" i="18"/>
  <c r="H75" i="18" s="1"/>
  <c r="H64" i="18"/>
  <c r="G49" i="18"/>
  <c r="H49" i="18" s="1"/>
  <c r="G39" i="18"/>
  <c r="H39" i="18" s="1"/>
  <c r="G197" i="18"/>
  <c r="H197" i="18"/>
  <c r="G172" i="18"/>
  <c r="H146" i="18"/>
  <c r="G136" i="18"/>
  <c r="G125" i="18"/>
  <c r="H125" i="18" s="1"/>
  <c r="H110" i="18"/>
  <c r="G100" i="18"/>
  <c r="H74" i="18"/>
  <c r="G64" i="18"/>
  <c r="G28" i="18"/>
  <c r="G182" i="18"/>
  <c r="H182" i="18" s="1"/>
  <c r="G146" i="18"/>
  <c r="G110" i="18"/>
  <c r="G74" i="18"/>
  <c r="G38" i="18"/>
  <c r="H38" i="18" s="1"/>
  <c r="H181" i="18"/>
  <c r="H116" i="18"/>
  <c r="H109" i="18"/>
  <c r="H44" i="18"/>
  <c r="H8" i="18"/>
  <c r="G183" i="18"/>
  <c r="G149" i="18"/>
  <c r="H149" i="18" s="1"/>
  <c r="G77" i="18"/>
  <c r="H77" i="18"/>
  <c r="G62" i="18"/>
  <c r="H62" i="18" s="1"/>
  <c r="H154" i="18"/>
  <c r="G52" i="18"/>
  <c r="G16" i="18"/>
  <c r="H16" i="18" s="1"/>
  <c r="G134" i="18"/>
  <c r="H134" i="18" s="1"/>
  <c r="G205" i="18"/>
  <c r="H205" i="18" s="1"/>
  <c r="G195" i="18"/>
  <c r="H195" i="18" s="1"/>
  <c r="G169" i="18"/>
  <c r="H169" i="18" s="1"/>
  <c r="G159" i="18"/>
  <c r="H159" i="18" s="1"/>
  <c r="G133" i="18"/>
  <c r="H133" i="18" s="1"/>
  <c r="G123" i="18"/>
  <c r="H123" i="18" s="1"/>
  <c r="G97" i="18"/>
  <c r="G87" i="18"/>
  <c r="G61" i="18"/>
  <c r="H61" i="18" s="1"/>
  <c r="G51" i="18"/>
  <c r="H40" i="18"/>
  <c r="G25" i="18"/>
  <c r="G15" i="18"/>
  <c r="H157" i="18"/>
  <c r="G196" i="18"/>
  <c r="H196" i="18" s="1"/>
  <c r="G124" i="18"/>
  <c r="H124" i="18" s="1"/>
  <c r="G88" i="18"/>
  <c r="G206" i="18"/>
  <c r="G170" i="18"/>
  <c r="H170" i="18" s="1"/>
  <c r="H51" i="18"/>
  <c r="H194" i="18"/>
  <c r="G184" i="18"/>
  <c r="G173" i="18"/>
  <c r="H173" i="18" s="1"/>
  <c r="H158" i="18"/>
  <c r="G148" i="18"/>
  <c r="H148" i="18" s="1"/>
  <c r="H122" i="18"/>
  <c r="G112" i="18"/>
  <c r="H112" i="18" s="1"/>
  <c r="G101" i="18"/>
  <c r="H101" i="18"/>
  <c r="H96" i="18"/>
  <c r="H86" i="18"/>
  <c r="G76" i="18"/>
  <c r="H50" i="18"/>
  <c r="G40" i="18"/>
  <c r="G29" i="18"/>
  <c r="H29" i="18"/>
  <c r="H24" i="18"/>
  <c r="H88" i="18"/>
  <c r="G160" i="18"/>
  <c r="G98" i="18"/>
  <c r="H98" i="18" s="1"/>
  <c r="G26" i="18"/>
  <c r="G122" i="18"/>
  <c r="G178" i="18"/>
  <c r="H178" i="18" s="1"/>
  <c r="G154" i="18"/>
  <c r="G142" i="18"/>
  <c r="H142" i="18" s="1"/>
  <c r="G118" i="18"/>
  <c r="H118" i="18" s="1"/>
  <c r="H184" i="18"/>
  <c r="H78" i="18"/>
  <c r="H6" i="18"/>
  <c r="H102" i="18"/>
  <c r="H32" i="18"/>
  <c r="H57" i="18"/>
  <c r="H22" i="18"/>
  <c r="H43" i="18"/>
  <c r="H94" i="18"/>
  <c r="H12" i="18"/>
  <c r="H136" i="18"/>
  <c r="H20" i="18"/>
  <c r="H28" i="18"/>
  <c r="H152" i="18"/>
  <c r="H70" i="18"/>
  <c r="H144" i="18"/>
  <c r="H18" i="18"/>
  <c r="H30" i="18"/>
  <c r="H67" i="18"/>
  <c r="H99" i="18"/>
  <c r="H160" i="18"/>
  <c r="H192" i="18"/>
  <c r="H14" i="18"/>
  <c r="H91" i="18"/>
  <c r="H76" i="18"/>
  <c r="H17" i="18"/>
  <c r="H27" i="18"/>
  <c r="H115" i="18"/>
  <c r="H155" i="18"/>
  <c r="H171" i="18"/>
  <c r="H7" i="18"/>
  <c r="H15" i="18"/>
  <c r="H23" i="18"/>
  <c r="H52" i="18"/>
  <c r="H81" i="18"/>
  <c r="H105" i="18"/>
  <c r="H120" i="18"/>
  <c r="H128" i="18"/>
  <c r="H168" i="18"/>
  <c r="H176" i="18"/>
  <c r="H187" i="18"/>
  <c r="H191" i="18"/>
  <c r="H199" i="18"/>
  <c r="H87" i="18"/>
  <c r="H127" i="18"/>
  <c r="H183" i="18"/>
  <c r="H25" i="18"/>
  <c r="H37" i="18"/>
  <c r="H55" i="18"/>
  <c r="H84" i="18"/>
  <c r="H108" i="18"/>
  <c r="H203" i="18"/>
  <c r="H45" i="18"/>
  <c r="H135" i="18"/>
  <c r="H151" i="18"/>
  <c r="H163" i="18"/>
  <c r="H167" i="18"/>
  <c r="H71" i="18"/>
  <c r="H95" i="18"/>
  <c r="H132" i="18"/>
  <c r="H140" i="18"/>
  <c r="H156" i="18"/>
  <c r="H164" i="18"/>
  <c r="H172" i="18"/>
  <c r="H180" i="18"/>
  <c r="H9" i="18"/>
  <c r="H111" i="18"/>
  <c r="H147" i="18"/>
  <c r="H13" i="18"/>
  <c r="H21" i="18"/>
  <c r="H35" i="18"/>
  <c r="H113" i="18"/>
  <c r="H188" i="18"/>
  <c r="H41" i="18"/>
  <c r="H65" i="18"/>
  <c r="H89" i="18"/>
  <c r="H129" i="18"/>
  <c r="H137" i="18"/>
  <c r="H145" i="18"/>
  <c r="H153" i="18"/>
  <c r="H161" i="18"/>
  <c r="H177" i="18"/>
  <c r="H185" i="18"/>
  <c r="H204" i="18"/>
  <c r="H131" i="18"/>
  <c r="H139" i="18"/>
  <c r="H26" i="18"/>
  <c r="H53" i="18"/>
  <c r="H68" i="18"/>
  <c r="H92" i="18"/>
  <c r="H11" i="18"/>
  <c r="H19" i="18"/>
  <c r="H79" i="18"/>
  <c r="H103" i="18"/>
  <c r="H193" i="18"/>
  <c r="H201" i="18"/>
  <c r="H34" i="18"/>
  <c r="H48" i="18"/>
  <c r="H63" i="18"/>
  <c r="H179" i="18"/>
  <c r="H100" i="18"/>
  <c r="H60" i="18"/>
  <c r="H119" i="18"/>
  <c r="H143" i="18"/>
  <c r="H175" i="18"/>
  <c r="H36" i="18"/>
  <c r="H73" i="18"/>
  <c r="H97" i="18"/>
  <c r="H200" i="18"/>
  <c r="H206" i="18"/>
  <c r="G185" i="15"/>
  <c r="H185" i="15" s="1"/>
  <c r="F41" i="8"/>
  <c r="F18" i="8"/>
  <c r="G23" i="8"/>
  <c r="G68" i="15"/>
  <c r="H68" i="15" s="1"/>
  <c r="G193" i="15"/>
  <c r="H193" i="15" s="1"/>
  <c r="G189" i="15"/>
  <c r="H189" i="15" s="1"/>
  <c r="C42" i="1"/>
  <c r="D32" i="8"/>
  <c r="E24" i="8"/>
  <c r="F38" i="8"/>
  <c r="F17" i="8"/>
  <c r="G22" i="8"/>
  <c r="G30" i="15"/>
  <c r="H30" i="15" s="1"/>
  <c r="G58" i="15"/>
  <c r="H58" i="15" s="1"/>
  <c r="G197" i="15"/>
  <c r="H197" i="15" s="1"/>
  <c r="G180" i="15"/>
  <c r="H180" i="15" s="1"/>
  <c r="G176" i="15"/>
  <c r="H176" i="15" s="1"/>
  <c r="G172" i="15"/>
  <c r="H172" i="15" s="1"/>
  <c r="G168" i="15"/>
  <c r="H168" i="15" s="1"/>
  <c r="G164" i="15"/>
  <c r="H164" i="15" s="1"/>
  <c r="G160" i="15"/>
  <c r="H160" i="15" s="1"/>
  <c r="G156" i="15"/>
  <c r="H156" i="15" s="1"/>
  <c r="G152" i="15"/>
  <c r="H152" i="15" s="1"/>
  <c r="G148" i="15"/>
  <c r="H148" i="15" s="1"/>
  <c r="G144" i="15"/>
  <c r="G140" i="15"/>
  <c r="H140" i="15" s="1"/>
  <c r="G136" i="15"/>
  <c r="H136" i="15" s="1"/>
  <c r="G132" i="15"/>
  <c r="H132" i="15" s="1"/>
  <c r="G128" i="15"/>
  <c r="H128" i="15" s="1"/>
  <c r="G124" i="15"/>
  <c r="H124" i="15" s="1"/>
  <c r="G120" i="15"/>
  <c r="H120" i="15" s="1"/>
  <c r="G116" i="15"/>
  <c r="H116" i="15" s="1"/>
  <c r="G112" i="15"/>
  <c r="H112" i="15" s="1"/>
  <c r="G108" i="15"/>
  <c r="H108" i="15" s="1"/>
  <c r="F22" i="8"/>
  <c r="D22" i="8"/>
  <c r="G19" i="8"/>
  <c r="E4" i="13"/>
  <c r="G205" i="15"/>
  <c r="H205" i="15" s="1"/>
  <c r="G201" i="15"/>
  <c r="H201" i="15" s="1"/>
  <c r="F35" i="8"/>
  <c r="F11" i="8"/>
  <c r="C13" i="1"/>
  <c r="C67" i="1"/>
  <c r="C41" i="1"/>
  <c r="E3" i="8"/>
  <c r="E18" i="8"/>
  <c r="F34" i="8"/>
  <c r="F10" i="8"/>
  <c r="G18" i="8"/>
  <c r="G53" i="15"/>
  <c r="H53" i="15" s="1"/>
  <c r="G75" i="15"/>
  <c r="H75" i="15" s="1"/>
  <c r="G92" i="15"/>
  <c r="H92" i="15" s="1"/>
  <c r="G192" i="15"/>
  <c r="H192" i="15" s="1"/>
  <c r="C9" i="1"/>
  <c r="C49" i="1"/>
  <c r="G179" i="15"/>
  <c r="H179" i="15" s="1"/>
  <c r="G175" i="15"/>
  <c r="H175" i="15" s="1"/>
  <c r="G171" i="15"/>
  <c r="H171" i="15" s="1"/>
  <c r="G167" i="15"/>
  <c r="H167" i="15" s="1"/>
  <c r="G163" i="15"/>
  <c r="H163" i="15" s="1"/>
  <c r="G159" i="15"/>
  <c r="H159" i="15" s="1"/>
  <c r="G155" i="15"/>
  <c r="H155" i="15" s="1"/>
  <c r="G151" i="15"/>
  <c r="H151" i="15" s="1"/>
  <c r="G147" i="15"/>
  <c r="H147" i="15" s="1"/>
  <c r="G143" i="15"/>
  <c r="H143" i="15" s="1"/>
  <c r="G139" i="15"/>
  <c r="H139" i="15" s="1"/>
  <c r="G135" i="15"/>
  <c r="H135" i="15" s="1"/>
  <c r="G131" i="15"/>
  <c r="H131" i="15" s="1"/>
  <c r="G127" i="15"/>
  <c r="H127" i="15" s="1"/>
  <c r="G123" i="15"/>
  <c r="H123" i="15" s="1"/>
  <c r="G119" i="15"/>
  <c r="H119" i="15" s="1"/>
  <c r="G115" i="15"/>
  <c r="H115" i="15" s="1"/>
  <c r="G111" i="15"/>
  <c r="H111" i="15" s="1"/>
  <c r="G107" i="15"/>
  <c r="H107" i="15" s="1"/>
  <c r="G82" i="15"/>
  <c r="H82" i="15" s="1"/>
  <c r="G87" i="15"/>
  <c r="H87" i="15" s="1"/>
  <c r="G204" i="15"/>
  <c r="H204" i="15" s="1"/>
  <c r="G187" i="15"/>
  <c r="H187" i="15" s="1"/>
  <c r="G183" i="15"/>
  <c r="H183" i="15" s="1"/>
  <c r="G31" i="16"/>
  <c r="C74" i="1"/>
  <c r="C65" i="1"/>
  <c r="E13" i="8"/>
  <c r="G10" i="8"/>
  <c r="G43" i="15"/>
  <c r="H43" i="15" s="1"/>
  <c r="G191" i="15"/>
  <c r="H191" i="15" s="1"/>
  <c r="F30" i="8"/>
  <c r="G11" i="8"/>
  <c r="G61" i="15"/>
  <c r="H61" i="15" s="1"/>
  <c r="G195" i="15"/>
  <c r="H195" i="15" s="1"/>
  <c r="E11" i="8"/>
  <c r="F26" i="8"/>
  <c r="G35" i="8"/>
  <c r="G83" i="15"/>
  <c r="H83" i="15" s="1"/>
  <c r="G199" i="15"/>
  <c r="H199" i="15" s="1"/>
  <c r="C37" i="1"/>
  <c r="D10" i="8"/>
  <c r="E32" i="8"/>
  <c r="E9" i="8"/>
  <c r="G34" i="8"/>
  <c r="E4" i="12"/>
  <c r="G203" i="15"/>
  <c r="H203" i="15" s="1"/>
  <c r="G186" i="15"/>
  <c r="H186" i="15" s="1"/>
  <c r="G39" i="15"/>
  <c r="H39" i="15" s="1"/>
  <c r="G56" i="15"/>
  <c r="H56" i="15" s="1"/>
  <c r="G101" i="15"/>
  <c r="H101" i="15" s="1"/>
  <c r="G6" i="15"/>
  <c r="H6" i="15" s="1"/>
  <c r="G17" i="15"/>
  <c r="H17" i="15" s="1"/>
  <c r="G23" i="15"/>
  <c r="G67" i="15"/>
  <c r="H67" i="15" s="1"/>
  <c r="G84" i="15"/>
  <c r="H84" i="15" s="1"/>
  <c r="G198" i="15"/>
  <c r="H198" i="15" s="1"/>
  <c r="G181" i="15"/>
  <c r="H181" i="15" s="1"/>
  <c r="G177" i="15"/>
  <c r="H177" i="15" s="1"/>
  <c r="G173" i="15"/>
  <c r="H173" i="15" s="1"/>
  <c r="G169" i="15"/>
  <c r="H169" i="15" s="1"/>
  <c r="G165" i="15"/>
  <c r="H165" i="15" s="1"/>
  <c r="G161" i="15"/>
  <c r="H161" i="15" s="1"/>
  <c r="G157" i="15"/>
  <c r="H157" i="15" s="1"/>
  <c r="G153" i="15"/>
  <c r="H153" i="15" s="1"/>
  <c r="G149" i="15"/>
  <c r="H149" i="15" s="1"/>
  <c r="G145" i="15"/>
  <c r="H145" i="15" s="1"/>
  <c r="G141" i="15"/>
  <c r="H141" i="15" s="1"/>
  <c r="G137" i="15"/>
  <c r="H137" i="15" s="1"/>
  <c r="G133" i="15"/>
  <c r="H133" i="15" s="1"/>
  <c r="G129" i="15"/>
  <c r="H129" i="15" s="1"/>
  <c r="G125" i="15"/>
  <c r="H125" i="15" s="1"/>
  <c r="G121" i="15"/>
  <c r="H121" i="15" s="1"/>
  <c r="G117" i="15"/>
  <c r="H117" i="15" s="1"/>
  <c r="G113" i="15"/>
  <c r="H113" i="15" s="1"/>
  <c r="G109" i="15"/>
  <c r="H109" i="15" s="1"/>
  <c r="D5" i="8"/>
  <c r="D12" i="8"/>
  <c r="E12" i="8"/>
  <c r="F5" i="8"/>
  <c r="D26" i="8"/>
  <c r="D33" i="8"/>
  <c r="E23" i="8"/>
  <c r="F40" i="8"/>
  <c r="F28" i="8"/>
  <c r="F16" i="8"/>
  <c r="F4" i="8"/>
  <c r="G33" i="8"/>
  <c r="G21" i="8"/>
  <c r="G9" i="8"/>
  <c r="D6" i="8"/>
  <c r="D13" i="8"/>
  <c r="D20" i="8"/>
  <c r="F39" i="8"/>
  <c r="F27" i="8"/>
  <c r="G3" i="8"/>
  <c r="G8" i="8"/>
  <c r="D14" i="8"/>
  <c r="G30" i="8"/>
  <c r="E33" i="8"/>
  <c r="E21" i="8"/>
  <c r="F14" i="8"/>
  <c r="G7" i="8"/>
  <c r="D21" i="8"/>
  <c r="D28" i="8"/>
  <c r="E8" i="8"/>
  <c r="F37" i="8"/>
  <c r="F13" i="8"/>
  <c r="D8" i="8"/>
  <c r="E43" i="8"/>
  <c r="E31" i="8"/>
  <c r="E19" i="8"/>
  <c r="E7" i="8"/>
  <c r="F36" i="8"/>
  <c r="F24" i="8"/>
  <c r="F12" i="8"/>
  <c r="G5" i="8"/>
  <c r="G40" i="8"/>
  <c r="G28" i="8"/>
  <c r="G16" i="8"/>
  <c r="G4" i="8"/>
  <c r="D9" i="8"/>
  <c r="D16" i="8"/>
  <c r="G39" i="8"/>
  <c r="D37" i="8"/>
  <c r="E4" i="8"/>
  <c r="G38" i="8"/>
  <c r="G26" i="8"/>
  <c r="G14" i="8"/>
  <c r="E39" i="8"/>
  <c r="D38" i="8"/>
  <c r="F31" i="8"/>
  <c r="F19" i="8"/>
  <c r="F7" i="8"/>
  <c r="F7" i="17"/>
  <c r="G7" i="17" s="1"/>
  <c r="G28" i="15"/>
  <c r="H28" i="15" s="1"/>
  <c r="G98" i="15"/>
  <c r="H98" i="15" s="1"/>
  <c r="G95" i="15"/>
  <c r="H95" i="15" s="1"/>
  <c r="G86" i="15"/>
  <c r="H86" i="15" s="1"/>
  <c r="G50" i="15"/>
  <c r="H50" i="15" s="1"/>
  <c r="G9" i="15"/>
  <c r="H9" i="15" s="1"/>
  <c r="G88" i="15"/>
  <c r="H88" i="15" s="1"/>
  <c r="B7" i="5"/>
  <c r="B62" i="5"/>
  <c r="B86" i="5"/>
  <c r="B38" i="5"/>
  <c r="B26" i="5"/>
  <c r="B61" i="5"/>
  <c r="B30" i="5"/>
  <c r="B53" i="5"/>
  <c r="B100" i="5"/>
  <c r="B27" i="5"/>
  <c r="B50" i="5"/>
  <c r="B97" i="5"/>
  <c r="B73" i="5"/>
  <c r="B49" i="5"/>
  <c r="B18" i="5"/>
  <c r="B36" i="5"/>
  <c r="B54" i="5"/>
  <c r="B29" i="5"/>
  <c r="B76" i="5"/>
  <c r="B99" i="5"/>
  <c r="B74" i="5"/>
  <c r="B90" i="5"/>
  <c r="B66" i="5"/>
  <c r="B42" i="5"/>
  <c r="B17" i="5"/>
  <c r="B85" i="5"/>
  <c r="B102" i="5"/>
  <c r="B77" i="5"/>
  <c r="B52" i="5"/>
  <c r="B51" i="5"/>
  <c r="B98" i="5"/>
  <c r="B89" i="5"/>
  <c r="B65" i="5"/>
  <c r="B41" i="5"/>
  <c r="B16" i="5"/>
  <c r="B78" i="5"/>
  <c r="B101" i="5"/>
  <c r="B28" i="5"/>
  <c r="B75" i="5"/>
  <c r="B88" i="5"/>
  <c r="B64" i="5"/>
  <c r="B40" i="5"/>
  <c r="B15" i="5"/>
  <c r="B87" i="5"/>
  <c r="B63" i="5"/>
  <c r="B39" i="5"/>
  <c r="B14" i="5"/>
  <c r="B37" i="5"/>
  <c r="B25" i="5"/>
  <c r="B13" i="5"/>
  <c r="B82" i="5"/>
  <c r="B10" i="5"/>
  <c r="B46" i="5"/>
  <c r="B96" i="5"/>
  <c r="B72" i="5"/>
  <c r="B48" i="5"/>
  <c r="B24" i="5"/>
  <c r="B95" i="5"/>
  <c r="B71" i="5"/>
  <c r="B47" i="5"/>
  <c r="B35" i="5"/>
  <c r="B11" i="5"/>
  <c r="B106" i="5"/>
  <c r="B58" i="5"/>
  <c r="B22" i="5"/>
  <c r="B105" i="5"/>
  <c r="B81" i="5"/>
  <c r="B45" i="5"/>
  <c r="B9" i="5"/>
  <c r="B104" i="5"/>
  <c r="B92" i="5"/>
  <c r="B80" i="5"/>
  <c r="B68" i="5"/>
  <c r="B56" i="5"/>
  <c r="B44" i="5"/>
  <c r="B32" i="5"/>
  <c r="B20" i="5"/>
  <c r="B8" i="5"/>
  <c r="B84" i="5"/>
  <c r="B60" i="5"/>
  <c r="B12" i="5"/>
  <c r="B6" i="5"/>
  <c r="B83" i="5"/>
  <c r="B59" i="5"/>
  <c r="B23" i="5"/>
  <c r="B94" i="5"/>
  <c r="B70" i="5"/>
  <c r="B34" i="5"/>
  <c r="B93" i="5"/>
  <c r="B69" i="5"/>
  <c r="B57" i="5"/>
  <c r="B33" i="5"/>
  <c r="B21" i="5"/>
  <c r="B103" i="5"/>
  <c r="B91" i="5"/>
  <c r="B79" i="5"/>
  <c r="B67" i="5"/>
  <c r="B55" i="5"/>
  <c r="B43" i="5"/>
  <c r="B31" i="5"/>
  <c r="B19" i="5"/>
  <c r="G27" i="15"/>
  <c r="H27" i="15" s="1"/>
  <c r="E28" i="10"/>
  <c r="H23" i="15"/>
  <c r="G19" i="15"/>
  <c r="H19" i="15" s="1"/>
  <c r="G24" i="15"/>
  <c r="H24" i="15" s="1"/>
  <c r="G20" i="15"/>
  <c r="H20" i="15" s="1"/>
  <c r="G200" i="15"/>
  <c r="H200" i="15" s="1"/>
  <c r="G188" i="15"/>
  <c r="H188" i="15" s="1"/>
  <c r="G190" i="15"/>
  <c r="H190" i="15" s="1"/>
  <c r="G154" i="15"/>
  <c r="H154" i="15" s="1"/>
  <c r="G146" i="15"/>
  <c r="H146" i="15" s="1"/>
  <c r="G202" i="15"/>
  <c r="H202" i="15" s="1"/>
  <c r="G178" i="15"/>
  <c r="H178" i="15" s="1"/>
  <c r="G170" i="15"/>
  <c r="H170" i="15" s="1"/>
  <c r="G162" i="15"/>
  <c r="H162" i="15" s="1"/>
  <c r="G138" i="15"/>
  <c r="H138" i="15" s="1"/>
  <c r="G130" i="15"/>
  <c r="H130" i="15" s="1"/>
  <c r="G122" i="15"/>
  <c r="H122" i="15" s="1"/>
  <c r="G114" i="15"/>
  <c r="H114" i="15" s="1"/>
  <c r="G206" i="15"/>
  <c r="H206" i="15" s="1"/>
  <c r="G194" i="15"/>
  <c r="H194" i="15" s="1"/>
  <c r="G182" i="15"/>
  <c r="H182" i="15" s="1"/>
  <c r="G174" i="15"/>
  <c r="H174" i="15" s="1"/>
  <c r="G110" i="15"/>
  <c r="H110" i="15" s="1"/>
  <c r="G184" i="15"/>
  <c r="H184" i="15" s="1"/>
  <c r="G166" i="15"/>
  <c r="H166" i="15" s="1"/>
  <c r="G158" i="15"/>
  <c r="H158" i="15" s="1"/>
  <c r="G150" i="15"/>
  <c r="H150" i="15" s="1"/>
  <c r="G142" i="15"/>
  <c r="H142" i="15" s="1"/>
  <c r="G134" i="15"/>
  <c r="H134" i="15" s="1"/>
  <c r="G126" i="15"/>
  <c r="H126" i="15" s="1"/>
  <c r="G118" i="15"/>
  <c r="H118" i="15" s="1"/>
  <c r="H144" i="15"/>
  <c r="G196" i="15"/>
  <c r="H196" i="15" s="1"/>
  <c r="G59" i="15"/>
  <c r="H59" i="15" s="1"/>
  <c r="G71" i="15"/>
  <c r="H71" i="15" s="1"/>
  <c r="G76" i="15"/>
  <c r="H76" i="15" s="1"/>
  <c r="G35" i="15"/>
  <c r="H35" i="15" s="1"/>
  <c r="G11" i="15"/>
  <c r="H11" i="15" s="1"/>
  <c r="G62" i="15"/>
  <c r="H62" i="15" s="1"/>
  <c r="G26" i="15"/>
  <c r="H26" i="15" s="1"/>
  <c r="G52" i="15"/>
  <c r="H52" i="15" s="1"/>
  <c r="G100" i="15"/>
  <c r="H100" i="15" s="1"/>
  <c r="G42" i="15"/>
  <c r="H42" i="15" s="1"/>
  <c r="G64" i="15"/>
  <c r="H64" i="15" s="1"/>
  <c r="G69" i="15"/>
  <c r="H69" i="15" s="1"/>
  <c r="G8" i="15"/>
  <c r="H8" i="15" s="1"/>
  <c r="G49" i="15"/>
  <c r="H49" i="15" s="1"/>
  <c r="G57" i="15"/>
  <c r="H57" i="15" s="1"/>
  <c r="G65" i="15"/>
  <c r="H65" i="15" s="1"/>
  <c r="G70" i="15"/>
  <c r="H70" i="15" s="1"/>
  <c r="G90" i="15"/>
  <c r="H90" i="15" s="1"/>
  <c r="G37" i="15"/>
  <c r="H37" i="15" s="1"/>
  <c r="G40" i="15"/>
  <c r="H40" i="15" s="1"/>
  <c r="G45" i="15"/>
  <c r="H45" i="15" s="1"/>
  <c r="G78" i="15"/>
  <c r="H78" i="15" s="1"/>
  <c r="G25" i="15"/>
  <c r="H25" i="15" s="1"/>
  <c r="G33" i="15"/>
  <c r="H33" i="15" s="1"/>
  <c r="G66" i="15"/>
  <c r="H66" i="15" s="1"/>
  <c r="G13" i="15"/>
  <c r="H13" i="15" s="1"/>
  <c r="G16" i="15"/>
  <c r="H16" i="15" s="1"/>
  <c r="G21" i="15"/>
  <c r="H21" i="15" s="1"/>
  <c r="G29" i="15"/>
  <c r="H29" i="15" s="1"/>
  <c r="G34" i="15"/>
  <c r="H34" i="15" s="1"/>
  <c r="G54" i="15"/>
  <c r="H54" i="15" s="1"/>
  <c r="G18" i="15"/>
  <c r="H18" i="15" s="1"/>
  <c r="G55" i="15"/>
  <c r="H55" i="15" s="1"/>
  <c r="G63" i="15"/>
  <c r="H63" i="15" s="1"/>
  <c r="G80" i="15"/>
  <c r="H80" i="15" s="1"/>
  <c r="G97" i="15"/>
  <c r="H97" i="15" s="1"/>
  <c r="G105" i="15"/>
  <c r="H105" i="15" s="1"/>
  <c r="G74" i="15"/>
  <c r="H74" i="15" s="1"/>
  <c r="G38" i="15"/>
  <c r="H38" i="15" s="1"/>
  <c r="G14" i="15"/>
  <c r="H14" i="15" s="1"/>
  <c r="G85" i="15"/>
  <c r="H85" i="15" s="1"/>
  <c r="G93" i="15"/>
  <c r="H93" i="15" s="1"/>
  <c r="G73" i="15"/>
  <c r="H73" i="15" s="1"/>
  <c r="G81" i="15"/>
  <c r="H81" i="15" s="1"/>
  <c r="G91" i="15"/>
  <c r="H91" i="15" s="1"/>
  <c r="G99" i="15"/>
  <c r="H99" i="15" s="1"/>
  <c r="G60" i="15"/>
  <c r="H60" i="15" s="1"/>
  <c r="G7" i="15"/>
  <c r="H7" i="15" s="1"/>
  <c r="G15" i="15"/>
  <c r="H15" i="15" s="1"/>
  <c r="G32" i="15"/>
  <c r="H32" i="15" s="1"/>
  <c r="G48" i="15"/>
  <c r="H48" i="15" s="1"/>
  <c r="G89" i="15"/>
  <c r="H89" i="15" s="1"/>
  <c r="G94" i="15"/>
  <c r="H94" i="15" s="1"/>
  <c r="E37" i="13"/>
  <c r="E34" i="13"/>
  <c r="E27" i="13"/>
  <c r="E26" i="13"/>
  <c r="E10" i="13"/>
  <c r="E39" i="13"/>
  <c r="E38" i="13"/>
  <c r="E22" i="13"/>
  <c r="E25" i="13"/>
  <c r="E15" i="13"/>
  <c r="E14" i="13"/>
  <c r="E13" i="13"/>
  <c r="E36" i="13"/>
  <c r="E24" i="13"/>
  <c r="E12" i="13"/>
  <c r="E35" i="13"/>
  <c r="E23" i="13"/>
  <c r="E11" i="13"/>
  <c r="E33" i="13"/>
  <c r="E21" i="13"/>
  <c r="E9" i="13"/>
  <c r="E3" i="13"/>
  <c r="E32" i="13"/>
  <c r="E20" i="13"/>
  <c r="E8" i="13"/>
  <c r="E43" i="13"/>
  <c r="E31" i="13"/>
  <c r="E19" i="13"/>
  <c r="E7" i="13"/>
  <c r="E6" i="13"/>
  <c r="E41" i="13"/>
  <c r="E29" i="13"/>
  <c r="E17" i="13"/>
  <c r="E42" i="13"/>
  <c r="E30" i="13"/>
  <c r="E18" i="13"/>
  <c r="E5" i="13"/>
  <c r="E40" i="13"/>
  <c r="E28" i="13"/>
  <c r="E16" i="13"/>
  <c r="D8" i="13"/>
  <c r="D36" i="13"/>
  <c r="D13" i="13"/>
  <c r="D21" i="13"/>
  <c r="D41" i="13"/>
  <c r="D24" i="13"/>
  <c r="D4" i="13"/>
  <c r="D6" i="13"/>
  <c r="D10" i="13"/>
  <c r="D14" i="13"/>
  <c r="D18" i="13"/>
  <c r="D22" i="13"/>
  <c r="D26" i="13"/>
  <c r="D30" i="13"/>
  <c r="D34" i="13"/>
  <c r="D38" i="13"/>
  <c r="D42" i="13"/>
  <c r="D12" i="13"/>
  <c r="D40" i="13"/>
  <c r="D3" i="13"/>
  <c r="D7" i="13"/>
  <c r="D11" i="13"/>
  <c r="D15" i="13"/>
  <c r="D19" i="13"/>
  <c r="D23" i="13"/>
  <c r="D27" i="13"/>
  <c r="D31" i="13"/>
  <c r="D35" i="13"/>
  <c r="D39" i="13"/>
  <c r="D43" i="13"/>
  <c r="E36" i="10"/>
  <c r="E21" i="10"/>
  <c r="E3" i="12"/>
  <c r="E36" i="12"/>
  <c r="E33" i="12"/>
  <c r="E42" i="12"/>
  <c r="E41" i="12"/>
  <c r="E30" i="12"/>
  <c r="E29" i="12"/>
  <c r="E24" i="12"/>
  <c r="E25" i="12"/>
  <c r="E23" i="12"/>
  <c r="E20" i="12"/>
  <c r="E27" i="12"/>
  <c r="E39" i="12"/>
  <c r="E18" i="12"/>
  <c r="E38" i="12"/>
  <c r="E17" i="12"/>
  <c r="E37" i="12"/>
  <c r="E15" i="12"/>
  <c r="E14" i="12"/>
  <c r="E31" i="12"/>
  <c r="E13" i="12"/>
  <c r="E12" i="12"/>
  <c r="E11" i="12"/>
  <c r="E43" i="12"/>
  <c r="E26" i="12"/>
  <c r="E10" i="12"/>
  <c r="E35" i="12"/>
  <c r="E22" i="12"/>
  <c r="E9" i="12"/>
  <c r="E34" i="12"/>
  <c r="E21" i="12"/>
  <c r="E8" i="12"/>
  <c r="E7" i="12"/>
  <c r="E32" i="12"/>
  <c r="E19" i="12"/>
  <c r="E6" i="12"/>
  <c r="E5" i="12"/>
  <c r="E40" i="12"/>
  <c r="E28" i="12"/>
  <c r="E16" i="12"/>
  <c r="D24" i="12"/>
  <c r="D17" i="12"/>
  <c r="D5" i="12"/>
  <c r="D13" i="12"/>
  <c r="D21" i="12"/>
  <c r="D41" i="12"/>
  <c r="D10" i="12"/>
  <c r="D14" i="12"/>
  <c r="D18" i="12"/>
  <c r="D22" i="12"/>
  <c r="D26" i="12"/>
  <c r="D30" i="12"/>
  <c r="D34" i="12"/>
  <c r="D38" i="12"/>
  <c r="E10" i="10"/>
  <c r="E22" i="10"/>
  <c r="E9" i="10"/>
  <c r="E16" i="10"/>
  <c r="E15" i="10"/>
  <c r="E29" i="10"/>
  <c r="E3" i="10"/>
  <c r="E32" i="10"/>
  <c r="E25" i="10"/>
  <c r="E4" i="10"/>
  <c r="E5" i="10"/>
  <c r="E12" i="10"/>
  <c r="E24" i="10"/>
  <c r="E17" i="10"/>
  <c r="E20" i="10"/>
  <c r="E33" i="10"/>
  <c r="E8" i="10"/>
  <c r="E13" i="10"/>
  <c r="E41" i="10"/>
  <c r="E27" i="10"/>
  <c r="E34" i="10"/>
  <c r="D3" i="10"/>
  <c r="D15" i="10"/>
  <c r="D27" i="10"/>
  <c r="D39" i="10"/>
  <c r="E39" i="10"/>
  <c r="E37" i="10"/>
  <c r="D42" i="10"/>
  <c r="D6" i="10"/>
  <c r="E6" i="10"/>
  <c r="D11" i="10"/>
  <c r="E18" i="10"/>
  <c r="D23" i="10"/>
  <c r="E30" i="10"/>
  <c r="D35" i="10"/>
  <c r="E42" i="10"/>
  <c r="D18" i="10"/>
  <c r="D30" i="10"/>
  <c r="E11" i="10"/>
  <c r="E23" i="10"/>
  <c r="E35" i="10"/>
  <c r="D40" i="10"/>
  <c r="E40" i="10"/>
  <c r="D7" i="10"/>
  <c r="E14" i="10"/>
  <c r="D19" i="10"/>
  <c r="E26" i="10"/>
  <c r="D31" i="10"/>
  <c r="E38" i="10"/>
  <c r="D43" i="10"/>
  <c r="E7" i="10"/>
  <c r="E19" i="10"/>
  <c r="E31" i="10"/>
  <c r="E43" i="10"/>
  <c r="D5" i="10"/>
  <c r="D17" i="10"/>
  <c r="D29" i="10"/>
  <c r="D41" i="10"/>
  <c r="D15" i="8"/>
  <c r="D35" i="8"/>
  <c r="D40" i="8"/>
  <c r="D41" i="8"/>
  <c r="D42" i="8"/>
  <c r="D43" i="8"/>
  <c r="D8" i="3"/>
  <c r="D28" i="3"/>
  <c r="D4" i="3"/>
  <c r="D6" i="3"/>
  <c r="D9" i="3"/>
  <c r="D11" i="3"/>
  <c r="D13" i="3"/>
  <c r="D15" i="3"/>
  <c r="D17" i="3"/>
  <c r="D20" i="3"/>
  <c r="D22" i="3"/>
  <c r="D24" i="3"/>
  <c r="D26" i="3"/>
  <c r="D29" i="3"/>
  <c r="D31" i="3"/>
  <c r="D33" i="3"/>
  <c r="D35" i="3"/>
  <c r="D37" i="3"/>
  <c r="D40" i="3"/>
  <c r="D42" i="3"/>
  <c r="D18" i="3"/>
  <c r="D38" i="3"/>
  <c r="D3" i="3"/>
  <c r="D5" i="3"/>
  <c r="D7" i="3"/>
  <c r="D10" i="3"/>
  <c r="D12" i="3"/>
  <c r="D14" i="3"/>
  <c r="D16" i="3"/>
  <c r="D19" i="3"/>
  <c r="D21" i="3"/>
  <c r="D23" i="3"/>
  <c r="D25" i="3"/>
  <c r="D27" i="3"/>
  <c r="D30" i="3"/>
  <c r="D32" i="3"/>
  <c r="D34" i="3"/>
  <c r="D36" i="3"/>
  <c r="D39" i="3"/>
  <c r="D41" i="3"/>
  <c r="D43" i="3"/>
  <c r="C36" i="1"/>
  <c r="C14" i="1"/>
  <c r="C68" i="1"/>
  <c r="C59" i="1"/>
  <c r="C35" i="1"/>
  <c r="D34" i="1"/>
  <c r="C70" i="1"/>
  <c r="C62" i="1"/>
  <c r="C46" i="1"/>
  <c r="C38" i="1"/>
  <c r="C24" i="1"/>
  <c r="D48" i="1"/>
  <c r="D47" i="1"/>
  <c r="D69" i="1"/>
  <c r="C71" i="1"/>
  <c r="D61" i="1"/>
  <c r="D60" i="1"/>
  <c r="D54" i="1"/>
  <c r="D73" i="1"/>
  <c r="D21" i="1"/>
  <c r="D10" i="1"/>
  <c r="D57" i="1"/>
  <c r="D33" i="1"/>
  <c r="C8" i="1"/>
  <c r="D20" i="1"/>
  <c r="D19" i="1"/>
  <c r="D66" i="1"/>
  <c r="D6" i="1"/>
  <c r="C3" i="1"/>
  <c r="C53" i="1"/>
  <c r="C40" i="1"/>
  <c r="D75" i="1"/>
  <c r="D63" i="1"/>
  <c r="D51" i="1"/>
  <c r="D39" i="1"/>
  <c r="D27" i="1"/>
  <c r="D15" i="1"/>
  <c r="C12" i="1"/>
  <c r="C11" i="1"/>
  <c r="C64" i="1"/>
  <c r="C44" i="1"/>
  <c r="C31" i="1"/>
  <c r="D45" i="1"/>
  <c r="D7" i="1"/>
  <c r="D18" i="1"/>
  <c r="D17" i="1"/>
  <c r="D5" i="1"/>
  <c r="D16" i="1"/>
  <c r="D4" i="1"/>
</calcChain>
</file>

<file path=xl/sharedStrings.xml><?xml version="1.0" encoding="utf-8"?>
<sst xmlns="http://schemas.openxmlformats.org/spreadsheetml/2006/main" count="248" uniqueCount="74">
  <si>
    <t>sin()</t>
  </si>
  <si>
    <t>cos()</t>
  </si>
  <si>
    <t>alpha</t>
  </si>
  <si>
    <t>radalpha</t>
  </si>
  <si>
    <t>PI/4</t>
  </si>
  <si>
    <t>PI/2</t>
  </si>
  <si>
    <t>PI*3/4</t>
  </si>
  <si>
    <t>PI*5/4</t>
  </si>
  <si>
    <t>PI*3/2</t>
  </si>
  <si>
    <t>PI*7/4</t>
  </si>
  <si>
    <t>PI()</t>
  </si>
  <si>
    <t>PI * 2</t>
  </si>
  <si>
    <t>f=</t>
  </si>
  <si>
    <t>Hz</t>
  </si>
  <si>
    <t>V</t>
  </si>
  <si>
    <t>t</t>
  </si>
  <si>
    <t>Amplitudenmodulation (elektroniktutor.de)</t>
  </si>
  <si>
    <t>m=</t>
  </si>
  <si>
    <t>sin(Träger)</t>
  </si>
  <si>
    <r>
      <t>u</t>
    </r>
    <r>
      <rPr>
        <vertAlign val="subscript"/>
        <sz val="11"/>
        <color theme="1"/>
        <rFont val="Calibri"/>
        <family val="2"/>
        <scheme val="minor"/>
      </rPr>
      <t>AM</t>
    </r>
  </si>
  <si>
    <t>sin(x+b)</t>
  </si>
  <si>
    <t>sin(x)+b</t>
  </si>
  <si>
    <t>y=  sin(x ) + b</t>
  </si>
  <si>
    <t>y=  sin(x + b)</t>
  </si>
  <si>
    <t>y=  sin(x)</t>
  </si>
  <si>
    <t>Phasenverschiebung in Richtung x-Achse</t>
  </si>
  <si>
    <t>Verschiebung in Richtung y-Achse</t>
  </si>
  <si>
    <t>y=  a * sin(x)</t>
  </si>
  <si>
    <t>a * sin(x)</t>
  </si>
  <si>
    <t>Streckung in Richtung y-Achse</t>
  </si>
  <si>
    <t>Amplitudenmodulation</t>
  </si>
  <si>
    <t>b=</t>
  </si>
  <si>
    <t>a=</t>
  </si>
  <si>
    <t>sin(x) + b</t>
  </si>
  <si>
    <t>Streckung/Stauchung</t>
  </si>
  <si>
    <r>
      <rPr>
        <sz val="14"/>
        <color theme="1"/>
        <rFont val="Symbol"/>
        <family val="1"/>
        <charset val="2"/>
      </rPr>
      <t>w</t>
    </r>
    <r>
      <rPr>
        <sz val="14"/>
        <color theme="1"/>
        <rFont val="Calibri"/>
        <family val="2"/>
      </rPr>
      <t>=</t>
    </r>
    <r>
      <rPr>
        <sz val="14"/>
        <color theme="1"/>
        <rFont val="Calibri"/>
        <family val="2"/>
        <scheme val="minor"/>
      </rPr>
      <t>2*PI() * f</t>
    </r>
    <r>
      <rPr>
        <vertAlign val="subscript"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 xml:space="preserve"> * t</t>
    </r>
  </si>
  <si>
    <r>
      <rPr>
        <sz val="14"/>
        <color theme="1"/>
        <rFont val="Symbol"/>
        <family val="1"/>
        <charset val="2"/>
      </rPr>
      <t>W</t>
    </r>
    <r>
      <rPr>
        <sz val="14"/>
        <color theme="1"/>
        <rFont val="Calibri"/>
        <family val="2"/>
      </rPr>
      <t>=</t>
    </r>
    <r>
      <rPr>
        <sz val="14"/>
        <color theme="1"/>
        <rFont val="Calibri"/>
        <family val="2"/>
        <scheme val="minor"/>
      </rPr>
      <t>2*PI</t>
    </r>
    <r>
      <rPr>
        <sz val="14"/>
        <color theme="1"/>
        <rFont val="Symbol"/>
        <family val="1"/>
        <charset val="2"/>
      </rPr>
      <t>()</t>
    </r>
    <r>
      <rPr>
        <sz val="14"/>
        <color theme="1"/>
        <rFont val="Calibri"/>
        <family val="2"/>
        <scheme val="minor"/>
      </rPr>
      <t xml:space="preserve"> * f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 xml:space="preserve"> * t</t>
    </r>
  </si>
  <si>
    <r>
      <t>2*PI() * f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* t</t>
    </r>
  </si>
  <si>
    <r>
      <t>2*PI() * f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* t</t>
    </r>
  </si>
  <si>
    <r>
      <t>f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</t>
    </r>
  </si>
  <si>
    <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</si>
  <si>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</si>
  <si>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</si>
  <si>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t>sin(Signal) * m</t>
  </si>
  <si>
    <t>sin(Signal)*sin(Träger)</t>
  </si>
  <si>
    <t>Einfluss von Parametern</t>
  </si>
  <si>
    <t>Trigonomtrische Funktionen</t>
  </si>
  <si>
    <r>
      <t>û</t>
    </r>
    <r>
      <rPr>
        <vertAlign val="subscript"/>
        <sz val="11"/>
        <color theme="1"/>
        <rFont val="Calibri"/>
        <family val="2"/>
        <scheme val="minor"/>
      </rPr>
      <t>T</t>
    </r>
  </si>
  <si>
    <r>
      <t>û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</t>
    </r>
  </si>
  <si>
    <t>Die sin()-Funktion nimmt Werte zwischen "0" über "1" weiter zu "0" dann "-1" zurück zu "0" ein.</t>
  </si>
  <si>
    <t>MAX</t>
  </si>
  <si>
    <t>MIN</t>
  </si>
  <si>
    <t>A=</t>
  </si>
  <si>
    <r>
      <t>A*sin(2*PI() * f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* t)</t>
    </r>
  </si>
  <si>
    <t>y-Achsentrick</t>
  </si>
  <si>
    <r>
      <rPr>
        <sz val="11"/>
        <color theme="1"/>
        <rFont val="Calibri"/>
        <family val="2"/>
      </rPr>
      <t>ø</t>
    </r>
    <r>
      <rPr>
        <sz val="14.3"/>
        <color theme="1"/>
        <rFont val="Calibri"/>
        <family val="2"/>
      </rPr>
      <t>=</t>
    </r>
  </si>
  <si>
    <t>Frequenz</t>
  </si>
  <si>
    <t>Amplitude</t>
  </si>
  <si>
    <t>Phase</t>
  </si>
  <si>
    <t>Signal</t>
  </si>
  <si>
    <t>Träger</t>
  </si>
  <si>
    <t>Trigonometrische Funktionen</t>
  </si>
  <si>
    <t>fs</t>
  </si>
  <si>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</rPr>
      <t>-</t>
    </r>
    <r>
      <rPr>
        <sz val="11"/>
        <color theme="1"/>
        <rFont val="Symbol"/>
        <family val="1"/>
        <charset val="2"/>
      </rPr>
      <t>w</t>
    </r>
  </si>
  <si>
    <t>W+w</t>
  </si>
  <si>
    <r>
      <t>û</t>
    </r>
    <r>
      <rPr>
        <vertAlign val="subscript"/>
        <sz val="11"/>
        <color theme="1"/>
        <rFont val="Calibri"/>
        <family val="2"/>
        <scheme val="minor"/>
      </rPr>
      <t>AM</t>
    </r>
  </si>
  <si>
    <r>
      <t>sin(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)*t</t>
    </r>
  </si>
  <si>
    <r>
      <t>û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*m/2</t>
    </r>
  </si>
  <si>
    <t>+</t>
  </si>
  <si>
    <t>*</t>
  </si>
  <si>
    <r>
      <t>cos(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)*t</t>
    </r>
  </si>
  <si>
    <r>
      <t>cos(</t>
    </r>
    <r>
      <rPr>
        <sz val="11"/>
        <color theme="1"/>
        <rFont val="Calibri"/>
        <family val="2"/>
      </rPr>
      <t>Ω+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)*t</t>
    </r>
  </si>
  <si>
    <t>cos(Träger)</t>
  </si>
  <si>
    <t>cos(Signal) *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</si>
</sst>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</font>
    <font>
      <sz val="14.3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1"/>
      <charset val="2"/>
      <scheme val="minor"/>
    </font>
    <font>
      <sz val="14"/>
      <color theme="1"/>
      <name val="Symbol"/>
      <family val="1"/>
      <charset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2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164" fontId="0" fillId="2" borderId="0" xfId="0" applyNumberFormat="1" applyFill="1"/>
    <xf numFmtId="166" fontId="0" fillId="2" borderId="0" xfId="0" applyNumberFormat="1" applyFill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0" fillId="0" borderId="1" xfId="0" applyBorder="1" applyAlignment="1">
      <alignment horizontal="right"/>
    </xf>
    <xf numFmtId="0" fontId="0" fillId="2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2" borderId="10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66" fontId="0" fillId="4" borderId="0" xfId="0" applyNumberFormat="1" applyFill="1"/>
    <xf numFmtId="165" fontId="0" fillId="4" borderId="0" xfId="0" applyNumberFormat="1" applyFill="1"/>
    <xf numFmtId="164" fontId="0" fillId="4" borderId="0" xfId="0" applyNumberFormat="1" applyFill="1"/>
    <xf numFmtId="164" fontId="10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19" fillId="0" borderId="0" xfId="0" applyNumberFormat="1" applyFont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164" fontId="1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23" xfId="0" applyBorder="1" applyAlignment="1">
      <alignment horizontal="right"/>
    </xf>
    <xf numFmtId="0" fontId="0" fillId="0" borderId="24" xfId="0" applyBorder="1"/>
    <xf numFmtId="0" fontId="20" fillId="0" borderId="20" xfId="0" applyFont="1" applyBorder="1" applyAlignment="1">
      <alignment horizontal="right"/>
    </xf>
    <xf numFmtId="0" fontId="20" fillId="0" borderId="0" xfId="0" applyFont="1"/>
    <xf numFmtId="0" fontId="21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2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Aufgabe!$A$6:$A$106</c:f>
              <c:numCache>
                <c:formatCode>0.00000</c:formatCode>
                <c:ptCount val="1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</c:numCache>
            </c:numRef>
          </c:xVal>
          <c:yVal>
            <c:numRef>
              <c:f>Aufgabe!$B$6:$B$106</c:f>
              <c:numCache>
                <c:formatCode>0.0000</c:formatCode>
                <c:ptCount val="101"/>
                <c:pt idx="0">
                  <c:v>0</c:v>
                </c:pt>
                <c:pt idx="1">
                  <c:v>0.18738131458572463</c:v>
                </c:pt>
                <c:pt idx="2">
                  <c:v>0.36812455268467797</c:v>
                </c:pt>
                <c:pt idx="3">
                  <c:v>0.53582679497899666</c:v>
                </c:pt>
                <c:pt idx="4">
                  <c:v>0.68454710592868873</c:v>
                </c:pt>
                <c:pt idx="5">
                  <c:v>0.80901699437494745</c:v>
                </c:pt>
                <c:pt idx="6">
                  <c:v>0.90482705246601958</c:v>
                </c:pt>
                <c:pt idx="7">
                  <c:v>0.96858316112863108</c:v>
                </c:pt>
                <c:pt idx="8">
                  <c:v>0.99802672842827156</c:v>
                </c:pt>
                <c:pt idx="9">
                  <c:v>0.99211470131447776</c:v>
                </c:pt>
                <c:pt idx="10">
                  <c:v>0.95105651629515364</c:v>
                </c:pt>
                <c:pt idx="11">
                  <c:v>0.87630668004386369</c:v>
                </c:pt>
                <c:pt idx="12">
                  <c:v>0.77051324277578925</c:v>
                </c:pt>
                <c:pt idx="13">
                  <c:v>0.63742398974868986</c:v>
                </c:pt>
                <c:pt idx="14">
                  <c:v>0.4817536741017156</c:v>
                </c:pt>
                <c:pt idx="15">
                  <c:v>0.30901699437494795</c:v>
                </c:pt>
                <c:pt idx="16">
                  <c:v>0.12533323356430409</c:v>
                </c:pt>
                <c:pt idx="17">
                  <c:v>-6.2790519529313346E-2</c:v>
                </c:pt>
                <c:pt idx="18">
                  <c:v>-0.24868988716485502</c:v>
                </c:pt>
                <c:pt idx="19">
                  <c:v>-0.42577929156507266</c:v>
                </c:pt>
                <c:pt idx="20">
                  <c:v>-0.58778525229247303</c:v>
                </c:pt>
                <c:pt idx="21">
                  <c:v>-0.72896862742141155</c:v>
                </c:pt>
                <c:pt idx="22">
                  <c:v>-0.84432792550201485</c:v>
                </c:pt>
                <c:pt idx="23">
                  <c:v>-0.92977648588825146</c:v>
                </c:pt>
                <c:pt idx="24">
                  <c:v>-0.98228725072868872</c:v>
                </c:pt>
                <c:pt idx="25">
                  <c:v>-1</c:v>
                </c:pt>
                <c:pt idx="26">
                  <c:v>-0.98228725072868872</c:v>
                </c:pt>
                <c:pt idx="27">
                  <c:v>-0.92977648588825157</c:v>
                </c:pt>
                <c:pt idx="28">
                  <c:v>-0.84432792550201552</c:v>
                </c:pt>
                <c:pt idx="29">
                  <c:v>-0.72896862742141155</c:v>
                </c:pt>
                <c:pt idx="30">
                  <c:v>-0.58778525229247403</c:v>
                </c:pt>
                <c:pt idx="31">
                  <c:v>-0.42577929156507299</c:v>
                </c:pt>
                <c:pt idx="32">
                  <c:v>-0.24868988716485449</c:v>
                </c:pt>
                <c:pt idx="33">
                  <c:v>-6.2790519529314151E-2</c:v>
                </c:pt>
                <c:pt idx="34">
                  <c:v>0.12533323356430418</c:v>
                </c:pt>
                <c:pt idx="35">
                  <c:v>0.30901699437494717</c:v>
                </c:pt>
                <c:pt idx="36">
                  <c:v>0.48175367410171566</c:v>
                </c:pt>
                <c:pt idx="37">
                  <c:v>0.63742398974868919</c:v>
                </c:pt>
                <c:pt idx="38">
                  <c:v>0.77051324277578925</c:v>
                </c:pt>
                <c:pt idx="39">
                  <c:v>0.87630668004386358</c:v>
                </c:pt>
                <c:pt idx="40">
                  <c:v>0.95105651629515353</c:v>
                </c:pt>
                <c:pt idx="41">
                  <c:v>0.99211470131447776</c:v>
                </c:pt>
                <c:pt idx="42">
                  <c:v>0.99802672842827156</c:v>
                </c:pt>
                <c:pt idx="43">
                  <c:v>0.96858316112863108</c:v>
                </c:pt>
                <c:pt idx="44">
                  <c:v>0.90482705246602002</c:v>
                </c:pt>
                <c:pt idx="45">
                  <c:v>0.80901699437494767</c:v>
                </c:pt>
                <c:pt idx="46">
                  <c:v>0.68454710592868839</c:v>
                </c:pt>
                <c:pt idx="47">
                  <c:v>0.53582679497899721</c:v>
                </c:pt>
                <c:pt idx="48">
                  <c:v>0.36812455268467797</c:v>
                </c:pt>
                <c:pt idx="49">
                  <c:v>0.18738131458572568</c:v>
                </c:pt>
                <c:pt idx="50">
                  <c:v>3.67544536472586E-16</c:v>
                </c:pt>
                <c:pt idx="51">
                  <c:v>-0.18738131458572496</c:v>
                </c:pt>
                <c:pt idx="52">
                  <c:v>-0.36812455268467725</c:v>
                </c:pt>
                <c:pt idx="53">
                  <c:v>-0.53582679497899655</c:v>
                </c:pt>
                <c:pt idx="54">
                  <c:v>-0.68454710592868784</c:v>
                </c:pt>
                <c:pt idx="55">
                  <c:v>-0.80901699437494723</c:v>
                </c:pt>
                <c:pt idx="56">
                  <c:v>-0.90482705246601891</c:v>
                </c:pt>
                <c:pt idx="57">
                  <c:v>-0.96858316112863097</c:v>
                </c:pt>
                <c:pt idx="58">
                  <c:v>-0.99802672842827156</c:v>
                </c:pt>
                <c:pt idx="59">
                  <c:v>-0.99211470131447776</c:v>
                </c:pt>
                <c:pt idx="60">
                  <c:v>-0.95105651629515431</c:v>
                </c:pt>
                <c:pt idx="61">
                  <c:v>-0.87630668004386436</c:v>
                </c:pt>
                <c:pt idx="62">
                  <c:v>-0.7705132427757897</c:v>
                </c:pt>
                <c:pt idx="63">
                  <c:v>-0.63742398974868975</c:v>
                </c:pt>
                <c:pt idx="64">
                  <c:v>-0.48175367410171477</c:v>
                </c:pt>
                <c:pt idx="65">
                  <c:v>-0.3090169943749479</c:v>
                </c:pt>
                <c:pt idx="66">
                  <c:v>-0.12533323356430578</c:v>
                </c:pt>
                <c:pt idx="67">
                  <c:v>6.2790519529312527E-2</c:v>
                </c:pt>
                <c:pt idx="68">
                  <c:v>0.24868988716485466</c:v>
                </c:pt>
                <c:pt idx="69">
                  <c:v>0.42577929156507155</c:v>
                </c:pt>
                <c:pt idx="70">
                  <c:v>0.58778525229247269</c:v>
                </c:pt>
                <c:pt idx="71">
                  <c:v>0.72896862742141166</c:v>
                </c:pt>
                <c:pt idx="72">
                  <c:v>0.84432792550201552</c:v>
                </c:pt>
                <c:pt idx="73">
                  <c:v>0.92977648588825068</c:v>
                </c:pt>
                <c:pt idx="74">
                  <c:v>0.9822872507286885</c:v>
                </c:pt>
                <c:pt idx="75">
                  <c:v>1</c:v>
                </c:pt>
                <c:pt idx="76">
                  <c:v>0.98228725072868861</c:v>
                </c:pt>
                <c:pt idx="77">
                  <c:v>0.92977648588825179</c:v>
                </c:pt>
                <c:pt idx="78">
                  <c:v>0.84432792550201519</c:v>
                </c:pt>
                <c:pt idx="79">
                  <c:v>0.72896862742141244</c:v>
                </c:pt>
                <c:pt idx="80">
                  <c:v>0.58778525229247358</c:v>
                </c:pt>
                <c:pt idx="81">
                  <c:v>0.42577929156507416</c:v>
                </c:pt>
                <c:pt idx="82">
                  <c:v>0.24868988716485571</c:v>
                </c:pt>
                <c:pt idx="83">
                  <c:v>6.2790519529313624E-2</c:v>
                </c:pt>
                <c:pt idx="84">
                  <c:v>-0.1253332335643047</c:v>
                </c:pt>
                <c:pt idx="85">
                  <c:v>-0.30901699437494512</c:v>
                </c:pt>
                <c:pt idx="86">
                  <c:v>-0.48175367410171532</c:v>
                </c:pt>
                <c:pt idx="87">
                  <c:v>-0.63742398974868897</c:v>
                </c:pt>
                <c:pt idx="88">
                  <c:v>-0.77051324277578792</c:v>
                </c:pt>
                <c:pt idx="89">
                  <c:v>-0.87630668004386203</c:v>
                </c:pt>
                <c:pt idx="90">
                  <c:v>-0.95105651629515342</c:v>
                </c:pt>
                <c:pt idx="91">
                  <c:v>-0.99211470131447765</c:v>
                </c:pt>
                <c:pt idx="92">
                  <c:v>-0.99802672842827156</c:v>
                </c:pt>
                <c:pt idx="93">
                  <c:v>-0.96858316112863119</c:v>
                </c:pt>
                <c:pt idx="94">
                  <c:v>-0.90482705246602013</c:v>
                </c:pt>
                <c:pt idx="95">
                  <c:v>-0.80901699437494889</c:v>
                </c:pt>
                <c:pt idx="96">
                  <c:v>-0.68454710592868862</c:v>
                </c:pt>
                <c:pt idx="97">
                  <c:v>-0.53582679497899754</c:v>
                </c:pt>
                <c:pt idx="98">
                  <c:v>-0.36812455268467997</c:v>
                </c:pt>
                <c:pt idx="99">
                  <c:v>-0.1873813145857243</c:v>
                </c:pt>
                <c:pt idx="100">
                  <c:v>-7.3508907294517201E-16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A2-4570-81DD-48EB2097D947}"/>
            </c:ext>
          </c:extLst>
        </c:ser>
        <c:ser>
          <c:idx val="1"/>
          <c:order val="1"/>
          <c:tx>
            <c:v>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Aufgabe!$E$30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Aufgabe!$F$30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B-4251-A1E9-E318A3349AF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Aufgabe!$E$31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Aufgabe!$F$31</c:f>
              <c:numCache>
                <c:formatCode>General</c:formatCode>
                <c:ptCount val="1"/>
                <c:pt idx="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9B-4251-A1E9-E318A334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71360"/>
        <c:axId val="500071720"/>
      </c:scatterChart>
      <c:valAx>
        <c:axId val="500071360"/>
        <c:scaling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071720"/>
        <c:crosses val="autoZero"/>
        <c:crossBetween val="midCat"/>
      </c:valAx>
      <c:valAx>
        <c:axId val="50007172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0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sin(Träger)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378333599649355E-2"/>
          <c:y val="0.11159708804357699"/>
          <c:w val="0.85316968356660694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Tabelle4!$A$6:$A$106</c:f>
              <c:numCache>
                <c:formatCode>0.00000</c:formatCode>
                <c:ptCount val="1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</c:numCache>
            </c:numRef>
          </c:xVal>
          <c:yVal>
            <c:numRef>
              <c:f>Tabelle4!$F$6:$F$106</c:f>
              <c:numCache>
                <c:formatCode>0.000</c:formatCode>
                <c:ptCount val="101"/>
                <c:pt idx="0">
                  <c:v>0</c:v>
                </c:pt>
                <c:pt idx="1">
                  <c:v>0.58778525229247325</c:v>
                </c:pt>
                <c:pt idx="2">
                  <c:v>0.95105651629515364</c:v>
                </c:pt>
                <c:pt idx="3">
                  <c:v>0.95105651629515364</c:v>
                </c:pt>
                <c:pt idx="4">
                  <c:v>0.5877852522924728</c:v>
                </c:pt>
                <c:pt idx="5">
                  <c:v>-3.2157436435920062E-16</c:v>
                </c:pt>
                <c:pt idx="6">
                  <c:v>-0.58778525229247303</c:v>
                </c:pt>
                <c:pt idx="7">
                  <c:v>-0.95105651629515353</c:v>
                </c:pt>
                <c:pt idx="8">
                  <c:v>-0.95105651629515331</c:v>
                </c:pt>
                <c:pt idx="9">
                  <c:v>-0.58778525229247258</c:v>
                </c:pt>
                <c:pt idx="10">
                  <c:v>6.4314872871840123E-16</c:v>
                </c:pt>
                <c:pt idx="11">
                  <c:v>0.58778525229247292</c:v>
                </c:pt>
                <c:pt idx="12">
                  <c:v>0.95105651629515353</c:v>
                </c:pt>
                <c:pt idx="13">
                  <c:v>0.95105651629515364</c:v>
                </c:pt>
                <c:pt idx="14">
                  <c:v>0.58778525229247336</c:v>
                </c:pt>
                <c:pt idx="15">
                  <c:v>3.67544536472586E-16</c:v>
                </c:pt>
                <c:pt idx="16">
                  <c:v>-0.58778525229247425</c:v>
                </c:pt>
                <c:pt idx="17">
                  <c:v>-0.95105651629515398</c:v>
                </c:pt>
                <c:pt idx="18">
                  <c:v>-0.9510565162951532</c:v>
                </c:pt>
                <c:pt idx="19">
                  <c:v>-0.58778525229247203</c:v>
                </c:pt>
                <c:pt idx="20">
                  <c:v>1.2862974574368025E-15</c:v>
                </c:pt>
                <c:pt idx="21">
                  <c:v>0.58778525229247269</c:v>
                </c:pt>
                <c:pt idx="22">
                  <c:v>0.95105651629515342</c:v>
                </c:pt>
                <c:pt idx="23">
                  <c:v>0.95105651629515375</c:v>
                </c:pt>
                <c:pt idx="24">
                  <c:v>0.58778525229247358</c:v>
                </c:pt>
                <c:pt idx="25">
                  <c:v>6.1257422745431001E-16</c:v>
                </c:pt>
                <c:pt idx="26">
                  <c:v>-0.58778525229247258</c:v>
                </c:pt>
                <c:pt idx="27">
                  <c:v>-0.95105651629515342</c:v>
                </c:pt>
                <c:pt idx="28">
                  <c:v>-0.95105651629515375</c:v>
                </c:pt>
                <c:pt idx="29">
                  <c:v>-0.58778525229247369</c:v>
                </c:pt>
                <c:pt idx="30">
                  <c:v>-7.3508907294517201E-16</c:v>
                </c:pt>
                <c:pt idx="31">
                  <c:v>0.58778525229247247</c:v>
                </c:pt>
                <c:pt idx="32">
                  <c:v>0.95105651629515442</c:v>
                </c:pt>
                <c:pt idx="33">
                  <c:v>0.95105651629515386</c:v>
                </c:pt>
                <c:pt idx="34">
                  <c:v>0.58778525229247092</c:v>
                </c:pt>
                <c:pt idx="35">
                  <c:v>8.5760391843603401E-16</c:v>
                </c:pt>
                <c:pt idx="36">
                  <c:v>-0.58778525229247525</c:v>
                </c:pt>
                <c:pt idx="37">
                  <c:v>-0.95105651629515331</c:v>
                </c:pt>
                <c:pt idx="38">
                  <c:v>-0.95105651629515275</c:v>
                </c:pt>
                <c:pt idx="39">
                  <c:v>-0.58778525229247391</c:v>
                </c:pt>
                <c:pt idx="40">
                  <c:v>2.5725949148736049E-15</c:v>
                </c:pt>
                <c:pt idx="41">
                  <c:v>0.58778525229247236</c:v>
                </c:pt>
                <c:pt idx="42">
                  <c:v>0.95105651629515331</c:v>
                </c:pt>
                <c:pt idx="43">
                  <c:v>0.95105651629515386</c:v>
                </c:pt>
                <c:pt idx="44">
                  <c:v>0.58778525229247403</c:v>
                </c:pt>
                <c:pt idx="45">
                  <c:v>1.102633609417758E-15</c:v>
                </c:pt>
                <c:pt idx="46">
                  <c:v>-0.58778525229247225</c:v>
                </c:pt>
                <c:pt idx="47">
                  <c:v>-0.9510565162951532</c:v>
                </c:pt>
                <c:pt idx="48">
                  <c:v>-0.95105651629515398</c:v>
                </c:pt>
                <c:pt idx="49">
                  <c:v>-0.58778525229247414</c:v>
                </c:pt>
                <c:pt idx="50">
                  <c:v>-1.22514845490862E-15</c:v>
                </c:pt>
                <c:pt idx="51">
                  <c:v>0.58778525229247502</c:v>
                </c:pt>
                <c:pt idx="52">
                  <c:v>0.9510565162951532</c:v>
                </c:pt>
                <c:pt idx="53">
                  <c:v>0.95105651629515509</c:v>
                </c:pt>
                <c:pt idx="54">
                  <c:v>0.58778525229247425</c:v>
                </c:pt>
                <c:pt idx="55">
                  <c:v>-2.2050503784010189E-15</c:v>
                </c:pt>
                <c:pt idx="56">
                  <c:v>-0.58778525229247203</c:v>
                </c:pt>
                <c:pt idx="57">
                  <c:v>-0.95105651629515209</c:v>
                </c:pt>
                <c:pt idx="58">
                  <c:v>-0.95105651629515398</c:v>
                </c:pt>
                <c:pt idx="59">
                  <c:v>-0.58778525229247147</c:v>
                </c:pt>
                <c:pt idx="60">
                  <c:v>-1.470178145890344E-15</c:v>
                </c:pt>
                <c:pt idx="61">
                  <c:v>0.58778525229246903</c:v>
                </c:pt>
                <c:pt idx="62">
                  <c:v>0.95105651629515309</c:v>
                </c:pt>
                <c:pt idx="63">
                  <c:v>0.95105651629515298</c:v>
                </c:pt>
                <c:pt idx="64">
                  <c:v>0.5877852522924687</c:v>
                </c:pt>
                <c:pt idx="65">
                  <c:v>5.1454066701817069E-15</c:v>
                </c:pt>
                <c:pt idx="66">
                  <c:v>-0.5877852522924718</c:v>
                </c:pt>
                <c:pt idx="67">
                  <c:v>-0.9510565162951542</c:v>
                </c:pt>
                <c:pt idx="68">
                  <c:v>-0.95105651629515187</c:v>
                </c:pt>
                <c:pt idx="69">
                  <c:v>-0.58778525229247736</c:v>
                </c:pt>
                <c:pt idx="70">
                  <c:v>-1.715207836872068E-15</c:v>
                </c:pt>
                <c:pt idx="71">
                  <c:v>0.58778525229247458</c:v>
                </c:pt>
                <c:pt idx="72">
                  <c:v>0.9510565162951552</c:v>
                </c:pt>
                <c:pt idx="73">
                  <c:v>0.9510565162951552</c:v>
                </c:pt>
                <c:pt idx="74">
                  <c:v>0.58778525229247458</c:v>
                </c:pt>
                <c:pt idx="75">
                  <c:v>-1.7149909964375709E-15</c:v>
                </c:pt>
                <c:pt idx="76">
                  <c:v>-0.58778525229247736</c:v>
                </c:pt>
                <c:pt idx="77">
                  <c:v>-0.95105651629515187</c:v>
                </c:pt>
                <c:pt idx="78">
                  <c:v>-0.9510565162951542</c:v>
                </c:pt>
                <c:pt idx="79">
                  <c:v>-0.5877852522924718</c:v>
                </c:pt>
                <c:pt idx="80">
                  <c:v>5.1451898297472098E-15</c:v>
                </c:pt>
                <c:pt idx="81">
                  <c:v>0.5877852522924687</c:v>
                </c:pt>
                <c:pt idx="82">
                  <c:v>0.95105651629515298</c:v>
                </c:pt>
                <c:pt idx="83">
                  <c:v>0.95105651629515309</c:v>
                </c:pt>
                <c:pt idx="84">
                  <c:v>0.5877852522924748</c:v>
                </c:pt>
                <c:pt idx="85">
                  <c:v>5.6354660521451549E-15</c:v>
                </c:pt>
                <c:pt idx="86">
                  <c:v>-0.58778525229247147</c:v>
                </c:pt>
                <c:pt idx="87">
                  <c:v>-0.95105651629515398</c:v>
                </c:pt>
                <c:pt idx="88">
                  <c:v>-0.9510565162951542</c:v>
                </c:pt>
                <c:pt idx="89">
                  <c:v>-0.5877852522924778</c:v>
                </c:pt>
                <c:pt idx="90">
                  <c:v>-2.205267218835516E-15</c:v>
                </c:pt>
                <c:pt idx="91">
                  <c:v>0.58778525229247425</c:v>
                </c:pt>
                <c:pt idx="92">
                  <c:v>0.95105651629515287</c:v>
                </c:pt>
                <c:pt idx="93">
                  <c:v>0.9510565162951532</c:v>
                </c:pt>
                <c:pt idx="94">
                  <c:v>0.58778525229247502</c:v>
                </c:pt>
                <c:pt idx="95">
                  <c:v>-1.2249316144741229E-15</c:v>
                </c:pt>
                <c:pt idx="96">
                  <c:v>-0.58778525229247125</c:v>
                </c:pt>
                <c:pt idx="97">
                  <c:v>-0.95105651629515398</c:v>
                </c:pt>
                <c:pt idx="98">
                  <c:v>-0.95105651629515431</c:v>
                </c:pt>
                <c:pt idx="99">
                  <c:v>-0.58778525229247225</c:v>
                </c:pt>
                <c:pt idx="100">
                  <c:v>-2.45029690981724E-15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8-4F99-8057-448FA2E6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05720"/>
        <c:axId val="616006440"/>
      </c:scatterChart>
      <c:valAx>
        <c:axId val="616005720"/>
        <c:scaling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006440"/>
        <c:crosses val="autoZero"/>
        <c:crossBetween val="midCat"/>
      </c:valAx>
      <c:valAx>
        <c:axId val="6160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00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sin(Signal)*m</a:t>
            </a:r>
          </a:p>
        </c:rich>
      </c:tx>
      <c:layout>
        <c:manualLayout>
          <c:xMode val="edge"/>
          <c:yMode val="edge"/>
          <c:x val="0.3783119770468676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80968902316668"/>
          <c:y val="0.12865894737373307"/>
          <c:w val="0.8237839206587334"/>
          <c:h val="0.743162773798139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Tabelle5!$A$6:$A$106</c:f>
              <c:numCache>
                <c:formatCode>0.00000</c:formatCode>
                <c:ptCount val="1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</c:numCache>
            </c:numRef>
          </c:xVal>
          <c:yVal>
            <c:numRef>
              <c:f>Tabelle5!$C$6:$C$106</c:f>
              <c:numCache>
                <c:formatCode>0.000</c:formatCode>
                <c:ptCount val="101"/>
                <c:pt idx="0">
                  <c:v>0</c:v>
                </c:pt>
                <c:pt idx="1">
                  <c:v>5.0232415623450703E-2</c:v>
                </c:pt>
                <c:pt idx="2">
                  <c:v>0.10026658685144341</c:v>
                </c:pt>
                <c:pt idx="3">
                  <c:v>0.1499050516685797</c:v>
                </c:pt>
                <c:pt idx="4">
                  <c:v>0.19895190973188384</c:v>
                </c:pt>
                <c:pt idx="5">
                  <c:v>0.24721359549995792</c:v>
                </c:pt>
                <c:pt idx="6">
                  <c:v>0.29449964214774232</c:v>
                </c:pt>
                <c:pt idx="7">
                  <c:v>0.34062343325205813</c:v>
                </c:pt>
                <c:pt idx="8">
                  <c:v>0.38540293928137226</c:v>
                </c:pt>
                <c:pt idx="9">
                  <c:v>0.42866143598319734</c:v>
                </c:pt>
                <c:pt idx="10">
                  <c:v>0.47022820183397851</c:v>
                </c:pt>
                <c:pt idx="11">
                  <c:v>0.50993919179895175</c:v>
                </c:pt>
                <c:pt idx="12">
                  <c:v>0.54763768474295094</c:v>
                </c:pt>
                <c:pt idx="13">
                  <c:v>0.58317490193712906</c:v>
                </c:pt>
                <c:pt idx="14">
                  <c:v>0.61641059422063138</c:v>
                </c:pt>
                <c:pt idx="15">
                  <c:v>0.64721359549995794</c:v>
                </c:pt>
                <c:pt idx="16">
                  <c:v>0.67546234040161213</c:v>
                </c:pt>
                <c:pt idx="17">
                  <c:v>0.70104534403509089</c:v>
                </c:pt>
                <c:pt idx="18">
                  <c:v>0.72386164197281566</c:v>
                </c:pt>
                <c:pt idx="19">
                  <c:v>0.7438211887106011</c:v>
                </c:pt>
                <c:pt idx="20">
                  <c:v>0.76084521303612285</c:v>
                </c:pt>
                <c:pt idx="21">
                  <c:v>0.77486652890290486</c:v>
                </c:pt>
                <c:pt idx="22">
                  <c:v>0.78582980058295093</c:v>
                </c:pt>
                <c:pt idx="23">
                  <c:v>0.79369176105158235</c:v>
                </c:pt>
                <c:pt idx="24">
                  <c:v>0.79842138274261731</c:v>
                </c:pt>
                <c:pt idx="25">
                  <c:v>0.8</c:v>
                </c:pt>
                <c:pt idx="26">
                  <c:v>0.79842138274261731</c:v>
                </c:pt>
                <c:pt idx="27">
                  <c:v>0.79369176105158235</c:v>
                </c:pt>
                <c:pt idx="28">
                  <c:v>0.78582980058295104</c:v>
                </c:pt>
                <c:pt idx="29">
                  <c:v>0.77486652890290497</c:v>
                </c:pt>
                <c:pt idx="30">
                  <c:v>0.76084521303612296</c:v>
                </c:pt>
                <c:pt idx="31">
                  <c:v>0.74382118871060121</c:v>
                </c:pt>
                <c:pt idx="32">
                  <c:v>0.72386164197281566</c:v>
                </c:pt>
                <c:pt idx="33">
                  <c:v>0.701045344035091</c:v>
                </c:pt>
                <c:pt idx="34">
                  <c:v>0.67546234040161224</c:v>
                </c:pt>
                <c:pt idx="35">
                  <c:v>0.64721359549995805</c:v>
                </c:pt>
                <c:pt idx="36">
                  <c:v>0.61641059422063149</c:v>
                </c:pt>
                <c:pt idx="37">
                  <c:v>0.5831749019371294</c:v>
                </c:pt>
                <c:pt idx="38">
                  <c:v>0.54763768474295105</c:v>
                </c:pt>
                <c:pt idx="39">
                  <c:v>0.50993919179895186</c:v>
                </c:pt>
                <c:pt idx="40">
                  <c:v>0.47022820183397862</c:v>
                </c:pt>
                <c:pt idx="41">
                  <c:v>0.42866143598319761</c:v>
                </c:pt>
                <c:pt idx="42">
                  <c:v>0.38540293928137248</c:v>
                </c:pt>
                <c:pt idx="43">
                  <c:v>0.34062343325205835</c:v>
                </c:pt>
                <c:pt idx="44">
                  <c:v>0.29449964214774255</c:v>
                </c:pt>
                <c:pt idx="45">
                  <c:v>0.24721359549995836</c:v>
                </c:pt>
                <c:pt idx="46">
                  <c:v>0.19895190973188387</c:v>
                </c:pt>
                <c:pt idx="47">
                  <c:v>0.14990505166858004</c:v>
                </c:pt>
                <c:pt idx="48">
                  <c:v>0.10026658685144363</c:v>
                </c:pt>
                <c:pt idx="49">
                  <c:v>5.023241562345087E-2</c:v>
                </c:pt>
                <c:pt idx="50">
                  <c:v>9.8011876392689601E-17</c:v>
                </c:pt>
                <c:pt idx="51">
                  <c:v>-5.0232415623450682E-2</c:v>
                </c:pt>
                <c:pt idx="52">
                  <c:v>-0.10026658685144274</c:v>
                </c:pt>
                <c:pt idx="53">
                  <c:v>-0.14990505166857948</c:v>
                </c:pt>
                <c:pt idx="54">
                  <c:v>-0.19895190973188367</c:v>
                </c:pt>
                <c:pt idx="55">
                  <c:v>-0.24721359549995783</c:v>
                </c:pt>
                <c:pt idx="56">
                  <c:v>-0.29449964214774199</c:v>
                </c:pt>
                <c:pt idx="57">
                  <c:v>-0.34062343325205785</c:v>
                </c:pt>
                <c:pt idx="58">
                  <c:v>-0.38540293928137204</c:v>
                </c:pt>
                <c:pt idx="59">
                  <c:v>-0.42866143598319717</c:v>
                </c:pt>
                <c:pt idx="60">
                  <c:v>-0.47022820183397818</c:v>
                </c:pt>
                <c:pt idx="61">
                  <c:v>-0.50993919179895142</c:v>
                </c:pt>
                <c:pt idx="62">
                  <c:v>-0.54763768474295071</c:v>
                </c:pt>
                <c:pt idx="63">
                  <c:v>-0.58317490193712906</c:v>
                </c:pt>
                <c:pt idx="64">
                  <c:v>-0.61641059422063149</c:v>
                </c:pt>
                <c:pt idx="65">
                  <c:v>-0.64721359549995749</c:v>
                </c:pt>
                <c:pt idx="66">
                  <c:v>-0.6754623404016119</c:v>
                </c:pt>
                <c:pt idx="67">
                  <c:v>-0.70104534403509089</c:v>
                </c:pt>
                <c:pt idx="68">
                  <c:v>-0.72386164197281555</c:v>
                </c:pt>
                <c:pt idx="69">
                  <c:v>-0.74382118871060099</c:v>
                </c:pt>
                <c:pt idx="70">
                  <c:v>-0.76084521303612285</c:v>
                </c:pt>
                <c:pt idx="71">
                  <c:v>-0.77486652890290486</c:v>
                </c:pt>
                <c:pt idx="72">
                  <c:v>-0.78582980058295104</c:v>
                </c:pt>
                <c:pt idx="73">
                  <c:v>-0.79369176105158223</c:v>
                </c:pt>
                <c:pt idx="74">
                  <c:v>-0.79842138274261731</c:v>
                </c:pt>
                <c:pt idx="75">
                  <c:v>-0.8</c:v>
                </c:pt>
                <c:pt idx="76">
                  <c:v>-0.79842138274261731</c:v>
                </c:pt>
                <c:pt idx="77">
                  <c:v>-0.79369176105158246</c:v>
                </c:pt>
                <c:pt idx="78">
                  <c:v>-0.78582980058295104</c:v>
                </c:pt>
                <c:pt idx="79">
                  <c:v>-0.77486652890290508</c:v>
                </c:pt>
                <c:pt idx="80">
                  <c:v>-0.76084521303612296</c:v>
                </c:pt>
                <c:pt idx="81">
                  <c:v>-0.74382118871060132</c:v>
                </c:pt>
                <c:pt idx="82">
                  <c:v>-0.72386164197281599</c:v>
                </c:pt>
                <c:pt idx="83">
                  <c:v>-0.70104534403509111</c:v>
                </c:pt>
                <c:pt idx="84">
                  <c:v>-0.67546234040161246</c:v>
                </c:pt>
                <c:pt idx="85">
                  <c:v>-0.64721359549995849</c:v>
                </c:pt>
                <c:pt idx="86">
                  <c:v>-0.61641059422063171</c:v>
                </c:pt>
                <c:pt idx="87">
                  <c:v>-0.58317490193712973</c:v>
                </c:pt>
                <c:pt idx="88">
                  <c:v>-0.54763768474295116</c:v>
                </c:pt>
                <c:pt idx="89">
                  <c:v>-0.50993919179895231</c:v>
                </c:pt>
                <c:pt idx="90">
                  <c:v>-0.47022820183397923</c:v>
                </c:pt>
                <c:pt idx="91">
                  <c:v>-0.42866143598319773</c:v>
                </c:pt>
                <c:pt idx="92">
                  <c:v>-0.38540293928137226</c:v>
                </c:pt>
                <c:pt idx="93">
                  <c:v>-0.34062343325205841</c:v>
                </c:pt>
                <c:pt idx="94">
                  <c:v>-0.29449964214774299</c:v>
                </c:pt>
                <c:pt idx="95">
                  <c:v>-0.24721359549995811</c:v>
                </c:pt>
                <c:pt idx="96">
                  <c:v>-0.19895190973188429</c:v>
                </c:pt>
                <c:pt idx="97">
                  <c:v>-0.14990505166857976</c:v>
                </c:pt>
                <c:pt idx="98">
                  <c:v>-0.10026658685144373</c:v>
                </c:pt>
                <c:pt idx="99">
                  <c:v>-5.0232415623451321E-2</c:v>
                </c:pt>
                <c:pt idx="100">
                  <c:v>-1.960237527853792E-16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F-42EA-983E-9D1BE171C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41848"/>
        <c:axId val="663442208"/>
      </c:scatterChart>
      <c:valAx>
        <c:axId val="663441848"/>
        <c:scaling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442208"/>
        <c:crosses val="autoZero"/>
        <c:crossBetween val="midCat"/>
      </c:valAx>
      <c:valAx>
        <c:axId val="6634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44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sin(Träger)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2754626993229131E-2"/>
          <c:y val="0.12286883385949608"/>
          <c:w val="0.85316968356660694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Tabelle5!$A$6:$A$106</c:f>
              <c:numCache>
                <c:formatCode>0.00000</c:formatCode>
                <c:ptCount val="1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</c:numCache>
            </c:numRef>
          </c:xVal>
          <c:yVal>
            <c:numRef>
              <c:f>Tabelle5!$F$6:$F$106</c:f>
              <c:numCache>
                <c:formatCode>0.000</c:formatCode>
                <c:ptCount val="101"/>
                <c:pt idx="0">
                  <c:v>0</c:v>
                </c:pt>
                <c:pt idx="1">
                  <c:v>0.58778525229247325</c:v>
                </c:pt>
                <c:pt idx="2">
                  <c:v>0.95105651629515364</c:v>
                </c:pt>
                <c:pt idx="3">
                  <c:v>0.95105651629515364</c:v>
                </c:pt>
                <c:pt idx="4">
                  <c:v>0.5877852522924728</c:v>
                </c:pt>
                <c:pt idx="5">
                  <c:v>-3.2157436435920062E-16</c:v>
                </c:pt>
                <c:pt idx="6">
                  <c:v>-0.58778525229247303</c:v>
                </c:pt>
                <c:pt idx="7">
                  <c:v>-0.95105651629515353</c:v>
                </c:pt>
                <c:pt idx="8">
                  <c:v>-0.95105651629515331</c:v>
                </c:pt>
                <c:pt idx="9">
                  <c:v>-0.58778525229247258</c:v>
                </c:pt>
                <c:pt idx="10">
                  <c:v>6.4314872871840123E-16</c:v>
                </c:pt>
                <c:pt idx="11">
                  <c:v>0.58778525229247292</c:v>
                </c:pt>
                <c:pt idx="12">
                  <c:v>0.95105651629515353</c:v>
                </c:pt>
                <c:pt idx="13">
                  <c:v>0.95105651629515364</c:v>
                </c:pt>
                <c:pt idx="14">
                  <c:v>0.58778525229247336</c:v>
                </c:pt>
                <c:pt idx="15">
                  <c:v>3.67544536472586E-16</c:v>
                </c:pt>
                <c:pt idx="16">
                  <c:v>-0.58778525229247425</c:v>
                </c:pt>
                <c:pt idx="17">
                  <c:v>-0.95105651629515398</c:v>
                </c:pt>
                <c:pt idx="18">
                  <c:v>-0.9510565162951532</c:v>
                </c:pt>
                <c:pt idx="19">
                  <c:v>-0.58778525229247203</c:v>
                </c:pt>
                <c:pt idx="20">
                  <c:v>1.2862974574368025E-15</c:v>
                </c:pt>
                <c:pt idx="21">
                  <c:v>0.58778525229247269</c:v>
                </c:pt>
                <c:pt idx="22">
                  <c:v>0.95105651629515342</c:v>
                </c:pt>
                <c:pt idx="23">
                  <c:v>0.95105651629515375</c:v>
                </c:pt>
                <c:pt idx="24">
                  <c:v>0.58778525229247358</c:v>
                </c:pt>
                <c:pt idx="25">
                  <c:v>6.1257422745431001E-16</c:v>
                </c:pt>
                <c:pt idx="26">
                  <c:v>-0.58778525229247258</c:v>
                </c:pt>
                <c:pt idx="27">
                  <c:v>-0.95105651629515342</c:v>
                </c:pt>
                <c:pt idx="28">
                  <c:v>-0.95105651629515375</c:v>
                </c:pt>
                <c:pt idx="29">
                  <c:v>-0.58778525229247369</c:v>
                </c:pt>
                <c:pt idx="30">
                  <c:v>-7.3508907294517201E-16</c:v>
                </c:pt>
                <c:pt idx="31">
                  <c:v>0.58778525229247247</c:v>
                </c:pt>
                <c:pt idx="32">
                  <c:v>0.95105651629515442</c:v>
                </c:pt>
                <c:pt idx="33">
                  <c:v>0.95105651629515386</c:v>
                </c:pt>
                <c:pt idx="34">
                  <c:v>0.58778525229247092</c:v>
                </c:pt>
                <c:pt idx="35">
                  <c:v>8.5760391843603401E-16</c:v>
                </c:pt>
                <c:pt idx="36">
                  <c:v>-0.58778525229247525</c:v>
                </c:pt>
                <c:pt idx="37">
                  <c:v>-0.95105651629515331</c:v>
                </c:pt>
                <c:pt idx="38">
                  <c:v>-0.95105651629515275</c:v>
                </c:pt>
                <c:pt idx="39">
                  <c:v>-0.58778525229247391</c:v>
                </c:pt>
                <c:pt idx="40">
                  <c:v>2.5725949148736049E-15</c:v>
                </c:pt>
                <c:pt idx="41">
                  <c:v>0.58778525229247236</c:v>
                </c:pt>
                <c:pt idx="42">
                  <c:v>0.95105651629515331</c:v>
                </c:pt>
                <c:pt idx="43">
                  <c:v>0.95105651629515386</c:v>
                </c:pt>
                <c:pt idx="44">
                  <c:v>0.58778525229247403</c:v>
                </c:pt>
                <c:pt idx="45">
                  <c:v>1.102633609417758E-15</c:v>
                </c:pt>
                <c:pt idx="46">
                  <c:v>-0.58778525229247225</c:v>
                </c:pt>
                <c:pt idx="47">
                  <c:v>-0.9510565162951532</c:v>
                </c:pt>
                <c:pt idx="48">
                  <c:v>-0.95105651629515398</c:v>
                </c:pt>
                <c:pt idx="49">
                  <c:v>-0.58778525229247414</c:v>
                </c:pt>
                <c:pt idx="50">
                  <c:v>-1.22514845490862E-15</c:v>
                </c:pt>
                <c:pt idx="51">
                  <c:v>0.58778525229247502</c:v>
                </c:pt>
                <c:pt idx="52">
                  <c:v>0.9510565162951532</c:v>
                </c:pt>
                <c:pt idx="53">
                  <c:v>0.95105651629515509</c:v>
                </c:pt>
                <c:pt idx="54">
                  <c:v>0.58778525229247425</c:v>
                </c:pt>
                <c:pt idx="55">
                  <c:v>-2.2050503784010189E-15</c:v>
                </c:pt>
                <c:pt idx="56">
                  <c:v>-0.58778525229247203</c:v>
                </c:pt>
                <c:pt idx="57">
                  <c:v>-0.95105651629515209</c:v>
                </c:pt>
                <c:pt idx="58">
                  <c:v>-0.95105651629515398</c:v>
                </c:pt>
                <c:pt idx="59">
                  <c:v>-0.58778525229247147</c:v>
                </c:pt>
                <c:pt idx="60">
                  <c:v>-1.470178145890344E-15</c:v>
                </c:pt>
                <c:pt idx="61">
                  <c:v>0.58778525229246903</c:v>
                </c:pt>
                <c:pt idx="62">
                  <c:v>0.95105651629515309</c:v>
                </c:pt>
                <c:pt idx="63">
                  <c:v>0.95105651629515298</c:v>
                </c:pt>
                <c:pt idx="64">
                  <c:v>0.5877852522924687</c:v>
                </c:pt>
                <c:pt idx="65">
                  <c:v>5.1454066701817069E-15</c:v>
                </c:pt>
                <c:pt idx="66">
                  <c:v>-0.5877852522924718</c:v>
                </c:pt>
                <c:pt idx="67">
                  <c:v>-0.9510565162951542</c:v>
                </c:pt>
                <c:pt idx="68">
                  <c:v>-0.95105651629515187</c:v>
                </c:pt>
                <c:pt idx="69">
                  <c:v>-0.58778525229247736</c:v>
                </c:pt>
                <c:pt idx="70">
                  <c:v>-1.715207836872068E-15</c:v>
                </c:pt>
                <c:pt idx="71">
                  <c:v>0.58778525229247458</c:v>
                </c:pt>
                <c:pt idx="72">
                  <c:v>0.9510565162951552</c:v>
                </c:pt>
                <c:pt idx="73">
                  <c:v>0.9510565162951552</c:v>
                </c:pt>
                <c:pt idx="74">
                  <c:v>0.58778525229247458</c:v>
                </c:pt>
                <c:pt idx="75">
                  <c:v>-1.7149909964375709E-15</c:v>
                </c:pt>
                <c:pt idx="76">
                  <c:v>-0.58778525229247736</c:v>
                </c:pt>
                <c:pt idx="77">
                  <c:v>-0.95105651629515187</c:v>
                </c:pt>
                <c:pt idx="78">
                  <c:v>-0.9510565162951542</c:v>
                </c:pt>
                <c:pt idx="79">
                  <c:v>-0.5877852522924718</c:v>
                </c:pt>
                <c:pt idx="80">
                  <c:v>5.1451898297472098E-15</c:v>
                </c:pt>
                <c:pt idx="81">
                  <c:v>0.5877852522924687</c:v>
                </c:pt>
                <c:pt idx="82">
                  <c:v>0.95105651629515298</c:v>
                </c:pt>
                <c:pt idx="83">
                  <c:v>0.95105651629515309</c:v>
                </c:pt>
                <c:pt idx="84">
                  <c:v>0.5877852522924748</c:v>
                </c:pt>
                <c:pt idx="85">
                  <c:v>5.6354660521451549E-15</c:v>
                </c:pt>
                <c:pt idx="86">
                  <c:v>-0.58778525229247147</c:v>
                </c:pt>
                <c:pt idx="87">
                  <c:v>-0.95105651629515398</c:v>
                </c:pt>
                <c:pt idx="88">
                  <c:v>-0.9510565162951542</c:v>
                </c:pt>
                <c:pt idx="89">
                  <c:v>-0.5877852522924778</c:v>
                </c:pt>
                <c:pt idx="90">
                  <c:v>-2.205267218835516E-15</c:v>
                </c:pt>
                <c:pt idx="91">
                  <c:v>0.58778525229247425</c:v>
                </c:pt>
                <c:pt idx="92">
                  <c:v>0.95105651629515287</c:v>
                </c:pt>
                <c:pt idx="93">
                  <c:v>0.9510565162951532</c:v>
                </c:pt>
                <c:pt idx="94">
                  <c:v>0.58778525229247502</c:v>
                </c:pt>
                <c:pt idx="95">
                  <c:v>-1.2249316144741229E-15</c:v>
                </c:pt>
                <c:pt idx="96">
                  <c:v>-0.58778525229247125</c:v>
                </c:pt>
                <c:pt idx="97">
                  <c:v>-0.95105651629515398</c:v>
                </c:pt>
                <c:pt idx="98">
                  <c:v>-0.95105651629515431</c:v>
                </c:pt>
                <c:pt idx="99">
                  <c:v>-0.58778525229247225</c:v>
                </c:pt>
                <c:pt idx="100">
                  <c:v>-2.45029690981724E-15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1E-4B6A-9B48-6850B15EA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05720"/>
        <c:axId val="616006440"/>
      </c:scatterChart>
      <c:valAx>
        <c:axId val="616005720"/>
        <c:scaling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006440"/>
        <c:crosses val="autoZero"/>
        <c:crossBetween val="midCat"/>
      </c:valAx>
      <c:valAx>
        <c:axId val="6160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00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sin(Signal)*sin(Träger)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Tabelle5!$A$6:$A$106</c:f>
              <c:numCache>
                <c:formatCode>0.00000</c:formatCode>
                <c:ptCount val="1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</c:numCache>
            </c:numRef>
          </c:xVal>
          <c:yVal>
            <c:numRef>
              <c:f>Tabelle5!$G$6:$G$106</c:f>
              <c:numCache>
                <c:formatCode>0.000</c:formatCode>
                <c:ptCount val="101"/>
                <c:pt idx="0">
                  <c:v>0</c:v>
                </c:pt>
                <c:pt idx="1">
                  <c:v>2.9525873090490345E-2</c:v>
                </c:pt>
                <c:pt idx="2">
                  <c:v>9.5359190791739226E-2</c:v>
                </c:pt>
                <c:pt idx="3">
                  <c:v>0.14256817621496443</c:v>
                </c:pt>
                <c:pt idx="4">
                  <c:v>0.11694099845582462</c:v>
                </c:pt>
                <c:pt idx="5">
                  <c:v>-7.9497554833851503E-17</c:v>
                </c:pt>
                <c:pt idx="6">
                  <c:v>-0.17310254645985373</c:v>
                </c:pt>
                <c:pt idx="7">
                  <c:v>-0.32395213579719717</c:v>
                </c:pt>
                <c:pt idx="8">
                  <c:v>-0.36653997680285438</c:v>
                </c:pt>
                <c:pt idx="9">
                  <c:v>-0.25196087029743724</c:v>
                </c:pt>
                <c:pt idx="10">
                  <c:v>3.0242667021706309E-16</c:v>
                </c:pt>
                <c:pt idx="11">
                  <c:v>0.29973473650536658</c:v>
                </c:pt>
                <c:pt idx="12">
                  <c:v>0.52083438864357445</c:v>
                </c:pt>
                <c:pt idx="13">
                  <c:v>0.55463229062709385</c:v>
                </c:pt>
                <c:pt idx="14">
                  <c:v>0.36231705663972724</c:v>
                </c:pt>
                <c:pt idx="15">
                  <c:v>2.3787982095678781E-16</c:v>
                </c:pt>
                <c:pt idx="16">
                  <c:v>-0.39702680216702668</c:v>
                </c:pt>
                <c:pt idx="17">
                  <c:v>-0.66673374266295127</c:v>
                </c:pt>
                <c:pt idx="18">
                  <c:v>-0.68843333149435548</c:v>
                </c:pt>
                <c:pt idx="19">
                  <c:v>-0.43720712506674714</c:v>
                </c:pt>
                <c:pt idx="20">
                  <c:v>9.7867326303132719E-16</c:v>
                </c:pt>
                <c:pt idx="21">
                  <c:v>0.45545511818418649</c:v>
                </c:pt>
                <c:pt idx="22">
                  <c:v>0.74736855254333645</c:v>
                </c:pt>
                <c:pt idx="23">
                  <c:v>0.75484572127788352</c:v>
                </c:pt>
                <c:pt idx="24">
                  <c:v>0.46930031389107491</c:v>
                </c:pt>
                <c:pt idx="25">
                  <c:v>4.90059381963448E-16</c:v>
                </c:pt>
                <c:pt idx="26">
                  <c:v>-0.46930031389107413</c:v>
                </c:pt>
                <c:pt idx="27">
                  <c:v>-0.75484572127788319</c:v>
                </c:pt>
                <c:pt idx="28">
                  <c:v>-0.74736855254333678</c:v>
                </c:pt>
                <c:pt idx="29">
                  <c:v>-0.45545511818418738</c:v>
                </c:pt>
                <c:pt idx="30">
                  <c:v>-5.5928900230549554E-16</c:v>
                </c:pt>
                <c:pt idx="31">
                  <c:v>0.43720712506674753</c:v>
                </c:pt>
                <c:pt idx="32">
                  <c:v>0.68843333149435637</c:v>
                </c:pt>
                <c:pt idx="33">
                  <c:v>0.66673374266295127</c:v>
                </c:pt>
                <c:pt idx="34">
                  <c:v>0.39702680216702452</c:v>
                </c:pt>
                <c:pt idx="35">
                  <c:v>5.5505291556583837E-16</c:v>
                </c:pt>
                <c:pt idx="36">
                  <c:v>-0.36231705663972846</c:v>
                </c:pt>
                <c:pt idx="37">
                  <c:v>-0.55463229062709396</c:v>
                </c:pt>
                <c:pt idx="38">
                  <c:v>-0.52083438864357412</c:v>
                </c:pt>
                <c:pt idx="39">
                  <c:v>-0.29973473650536714</c:v>
                </c:pt>
                <c:pt idx="40">
                  <c:v>1.2097066808682526E-15</c:v>
                </c:pt>
                <c:pt idx="41">
                  <c:v>0.2519608702974373</c:v>
                </c:pt>
                <c:pt idx="42">
                  <c:v>0.36653997680285461</c:v>
                </c:pt>
                <c:pt idx="43">
                  <c:v>0.3239521357971975</c:v>
                </c:pt>
                <c:pt idx="44">
                  <c:v>0.17310254645985418</c:v>
                </c:pt>
                <c:pt idx="45">
                  <c:v>2.7258601910326072E-16</c:v>
                </c:pt>
                <c:pt idx="46">
                  <c:v>-0.11694099845582452</c:v>
                </c:pt>
                <c:pt idx="47">
                  <c:v>-0.14256817621496468</c:v>
                </c:pt>
                <c:pt idx="48">
                  <c:v>-9.5359190791739462E-2</c:v>
                </c:pt>
                <c:pt idx="49">
                  <c:v>-2.9525873090490488E-2</c:v>
                </c:pt>
                <c:pt idx="50">
                  <c:v>-1.2007909892519831E-31</c:v>
                </c:pt>
                <c:pt idx="51">
                  <c:v>-2.9525873090490422E-2</c:v>
                </c:pt>
                <c:pt idx="52">
                  <c:v>-9.5359190791738546E-2</c:v>
                </c:pt>
                <c:pt idx="53">
                  <c:v>-0.14256817621496443</c:v>
                </c:pt>
                <c:pt idx="54">
                  <c:v>-0.11694099845582481</c:v>
                </c:pt>
                <c:pt idx="55">
                  <c:v>5.4511843230305847E-16</c:v>
                </c:pt>
                <c:pt idx="56">
                  <c:v>0.17310254645985326</c:v>
                </c:pt>
                <c:pt idx="57">
                  <c:v>0.32395213579719639</c:v>
                </c:pt>
                <c:pt idx="58">
                  <c:v>0.36653997680285444</c:v>
                </c:pt>
                <c:pt idx="59">
                  <c:v>0.25196087029743663</c:v>
                </c:pt>
                <c:pt idx="60">
                  <c:v>6.9131922591762855E-16</c:v>
                </c:pt>
                <c:pt idx="61">
                  <c:v>-0.29973473650536442</c:v>
                </c:pt>
                <c:pt idx="62">
                  <c:v>-0.52083438864357401</c:v>
                </c:pt>
                <c:pt idx="63">
                  <c:v>-0.5546322906270934</c:v>
                </c:pt>
                <c:pt idx="64">
                  <c:v>-0.36231705663972441</c:v>
                </c:pt>
                <c:pt idx="65">
                  <c:v>-3.3301771513177666E-15</c:v>
                </c:pt>
                <c:pt idx="66">
                  <c:v>0.39702680216702491</c:v>
                </c:pt>
                <c:pt idx="67">
                  <c:v>0.66673374266295138</c:v>
                </c:pt>
                <c:pt idx="68">
                  <c:v>0.68843333149435448</c:v>
                </c:pt>
                <c:pt idx="69">
                  <c:v>0.43720712506675102</c:v>
                </c:pt>
                <c:pt idx="70">
                  <c:v>1.305007672046156E-15</c:v>
                </c:pt>
                <c:pt idx="71">
                  <c:v>-0.45545511818418799</c:v>
                </c:pt>
                <c:pt idx="72">
                  <c:v>-0.74736855254333789</c:v>
                </c:pt>
                <c:pt idx="73">
                  <c:v>-0.75484572127788452</c:v>
                </c:pt>
                <c:pt idx="74">
                  <c:v>-0.46930031389107574</c:v>
                </c:pt>
                <c:pt idx="75">
                  <c:v>1.3719927971500569E-15</c:v>
                </c:pt>
                <c:pt idx="76">
                  <c:v>0.46930031389107796</c:v>
                </c:pt>
                <c:pt idx="77">
                  <c:v>0.75484572127788208</c:v>
                </c:pt>
                <c:pt idx="78">
                  <c:v>0.74736855254333712</c:v>
                </c:pt>
                <c:pt idx="79">
                  <c:v>0.45545511818418594</c:v>
                </c:pt>
                <c:pt idx="80">
                  <c:v>-3.9146930521253088E-15</c:v>
                </c:pt>
                <c:pt idx="81">
                  <c:v>-0.43720712506674475</c:v>
                </c:pt>
                <c:pt idx="82">
                  <c:v>-0.6884333314943557</c:v>
                </c:pt>
                <c:pt idx="83">
                  <c:v>-0.66673374266295082</c:v>
                </c:pt>
                <c:pt idx="84">
                  <c:v>-0.39702680216702729</c:v>
                </c:pt>
                <c:pt idx="85">
                  <c:v>-3.647350245926822E-15</c:v>
                </c:pt>
                <c:pt idx="86">
                  <c:v>0.36231705663972624</c:v>
                </c:pt>
                <c:pt idx="87">
                  <c:v>0.55463229062709463</c:v>
                </c:pt>
                <c:pt idx="88">
                  <c:v>0.52083438864357501</c:v>
                </c:pt>
                <c:pt idx="89">
                  <c:v>0.29973473650536941</c:v>
                </c:pt>
                <c:pt idx="90">
                  <c:v>1.0369788388764451E-15</c:v>
                </c:pt>
                <c:pt idx="91">
                  <c:v>-0.25196087029743819</c:v>
                </c:pt>
                <c:pt idx="92">
                  <c:v>-0.36653997680285422</c:v>
                </c:pt>
                <c:pt idx="93">
                  <c:v>-0.32395213579719734</c:v>
                </c:pt>
                <c:pt idx="94">
                  <c:v>-0.17310254645985473</c:v>
                </c:pt>
                <c:pt idx="95">
                  <c:v>3.0281974865571643E-16</c:v>
                </c:pt>
                <c:pt idx="96">
                  <c:v>0.11694099845582458</c:v>
                </c:pt>
                <c:pt idx="97">
                  <c:v>0.14256817621496454</c:v>
                </c:pt>
                <c:pt idx="98">
                  <c:v>9.5359190791739601E-2</c:v>
                </c:pt>
                <c:pt idx="99">
                  <c:v>2.9525873090490658E-2</c:v>
                </c:pt>
                <c:pt idx="100">
                  <c:v>4.8031639570079325E-31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B-4A70-A349-7A47E30A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24912"/>
        <c:axId val="653891912"/>
      </c:scatterChart>
      <c:valAx>
        <c:axId val="665724912"/>
        <c:scaling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891912"/>
        <c:crosses val="autoZero"/>
        <c:crossBetween val="midCat"/>
      </c:valAx>
      <c:valAx>
        <c:axId val="6538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7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2248852020113395E-2"/>
          <c:y val="0.16178582023336963"/>
          <c:w val="0.90180193936067199"/>
          <c:h val="0.795739561695386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Tabelle6!$F$5</c:f>
              <c:strCache>
                <c:ptCount val="1"/>
                <c:pt idx="0">
                  <c:v>sin(Träger)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Tabelle6!$A$6:$A$206</c:f>
              <c:numCache>
                <c:formatCode>0.00000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</c:numCache>
            </c:numRef>
          </c:xVal>
          <c:yVal>
            <c:numRef>
              <c:f>Tabelle6!$F$6:$F$206</c:f>
              <c:numCache>
                <c:formatCode>0.0000</c:formatCode>
                <c:ptCount val="201"/>
                <c:pt idx="0">
                  <c:v>0</c:v>
                </c:pt>
                <c:pt idx="1">
                  <c:v>0.58778525229247325</c:v>
                </c:pt>
                <c:pt idx="2">
                  <c:v>0.95105651629515364</c:v>
                </c:pt>
                <c:pt idx="3">
                  <c:v>0.95105651629515364</c:v>
                </c:pt>
                <c:pt idx="4">
                  <c:v>0.5877852522924728</c:v>
                </c:pt>
                <c:pt idx="5">
                  <c:v>-3.2157436435920062E-16</c:v>
                </c:pt>
                <c:pt idx="6">
                  <c:v>-0.58778525229247303</c:v>
                </c:pt>
                <c:pt idx="7">
                  <c:v>-0.95105651629515353</c:v>
                </c:pt>
                <c:pt idx="8">
                  <c:v>-0.95105651629515331</c:v>
                </c:pt>
                <c:pt idx="9">
                  <c:v>-0.58778525229247258</c:v>
                </c:pt>
                <c:pt idx="10">
                  <c:v>6.4314872871840123E-16</c:v>
                </c:pt>
                <c:pt idx="11">
                  <c:v>0.58778525229247292</c:v>
                </c:pt>
                <c:pt idx="12">
                  <c:v>0.95105651629515353</c:v>
                </c:pt>
                <c:pt idx="13">
                  <c:v>0.95105651629515364</c:v>
                </c:pt>
                <c:pt idx="14">
                  <c:v>0.58778525229247336</c:v>
                </c:pt>
                <c:pt idx="15">
                  <c:v>3.67544536472586E-16</c:v>
                </c:pt>
                <c:pt idx="16">
                  <c:v>-0.58778525229247425</c:v>
                </c:pt>
                <c:pt idx="17">
                  <c:v>-0.95105651629515398</c:v>
                </c:pt>
                <c:pt idx="18">
                  <c:v>-0.9510565162951532</c:v>
                </c:pt>
                <c:pt idx="19">
                  <c:v>-0.58778525229247203</c:v>
                </c:pt>
                <c:pt idx="20">
                  <c:v>1.2862974574368025E-15</c:v>
                </c:pt>
                <c:pt idx="21">
                  <c:v>0.58778525229247269</c:v>
                </c:pt>
                <c:pt idx="22">
                  <c:v>0.95105651629515342</c:v>
                </c:pt>
                <c:pt idx="23">
                  <c:v>0.95105651629515375</c:v>
                </c:pt>
                <c:pt idx="24">
                  <c:v>0.58778525229247358</c:v>
                </c:pt>
                <c:pt idx="25">
                  <c:v>6.1257422745431001E-16</c:v>
                </c:pt>
                <c:pt idx="26">
                  <c:v>-0.58778525229247258</c:v>
                </c:pt>
                <c:pt idx="27">
                  <c:v>-0.95105651629515342</c:v>
                </c:pt>
                <c:pt idx="28">
                  <c:v>-0.95105651629515375</c:v>
                </c:pt>
                <c:pt idx="29">
                  <c:v>-0.58778525229247369</c:v>
                </c:pt>
                <c:pt idx="30">
                  <c:v>-7.3508907294517201E-16</c:v>
                </c:pt>
                <c:pt idx="31">
                  <c:v>0.58778525229247247</c:v>
                </c:pt>
                <c:pt idx="32">
                  <c:v>0.95105651629515442</c:v>
                </c:pt>
                <c:pt idx="33">
                  <c:v>0.95105651629515386</c:v>
                </c:pt>
                <c:pt idx="34">
                  <c:v>0.58778525229247092</c:v>
                </c:pt>
                <c:pt idx="35">
                  <c:v>8.5760391843603401E-16</c:v>
                </c:pt>
                <c:pt idx="36">
                  <c:v>-0.58778525229247525</c:v>
                </c:pt>
                <c:pt idx="37">
                  <c:v>-0.95105651629515331</c:v>
                </c:pt>
                <c:pt idx="38">
                  <c:v>-0.95105651629515275</c:v>
                </c:pt>
                <c:pt idx="39">
                  <c:v>-0.58778525229247391</c:v>
                </c:pt>
                <c:pt idx="40">
                  <c:v>2.5725949148736049E-15</c:v>
                </c:pt>
                <c:pt idx="41">
                  <c:v>0.58778525229247236</c:v>
                </c:pt>
                <c:pt idx="42">
                  <c:v>0.95105651629515331</c:v>
                </c:pt>
                <c:pt idx="43">
                  <c:v>0.95105651629515386</c:v>
                </c:pt>
                <c:pt idx="44">
                  <c:v>0.58778525229247403</c:v>
                </c:pt>
                <c:pt idx="45">
                  <c:v>1.102633609417758E-15</c:v>
                </c:pt>
                <c:pt idx="46">
                  <c:v>-0.58778525229247225</c:v>
                </c:pt>
                <c:pt idx="47">
                  <c:v>-0.9510565162951532</c:v>
                </c:pt>
                <c:pt idx="48">
                  <c:v>-0.95105651629515398</c:v>
                </c:pt>
                <c:pt idx="49">
                  <c:v>-0.58778525229247414</c:v>
                </c:pt>
                <c:pt idx="50">
                  <c:v>-1.22514845490862E-15</c:v>
                </c:pt>
                <c:pt idx="51">
                  <c:v>0.58778525229247502</c:v>
                </c:pt>
                <c:pt idx="52">
                  <c:v>0.9510565162951532</c:v>
                </c:pt>
                <c:pt idx="53">
                  <c:v>0.95105651629515509</c:v>
                </c:pt>
                <c:pt idx="54">
                  <c:v>0.58778525229247425</c:v>
                </c:pt>
                <c:pt idx="55">
                  <c:v>-2.2050503784010189E-15</c:v>
                </c:pt>
                <c:pt idx="56">
                  <c:v>-0.58778525229247203</c:v>
                </c:pt>
                <c:pt idx="57">
                  <c:v>-0.95105651629515209</c:v>
                </c:pt>
                <c:pt idx="58">
                  <c:v>-0.95105651629515398</c:v>
                </c:pt>
                <c:pt idx="59">
                  <c:v>-0.58778525229247147</c:v>
                </c:pt>
                <c:pt idx="60">
                  <c:v>-1.470178145890344E-15</c:v>
                </c:pt>
                <c:pt idx="61">
                  <c:v>0.58778525229246903</c:v>
                </c:pt>
                <c:pt idx="62">
                  <c:v>0.95105651629515309</c:v>
                </c:pt>
                <c:pt idx="63">
                  <c:v>0.95105651629515298</c:v>
                </c:pt>
                <c:pt idx="64">
                  <c:v>0.5877852522924687</c:v>
                </c:pt>
                <c:pt idx="65">
                  <c:v>5.1454066701817069E-15</c:v>
                </c:pt>
                <c:pt idx="66">
                  <c:v>-0.5877852522924718</c:v>
                </c:pt>
                <c:pt idx="67">
                  <c:v>-0.9510565162951542</c:v>
                </c:pt>
                <c:pt idx="68">
                  <c:v>-0.95105651629515187</c:v>
                </c:pt>
                <c:pt idx="69">
                  <c:v>-0.58778525229247736</c:v>
                </c:pt>
                <c:pt idx="70">
                  <c:v>-1.715207836872068E-15</c:v>
                </c:pt>
                <c:pt idx="71">
                  <c:v>0.58778525229247458</c:v>
                </c:pt>
                <c:pt idx="72">
                  <c:v>0.9510565162951552</c:v>
                </c:pt>
                <c:pt idx="73">
                  <c:v>0.9510565162951552</c:v>
                </c:pt>
                <c:pt idx="74">
                  <c:v>0.58778525229247458</c:v>
                </c:pt>
                <c:pt idx="75">
                  <c:v>-1.7149909964375709E-15</c:v>
                </c:pt>
                <c:pt idx="76">
                  <c:v>-0.58778525229247736</c:v>
                </c:pt>
                <c:pt idx="77">
                  <c:v>-0.95105651629515187</c:v>
                </c:pt>
                <c:pt idx="78">
                  <c:v>-0.9510565162951542</c:v>
                </c:pt>
                <c:pt idx="79">
                  <c:v>-0.5877852522924718</c:v>
                </c:pt>
                <c:pt idx="80">
                  <c:v>5.1451898297472098E-15</c:v>
                </c:pt>
                <c:pt idx="81">
                  <c:v>0.5877852522924687</c:v>
                </c:pt>
                <c:pt idx="82">
                  <c:v>0.95105651629515298</c:v>
                </c:pt>
                <c:pt idx="83">
                  <c:v>0.95105651629515309</c:v>
                </c:pt>
                <c:pt idx="84">
                  <c:v>0.5877852522924748</c:v>
                </c:pt>
                <c:pt idx="85">
                  <c:v>5.6354660521451549E-15</c:v>
                </c:pt>
                <c:pt idx="86">
                  <c:v>-0.58778525229247147</c:v>
                </c:pt>
                <c:pt idx="87">
                  <c:v>-0.95105651629515398</c:v>
                </c:pt>
                <c:pt idx="88">
                  <c:v>-0.9510565162951542</c:v>
                </c:pt>
                <c:pt idx="89">
                  <c:v>-0.5877852522924778</c:v>
                </c:pt>
                <c:pt idx="90">
                  <c:v>-2.205267218835516E-15</c:v>
                </c:pt>
                <c:pt idx="91">
                  <c:v>0.58778525229247425</c:v>
                </c:pt>
                <c:pt idx="92">
                  <c:v>0.95105651629515287</c:v>
                </c:pt>
                <c:pt idx="93">
                  <c:v>0.9510565162951532</c:v>
                </c:pt>
                <c:pt idx="94">
                  <c:v>0.58778525229247502</c:v>
                </c:pt>
                <c:pt idx="95">
                  <c:v>-1.2249316144741229E-15</c:v>
                </c:pt>
                <c:pt idx="96">
                  <c:v>-0.58778525229247125</c:v>
                </c:pt>
                <c:pt idx="97">
                  <c:v>-0.95105651629515398</c:v>
                </c:pt>
                <c:pt idx="98">
                  <c:v>-0.95105651629515431</c:v>
                </c:pt>
                <c:pt idx="99">
                  <c:v>-0.58778525229247225</c:v>
                </c:pt>
                <c:pt idx="100">
                  <c:v>-2.45029690981724E-15</c:v>
                </c:pt>
                <c:pt idx="101">
                  <c:v>0.58778525229247403</c:v>
                </c:pt>
                <c:pt idx="102">
                  <c:v>0.95105651629515497</c:v>
                </c:pt>
                <c:pt idx="103">
                  <c:v>0.95105651629515109</c:v>
                </c:pt>
                <c:pt idx="104">
                  <c:v>0.58778525229247514</c:v>
                </c:pt>
                <c:pt idx="105">
                  <c:v>-9.7990192349239891E-16</c:v>
                </c:pt>
                <c:pt idx="106">
                  <c:v>-0.58778525229246525</c:v>
                </c:pt>
                <c:pt idx="107">
                  <c:v>-0.95105651629515164</c:v>
                </c:pt>
                <c:pt idx="108">
                  <c:v>-0.95105651629515442</c:v>
                </c:pt>
                <c:pt idx="109">
                  <c:v>-0.58778525229247247</c:v>
                </c:pt>
                <c:pt idx="110">
                  <c:v>4.4101007568020378E-15</c:v>
                </c:pt>
                <c:pt idx="111">
                  <c:v>0.58778525229247958</c:v>
                </c:pt>
                <c:pt idx="112">
                  <c:v>0.95105651629515275</c:v>
                </c:pt>
                <c:pt idx="113">
                  <c:v>0.95105651629515331</c:v>
                </c:pt>
                <c:pt idx="114">
                  <c:v>0.58778525229248113</c:v>
                </c:pt>
                <c:pt idx="115">
                  <c:v>6.370555125090327E-15</c:v>
                </c:pt>
                <c:pt idx="116">
                  <c:v>-0.58778525229247081</c:v>
                </c:pt>
                <c:pt idx="117">
                  <c:v>-0.95105651629515375</c:v>
                </c:pt>
                <c:pt idx="118">
                  <c:v>-0.95105651629515231</c:v>
                </c:pt>
                <c:pt idx="119">
                  <c:v>-0.58778525229246692</c:v>
                </c:pt>
                <c:pt idx="120">
                  <c:v>-2.940356291780688E-15</c:v>
                </c:pt>
                <c:pt idx="121">
                  <c:v>0.58778525229247358</c:v>
                </c:pt>
                <c:pt idx="122">
                  <c:v>0.95105651629515042</c:v>
                </c:pt>
                <c:pt idx="123">
                  <c:v>0.95105651629515564</c:v>
                </c:pt>
                <c:pt idx="124">
                  <c:v>0.58778525229247558</c:v>
                </c:pt>
                <c:pt idx="125">
                  <c:v>-4.898425415289509E-16</c:v>
                </c:pt>
                <c:pt idx="126">
                  <c:v>-0.58778525229247636</c:v>
                </c:pt>
                <c:pt idx="127">
                  <c:v>-0.95105651629515586</c:v>
                </c:pt>
                <c:pt idx="128">
                  <c:v>-0.9510565162951502</c:v>
                </c:pt>
                <c:pt idx="129">
                  <c:v>-0.5877852522924728</c:v>
                </c:pt>
                <c:pt idx="130">
                  <c:v>-1.0290813340363414E-14</c:v>
                </c:pt>
                <c:pt idx="131">
                  <c:v>0.5877852522924677</c:v>
                </c:pt>
                <c:pt idx="132">
                  <c:v>0.95105651629515253</c:v>
                </c:pt>
                <c:pt idx="133">
                  <c:v>0.95105651629515353</c:v>
                </c:pt>
                <c:pt idx="134">
                  <c:v>0.58778525229247003</c:v>
                </c:pt>
                <c:pt idx="135">
                  <c:v>-7.3502402081482288E-15</c:v>
                </c:pt>
                <c:pt idx="136">
                  <c:v>-0.58778525229248191</c:v>
                </c:pt>
                <c:pt idx="137">
                  <c:v>-0.9510565162951492</c:v>
                </c:pt>
                <c:pt idx="138">
                  <c:v>-0.95105651629515686</c:v>
                </c:pt>
                <c:pt idx="139">
                  <c:v>-0.5877852522924788</c:v>
                </c:pt>
                <c:pt idx="140">
                  <c:v>-3.430415673744136E-15</c:v>
                </c:pt>
                <c:pt idx="141">
                  <c:v>0.58778525229247325</c:v>
                </c:pt>
                <c:pt idx="142">
                  <c:v>0.95105651629515464</c:v>
                </c:pt>
                <c:pt idx="143">
                  <c:v>0.95105651629515131</c:v>
                </c:pt>
                <c:pt idx="144">
                  <c:v>0.58778525229246448</c:v>
                </c:pt>
                <c:pt idx="145">
                  <c:v>1.4211071555636501E-14</c:v>
                </c:pt>
                <c:pt idx="146">
                  <c:v>-0.58778525229246448</c:v>
                </c:pt>
                <c:pt idx="147">
                  <c:v>-0.95105651629515131</c:v>
                </c:pt>
                <c:pt idx="148">
                  <c:v>-0.95105651629515464</c:v>
                </c:pt>
                <c:pt idx="149">
                  <c:v>-0.58778525229247325</c:v>
                </c:pt>
                <c:pt idx="150">
                  <c:v>3.4299819928751418E-15</c:v>
                </c:pt>
                <c:pt idx="151">
                  <c:v>0.5877852522924788</c:v>
                </c:pt>
                <c:pt idx="152">
                  <c:v>0.95105651629515686</c:v>
                </c:pt>
                <c:pt idx="153">
                  <c:v>0.95105651629515797</c:v>
                </c:pt>
                <c:pt idx="154">
                  <c:v>0.58778525229248191</c:v>
                </c:pt>
                <c:pt idx="155">
                  <c:v>7.350673889017223E-15</c:v>
                </c:pt>
                <c:pt idx="156">
                  <c:v>-0.58778525229247003</c:v>
                </c:pt>
                <c:pt idx="157">
                  <c:v>-0.95105651629515353</c:v>
                </c:pt>
                <c:pt idx="158">
                  <c:v>-0.95105651629515253</c:v>
                </c:pt>
                <c:pt idx="159">
                  <c:v>-0.5877852522924677</c:v>
                </c:pt>
                <c:pt idx="160">
                  <c:v>1.029037965949442E-14</c:v>
                </c:pt>
                <c:pt idx="161">
                  <c:v>0.5877852522924728</c:v>
                </c:pt>
                <c:pt idx="162">
                  <c:v>0.9510565162951502</c:v>
                </c:pt>
                <c:pt idx="163">
                  <c:v>0.95105651629515586</c:v>
                </c:pt>
                <c:pt idx="164">
                  <c:v>0.58778525229247636</c:v>
                </c:pt>
                <c:pt idx="165">
                  <c:v>4.9027622239794511E-16</c:v>
                </c:pt>
                <c:pt idx="166">
                  <c:v>-0.58778525229247558</c:v>
                </c:pt>
                <c:pt idx="167">
                  <c:v>-0.95105651629515564</c:v>
                </c:pt>
                <c:pt idx="168">
                  <c:v>-0.95105651629515486</c:v>
                </c:pt>
                <c:pt idx="169">
                  <c:v>-0.58778525229247358</c:v>
                </c:pt>
                <c:pt idx="170">
                  <c:v>-1.127093210429031E-14</c:v>
                </c:pt>
                <c:pt idx="171">
                  <c:v>0.58778525229246692</c:v>
                </c:pt>
                <c:pt idx="172">
                  <c:v>0.95105651629515231</c:v>
                </c:pt>
                <c:pt idx="173">
                  <c:v>0.95105651629515375</c:v>
                </c:pt>
                <c:pt idx="174">
                  <c:v>0.58778525229247081</c:v>
                </c:pt>
                <c:pt idx="175">
                  <c:v>-6.3701214442213328E-15</c:v>
                </c:pt>
                <c:pt idx="176">
                  <c:v>-0.5877852522924697</c:v>
                </c:pt>
                <c:pt idx="177">
                  <c:v>-0.95105651629515331</c:v>
                </c:pt>
                <c:pt idx="178">
                  <c:v>-0.95105651629515708</c:v>
                </c:pt>
                <c:pt idx="179">
                  <c:v>-0.58778525229247958</c:v>
                </c:pt>
                <c:pt idx="180">
                  <c:v>-4.410534437671032E-15</c:v>
                </c:pt>
                <c:pt idx="181">
                  <c:v>0.58778525229247236</c:v>
                </c:pt>
                <c:pt idx="182">
                  <c:v>0.95105651629515442</c:v>
                </c:pt>
                <c:pt idx="183">
                  <c:v>0.95105651629515164</c:v>
                </c:pt>
                <c:pt idx="184">
                  <c:v>0.5877852522924768</c:v>
                </c:pt>
                <c:pt idx="185">
                  <c:v>9.8033560436139311E-16</c:v>
                </c:pt>
                <c:pt idx="186">
                  <c:v>-0.58778525229247514</c:v>
                </c:pt>
                <c:pt idx="187">
                  <c:v>-0.95105651629515109</c:v>
                </c:pt>
                <c:pt idx="188">
                  <c:v>-0.95105651629515497</c:v>
                </c:pt>
                <c:pt idx="189">
                  <c:v>-0.58778525229247403</c:v>
                </c:pt>
                <c:pt idx="190">
                  <c:v>2.4498632289482458E-15</c:v>
                </c:pt>
                <c:pt idx="191">
                  <c:v>0.58778525229247791</c:v>
                </c:pt>
                <c:pt idx="192">
                  <c:v>0.95105651629515209</c:v>
                </c:pt>
                <c:pt idx="193">
                  <c:v>0.95105651629515398</c:v>
                </c:pt>
                <c:pt idx="194">
                  <c:v>0.58778525229247125</c:v>
                </c:pt>
                <c:pt idx="195">
                  <c:v>8.330792652944119E-15</c:v>
                </c:pt>
                <c:pt idx="196">
                  <c:v>-0.58778525229246925</c:v>
                </c:pt>
                <c:pt idx="197">
                  <c:v>-0.9510565162951532</c:v>
                </c:pt>
                <c:pt idx="198">
                  <c:v>-0.95105651629515287</c:v>
                </c:pt>
                <c:pt idx="199">
                  <c:v>-0.58778525229246847</c:v>
                </c:pt>
                <c:pt idx="200">
                  <c:v>-4.90059381963448E-15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3-4AB9-9FE3-CB17C582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67256"/>
        <c:axId val="621867616"/>
      </c:scatterChart>
      <c:valAx>
        <c:axId val="621867256"/>
        <c:scaling>
          <c:orientation val="minMax"/>
          <c:max val="2.0000000000000005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867616"/>
        <c:crosses val="autoZero"/>
        <c:crossBetween val="midCat"/>
      </c:valAx>
      <c:valAx>
        <c:axId val="6218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86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531124159820469E-2"/>
          <c:y val="0.15799308667992257"/>
          <c:w val="0.8503400922613904"/>
          <c:h val="0.803365316818084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Tabelle6!$H$5</c:f>
              <c:strCache>
                <c:ptCount val="1"/>
                <c:pt idx="0">
                  <c:v>uAM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Tabelle6!$A$6:$A$206</c:f>
              <c:numCache>
                <c:formatCode>0.00000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</c:numCache>
            </c:numRef>
          </c:xVal>
          <c:yVal>
            <c:numRef>
              <c:f>Tabelle6!$H$6:$H$206</c:f>
              <c:numCache>
                <c:formatCode>0.0000</c:formatCode>
                <c:ptCount val="201"/>
                <c:pt idx="0">
                  <c:v>0</c:v>
                </c:pt>
                <c:pt idx="1">
                  <c:v>0.61731112538296362</c:v>
                </c:pt>
                <c:pt idx="2">
                  <c:v>1.0464157070868929</c:v>
                </c:pt>
                <c:pt idx="3">
                  <c:v>1.0936246925101181</c:v>
                </c:pt>
                <c:pt idx="4">
                  <c:v>0.70472625074829742</c:v>
                </c:pt>
                <c:pt idx="5">
                  <c:v>-4.0107191919305212E-16</c:v>
                </c:pt>
                <c:pt idx="6">
                  <c:v>-0.76088779875232682</c:v>
                </c:pt>
                <c:pt idx="7">
                  <c:v>-1.2750086520923507</c:v>
                </c:pt>
                <c:pt idx="8">
                  <c:v>-1.3175964930980077</c:v>
                </c:pt>
                <c:pt idx="9">
                  <c:v>-0.83974612258990988</c:v>
                </c:pt>
                <c:pt idx="10">
                  <c:v>9.4557539893546427E-16</c:v>
                </c:pt>
                <c:pt idx="11">
                  <c:v>0.88751998879783955</c:v>
                </c:pt>
                <c:pt idx="12">
                  <c:v>1.4718909049387281</c:v>
                </c:pt>
                <c:pt idx="13">
                  <c:v>1.5056888069222474</c:v>
                </c:pt>
                <c:pt idx="14">
                  <c:v>0.9501023089322006</c:v>
                </c:pt>
                <c:pt idx="15">
                  <c:v>6.0542435742937377E-16</c:v>
                </c:pt>
                <c:pt idx="16">
                  <c:v>-0.98481205445950093</c:v>
                </c:pt>
                <c:pt idx="17">
                  <c:v>-1.6177902589581052</c:v>
                </c:pt>
                <c:pt idx="18">
                  <c:v>-1.6394898477895086</c:v>
                </c:pt>
                <c:pt idx="19">
                  <c:v>-1.0249923773592191</c:v>
                </c:pt>
                <c:pt idx="20">
                  <c:v>2.2649707204681299E-15</c:v>
                </c:pt>
                <c:pt idx="21">
                  <c:v>1.0432403704766591</c:v>
                </c:pt>
                <c:pt idx="22">
                  <c:v>1.6984250688384899</c:v>
                </c:pt>
                <c:pt idx="23">
                  <c:v>1.7059022375730373</c:v>
                </c:pt>
                <c:pt idx="24">
                  <c:v>1.0570855661835485</c:v>
                </c:pt>
                <c:pt idx="25">
                  <c:v>1.102633609417758E-15</c:v>
                </c:pt>
                <c:pt idx="26">
                  <c:v>-1.0570855661835468</c:v>
                </c:pt>
                <c:pt idx="27">
                  <c:v>-1.7059022375730366</c:v>
                </c:pt>
                <c:pt idx="28">
                  <c:v>-1.6984250688384905</c:v>
                </c:pt>
                <c:pt idx="29">
                  <c:v>-1.0432403704766611</c:v>
                </c:pt>
                <c:pt idx="30">
                  <c:v>-1.2943780752506675E-15</c:v>
                </c:pt>
                <c:pt idx="31">
                  <c:v>1.02499237735922</c:v>
                </c:pt>
                <c:pt idx="32">
                  <c:v>1.6394898477895108</c:v>
                </c:pt>
                <c:pt idx="33">
                  <c:v>1.617790258958105</c:v>
                </c:pt>
                <c:pt idx="34">
                  <c:v>0.98481205445949538</c:v>
                </c:pt>
                <c:pt idx="35">
                  <c:v>1.4126568340018724E-15</c:v>
                </c:pt>
                <c:pt idx="36">
                  <c:v>-0.95010230893220371</c:v>
                </c:pt>
                <c:pt idx="37">
                  <c:v>-1.5056888069222474</c:v>
                </c:pt>
                <c:pt idx="38">
                  <c:v>-1.4718909049387268</c:v>
                </c:pt>
                <c:pt idx="39">
                  <c:v>-0.88751998879784111</c:v>
                </c:pt>
                <c:pt idx="40">
                  <c:v>3.7823015957418579E-15</c:v>
                </c:pt>
                <c:pt idx="41">
                  <c:v>0.83974612258990966</c:v>
                </c:pt>
                <c:pt idx="42">
                  <c:v>1.317596493098008</c:v>
                </c:pt>
                <c:pt idx="43">
                  <c:v>1.2750086520923514</c:v>
                </c:pt>
                <c:pt idx="44">
                  <c:v>0.76088779875232815</c:v>
                </c:pt>
                <c:pt idx="45">
                  <c:v>1.3752196285210187E-15</c:v>
                </c:pt>
                <c:pt idx="46">
                  <c:v>-0.70472625074829676</c:v>
                </c:pt>
                <c:pt idx="47">
                  <c:v>-1.0936246925101178</c:v>
                </c:pt>
                <c:pt idx="48">
                  <c:v>-1.0464157070868934</c:v>
                </c:pt>
                <c:pt idx="49">
                  <c:v>-0.61731112538296462</c:v>
                </c:pt>
                <c:pt idx="50">
                  <c:v>-1.2251484549086202E-15</c:v>
                </c:pt>
                <c:pt idx="51">
                  <c:v>0.55825937920198465</c:v>
                </c:pt>
                <c:pt idx="52">
                  <c:v>0.8556973255034146</c:v>
                </c:pt>
                <c:pt idx="53">
                  <c:v>0.80848834008019066</c:v>
                </c:pt>
                <c:pt idx="54">
                  <c:v>0.47084425383664941</c:v>
                </c:pt>
                <c:pt idx="55">
                  <c:v>-1.6599319460979605E-15</c:v>
                </c:pt>
                <c:pt idx="56">
                  <c:v>-0.41468270583261879</c:v>
                </c:pt>
                <c:pt idx="57">
                  <c:v>-0.62710438049795569</c:v>
                </c:pt>
                <c:pt idx="58">
                  <c:v>-0.58451653949229954</c:v>
                </c:pt>
                <c:pt idx="59">
                  <c:v>-0.33582438199503484</c:v>
                </c:pt>
                <c:pt idx="60">
                  <c:v>-7.7885891997271547E-16</c:v>
                </c:pt>
                <c:pt idx="61">
                  <c:v>0.28805051578710461</c:v>
                </c:pt>
                <c:pt idx="62">
                  <c:v>0.43022212765157908</c:v>
                </c:pt>
                <c:pt idx="63">
                  <c:v>0.39642422566805957</c:v>
                </c:pt>
                <c:pt idx="64">
                  <c:v>0.22546819565274429</c:v>
                </c:pt>
                <c:pt idx="65">
                  <c:v>1.8152295188639403E-15</c:v>
                </c:pt>
                <c:pt idx="66">
                  <c:v>-0.1907584501254469</c:v>
                </c:pt>
                <c:pt idx="67">
                  <c:v>-0.28432277363220282</c:v>
                </c:pt>
                <c:pt idx="68">
                  <c:v>-0.26262318480079738</c:v>
                </c:pt>
                <c:pt idx="69">
                  <c:v>-0.15057812722572633</c:v>
                </c:pt>
                <c:pt idx="70">
                  <c:v>-4.1020016482591202E-16</c:v>
                </c:pt>
                <c:pt idx="71">
                  <c:v>0.13233013410828659</c:v>
                </c:pt>
                <c:pt idx="72">
                  <c:v>0.2036879637518173</c:v>
                </c:pt>
                <c:pt idx="73">
                  <c:v>0.19621079501727068</c:v>
                </c:pt>
                <c:pt idx="74">
                  <c:v>0.11848493840139884</c:v>
                </c:pt>
                <c:pt idx="75">
                  <c:v>-3.4299819928751402E-16</c:v>
                </c:pt>
                <c:pt idx="76">
                  <c:v>-0.1184849384013994</c:v>
                </c:pt>
                <c:pt idx="77">
                  <c:v>-0.19621079501726979</c:v>
                </c:pt>
                <c:pt idx="78">
                  <c:v>-0.20368796375181708</c:v>
                </c:pt>
                <c:pt idx="79">
                  <c:v>-0.13233013410828587</c:v>
                </c:pt>
                <c:pt idx="80">
                  <c:v>1.2304967776219011E-15</c:v>
                </c:pt>
                <c:pt idx="81">
                  <c:v>0.15057812722572395</c:v>
                </c:pt>
                <c:pt idx="82">
                  <c:v>0.26262318480079727</c:v>
                </c:pt>
                <c:pt idx="83">
                  <c:v>0.28432277363220226</c:v>
                </c:pt>
                <c:pt idx="84">
                  <c:v>0.19075845012544751</c:v>
                </c:pt>
                <c:pt idx="85">
                  <c:v>1.988115806218333E-15</c:v>
                </c:pt>
                <c:pt idx="86">
                  <c:v>-0.22546819565274523</c:v>
                </c:pt>
                <c:pt idx="87">
                  <c:v>-0.39642422566805935</c:v>
                </c:pt>
                <c:pt idx="88">
                  <c:v>-0.43022212765157919</c:v>
                </c:pt>
                <c:pt idx="89">
                  <c:v>-0.28805051578710839</c:v>
                </c:pt>
                <c:pt idx="90">
                  <c:v>-1.1682883799590709E-15</c:v>
                </c:pt>
                <c:pt idx="91">
                  <c:v>0.33582438199503606</c:v>
                </c:pt>
                <c:pt idx="92">
                  <c:v>0.58451653949229865</c:v>
                </c:pt>
                <c:pt idx="93">
                  <c:v>0.62710438049795592</c:v>
                </c:pt>
                <c:pt idx="94">
                  <c:v>0.41468270583262029</c:v>
                </c:pt>
                <c:pt idx="95">
                  <c:v>-9.2211186581840648E-16</c:v>
                </c:pt>
                <c:pt idx="96">
                  <c:v>-0.47084425383664669</c:v>
                </c:pt>
                <c:pt idx="97">
                  <c:v>-0.80848834008018944</c:v>
                </c:pt>
                <c:pt idx="98">
                  <c:v>-0.85569732550341471</c:v>
                </c:pt>
                <c:pt idx="99">
                  <c:v>-0.55825937920198154</c:v>
                </c:pt>
                <c:pt idx="100">
                  <c:v>-2.4502969098172396E-15</c:v>
                </c:pt>
                <c:pt idx="101">
                  <c:v>0.61731112538296418</c:v>
                </c:pt>
                <c:pt idx="102">
                  <c:v>1.0464157070868942</c:v>
                </c:pt>
                <c:pt idx="103">
                  <c:v>1.0936246925101147</c:v>
                </c:pt>
                <c:pt idx="104">
                  <c:v>0.70472625074829942</c:v>
                </c:pt>
                <c:pt idx="105">
                  <c:v>-1.2221470012362786E-15</c:v>
                </c:pt>
                <c:pt idx="106">
                  <c:v>-0.76088779875231649</c:v>
                </c:pt>
                <c:pt idx="107">
                  <c:v>-1.2750086520923476</c:v>
                </c:pt>
                <c:pt idx="108">
                  <c:v>-1.3175964930980089</c:v>
                </c:pt>
                <c:pt idx="109">
                  <c:v>-0.83974612258990944</c:v>
                </c:pt>
                <c:pt idx="110">
                  <c:v>6.4838545055797266E-15</c:v>
                </c:pt>
                <c:pt idx="111">
                  <c:v>0.88751998879784955</c:v>
                </c:pt>
                <c:pt idx="112">
                  <c:v>1.4718909049387263</c:v>
                </c:pt>
                <c:pt idx="113">
                  <c:v>1.5056888069222465</c:v>
                </c:pt>
                <c:pt idx="114">
                  <c:v>0.95010230893221292</c:v>
                </c:pt>
                <c:pt idx="115">
                  <c:v>1.0493665012930719E-14</c:v>
                </c:pt>
                <c:pt idx="116">
                  <c:v>-0.98481205445949493</c:v>
                </c:pt>
                <c:pt idx="117">
                  <c:v>-1.6177902589581048</c:v>
                </c:pt>
                <c:pt idx="118">
                  <c:v>-1.639489847789507</c:v>
                </c:pt>
                <c:pt idx="119">
                  <c:v>-1.0249923773592102</c:v>
                </c:pt>
                <c:pt idx="120">
                  <c:v>-5.1775123010026686E-15</c:v>
                </c:pt>
                <c:pt idx="121">
                  <c:v>1.0432403704766606</c:v>
                </c:pt>
                <c:pt idx="122">
                  <c:v>1.6984250688384845</c:v>
                </c:pt>
                <c:pt idx="123">
                  <c:v>1.7059022375730404</c:v>
                </c:pt>
                <c:pt idx="124">
                  <c:v>1.0570855661835521</c:v>
                </c:pt>
                <c:pt idx="125">
                  <c:v>-8.8171657475211159E-16</c:v>
                </c:pt>
                <c:pt idx="126">
                  <c:v>-1.0570855661835534</c:v>
                </c:pt>
                <c:pt idx="127">
                  <c:v>-1.705902237573041</c:v>
                </c:pt>
                <c:pt idx="128">
                  <c:v>-1.6984250688384841</c:v>
                </c:pt>
                <c:pt idx="129">
                  <c:v>-1.0432403704766597</c:v>
                </c:pt>
                <c:pt idx="130">
                  <c:v>-1.8120529408627196E-14</c:v>
                </c:pt>
                <c:pt idx="131">
                  <c:v>1.0249923773592118</c:v>
                </c:pt>
                <c:pt idx="132">
                  <c:v>1.6394898477895081</c:v>
                </c:pt>
                <c:pt idx="133">
                  <c:v>1.617790258958105</c:v>
                </c:pt>
                <c:pt idx="134">
                  <c:v>0.98481205445949382</c:v>
                </c:pt>
                <c:pt idx="135">
                  <c:v>-1.2107415601052205E-14</c:v>
                </c:pt>
                <c:pt idx="136">
                  <c:v>-0.9501023089322147</c:v>
                </c:pt>
                <c:pt idx="137">
                  <c:v>-1.5056888069222412</c:v>
                </c:pt>
                <c:pt idx="138">
                  <c:v>-1.4718909049387339</c:v>
                </c:pt>
                <c:pt idx="139">
                  <c:v>-0.8875199887978491</c:v>
                </c:pt>
                <c:pt idx="140">
                  <c:v>-5.0434938675519377E-15</c:v>
                </c:pt>
                <c:pt idx="141">
                  <c:v>0.83974612258991099</c:v>
                </c:pt>
                <c:pt idx="142">
                  <c:v>1.3175964930980102</c:v>
                </c:pt>
                <c:pt idx="143">
                  <c:v>1.2750086520923474</c:v>
                </c:pt>
                <c:pt idx="144">
                  <c:v>0.76088779875231571</c:v>
                </c:pt>
                <c:pt idx="145">
                  <c:v>1.7724241650812603E-14</c:v>
                </c:pt>
                <c:pt idx="146">
                  <c:v>-0.70472625074828776</c:v>
                </c:pt>
                <c:pt idx="147">
                  <c:v>-1.0936246925101163</c:v>
                </c:pt>
                <c:pt idx="148">
                  <c:v>-1.0464157070868951</c:v>
                </c:pt>
                <c:pt idx="149">
                  <c:v>-0.6173111253829644</c:v>
                </c:pt>
                <c:pt idx="150">
                  <c:v>3.429981992875143E-15</c:v>
                </c:pt>
                <c:pt idx="151">
                  <c:v>0.55825937920198854</c:v>
                </c:pt>
                <c:pt idx="152">
                  <c:v>0.85569732550341815</c:v>
                </c:pt>
                <c:pt idx="153">
                  <c:v>0.80848834008019399</c:v>
                </c:pt>
                <c:pt idx="154">
                  <c:v>0.47084425383665629</c:v>
                </c:pt>
                <c:pt idx="155">
                  <c:v>5.5334873675656285E-15</c:v>
                </c:pt>
                <c:pt idx="156">
                  <c:v>-0.41468270583261746</c:v>
                </c:pt>
                <c:pt idx="157">
                  <c:v>-0.62710438049795703</c:v>
                </c:pt>
                <c:pt idx="158">
                  <c:v>-0.58451653949229943</c:v>
                </c:pt>
                <c:pt idx="159">
                  <c:v>-0.33582438199503262</c:v>
                </c:pt>
                <c:pt idx="160">
                  <c:v>5.4515529360214126E-15</c:v>
                </c:pt>
                <c:pt idx="161">
                  <c:v>0.28805051578710655</c:v>
                </c:pt>
                <c:pt idx="162">
                  <c:v>0.43022212765157819</c:v>
                </c:pt>
                <c:pt idx="163">
                  <c:v>0.39642422566806124</c:v>
                </c:pt>
                <c:pt idx="164">
                  <c:v>0.22546819565274778</c:v>
                </c:pt>
                <c:pt idx="165">
                  <c:v>1.7296278571163408E-16</c:v>
                </c:pt>
                <c:pt idx="166">
                  <c:v>-0.19075845012544818</c:v>
                </c:pt>
                <c:pt idx="167">
                  <c:v>-0.28432277363220371</c:v>
                </c:pt>
                <c:pt idx="168">
                  <c:v>-0.2626231848007986</c:v>
                </c:pt>
                <c:pt idx="169">
                  <c:v>-0.15057812722572533</c:v>
                </c:pt>
                <c:pt idx="170">
                  <c:v>-2.695497366285879E-15</c:v>
                </c:pt>
                <c:pt idx="171">
                  <c:v>0.13233013410828487</c:v>
                </c:pt>
                <c:pt idx="172">
                  <c:v>0.20368796375181686</c:v>
                </c:pt>
                <c:pt idx="173">
                  <c:v>0.19621079501727046</c:v>
                </c:pt>
                <c:pt idx="174">
                  <c:v>0.11848493840139818</c:v>
                </c:pt>
                <c:pt idx="175">
                  <c:v>-1.2740242888442661E-15</c:v>
                </c:pt>
                <c:pt idx="176">
                  <c:v>-0.11848493840139784</c:v>
                </c:pt>
                <c:pt idx="177">
                  <c:v>-0.19621079501727001</c:v>
                </c:pt>
                <c:pt idx="178">
                  <c:v>-0.20368796375181752</c:v>
                </c:pt>
                <c:pt idx="179">
                  <c:v>-0.13233013410828748</c:v>
                </c:pt>
                <c:pt idx="180">
                  <c:v>-1.0548004238380564E-15</c:v>
                </c:pt>
                <c:pt idx="181">
                  <c:v>0.15057812722572478</c:v>
                </c:pt>
                <c:pt idx="182">
                  <c:v>0.2626231848007976</c:v>
                </c:pt>
                <c:pt idx="183">
                  <c:v>0.28432277363220138</c:v>
                </c:pt>
                <c:pt idx="184">
                  <c:v>0.1907584501254484</c:v>
                </c:pt>
                <c:pt idx="185">
                  <c:v>3.4584907306603142E-16</c:v>
                </c:pt>
                <c:pt idx="186">
                  <c:v>-0.22546819565274656</c:v>
                </c:pt>
                <c:pt idx="187">
                  <c:v>-0.39642422566805802</c:v>
                </c:pt>
                <c:pt idx="188">
                  <c:v>-0.43022212765157875</c:v>
                </c:pt>
                <c:pt idx="189">
                  <c:v>-0.28805051578710616</c:v>
                </c:pt>
                <c:pt idx="190">
                  <c:v>1.2978684480607271E-15</c:v>
                </c:pt>
                <c:pt idx="191">
                  <c:v>0.33582438199503806</c:v>
                </c:pt>
                <c:pt idx="192">
                  <c:v>0.58451653949229732</c:v>
                </c:pt>
                <c:pt idx="193">
                  <c:v>0.62710438049795558</c:v>
                </c:pt>
                <c:pt idx="194">
                  <c:v>0.4146827058326179</c:v>
                </c:pt>
                <c:pt idx="195">
                  <c:v>6.2713074478451556E-15</c:v>
                </c:pt>
                <c:pt idx="196">
                  <c:v>-0.47084425383664497</c:v>
                </c:pt>
                <c:pt idx="197">
                  <c:v>-0.80848834008018788</c:v>
                </c:pt>
                <c:pt idx="198">
                  <c:v>-0.8556973255034126</c:v>
                </c:pt>
                <c:pt idx="199">
                  <c:v>-0.55825937920197743</c:v>
                </c:pt>
                <c:pt idx="200">
                  <c:v>-4.9005938196344785E-15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3-4155-9E76-C4C417DE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93968"/>
        <c:axId val="747095408"/>
      </c:scatterChart>
      <c:valAx>
        <c:axId val="747093968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095408"/>
        <c:crosses val="autoZero"/>
        <c:crossBetween val="midCat"/>
      </c:valAx>
      <c:valAx>
        <c:axId val="7470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09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sin(Signal) +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325453045825501E-2"/>
          <c:y val="0.15908855500909097"/>
          <c:w val="0.87108160251148403"/>
          <c:h val="0.758695137492670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Tabelle6!$A$6:$A$206</c:f>
              <c:numCache>
                <c:formatCode>0.00000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</c:numCache>
            </c:numRef>
          </c:xVal>
          <c:yVal>
            <c:numRef>
              <c:f>Tabelle6!$C$6:$C$206</c:f>
              <c:numCache>
                <c:formatCode>0.000</c:formatCode>
                <c:ptCount val="201"/>
                <c:pt idx="0">
                  <c:v>0</c:v>
                </c:pt>
                <c:pt idx="1">
                  <c:v>5.0232415623450703E-2</c:v>
                </c:pt>
                <c:pt idx="2">
                  <c:v>0.10026658685144341</c:v>
                </c:pt>
                <c:pt idx="3">
                  <c:v>0.1499050516685797</c:v>
                </c:pt>
                <c:pt idx="4">
                  <c:v>0.19895190973188384</c:v>
                </c:pt>
                <c:pt idx="5">
                  <c:v>0.24721359549995792</c:v>
                </c:pt>
                <c:pt idx="6">
                  <c:v>0.29449964214774232</c:v>
                </c:pt>
                <c:pt idx="7">
                  <c:v>0.34062343325205813</c:v>
                </c:pt>
                <c:pt idx="8">
                  <c:v>0.38540293928137226</c:v>
                </c:pt>
                <c:pt idx="9">
                  <c:v>0.42866143598319734</c:v>
                </c:pt>
                <c:pt idx="10">
                  <c:v>0.47022820183397851</c:v>
                </c:pt>
                <c:pt idx="11">
                  <c:v>0.50993919179895175</c:v>
                </c:pt>
                <c:pt idx="12">
                  <c:v>0.54763768474295094</c:v>
                </c:pt>
                <c:pt idx="13">
                  <c:v>0.58317490193712906</c:v>
                </c:pt>
                <c:pt idx="14">
                  <c:v>0.61641059422063138</c:v>
                </c:pt>
                <c:pt idx="15">
                  <c:v>0.64721359549995794</c:v>
                </c:pt>
                <c:pt idx="16">
                  <c:v>0.67546234040161213</c:v>
                </c:pt>
                <c:pt idx="17">
                  <c:v>0.70104534403509089</c:v>
                </c:pt>
                <c:pt idx="18">
                  <c:v>0.72386164197281566</c:v>
                </c:pt>
                <c:pt idx="19">
                  <c:v>0.7438211887106011</c:v>
                </c:pt>
                <c:pt idx="20">
                  <c:v>0.76084521303612285</c:v>
                </c:pt>
                <c:pt idx="21">
                  <c:v>0.77486652890290486</c:v>
                </c:pt>
                <c:pt idx="22">
                  <c:v>0.78582980058295093</c:v>
                </c:pt>
                <c:pt idx="23">
                  <c:v>0.79369176105158235</c:v>
                </c:pt>
                <c:pt idx="24">
                  <c:v>0.79842138274261731</c:v>
                </c:pt>
                <c:pt idx="25">
                  <c:v>0.8</c:v>
                </c:pt>
                <c:pt idx="26">
                  <c:v>0.79842138274261731</c:v>
                </c:pt>
                <c:pt idx="27">
                  <c:v>0.79369176105158235</c:v>
                </c:pt>
                <c:pt idx="28">
                  <c:v>0.78582980058295104</c:v>
                </c:pt>
                <c:pt idx="29">
                  <c:v>0.77486652890290497</c:v>
                </c:pt>
                <c:pt idx="30">
                  <c:v>0.76084521303612296</c:v>
                </c:pt>
                <c:pt idx="31">
                  <c:v>0.74382118871060121</c:v>
                </c:pt>
                <c:pt idx="32">
                  <c:v>0.72386164197281566</c:v>
                </c:pt>
                <c:pt idx="33">
                  <c:v>0.701045344035091</c:v>
                </c:pt>
                <c:pt idx="34">
                  <c:v>0.67546234040161224</c:v>
                </c:pt>
                <c:pt idx="35">
                  <c:v>0.64721359549995805</c:v>
                </c:pt>
                <c:pt idx="36">
                  <c:v>0.61641059422063149</c:v>
                </c:pt>
                <c:pt idx="37">
                  <c:v>0.5831749019371294</c:v>
                </c:pt>
                <c:pt idx="38">
                  <c:v>0.54763768474295105</c:v>
                </c:pt>
                <c:pt idx="39">
                  <c:v>0.50993919179895186</c:v>
                </c:pt>
                <c:pt idx="40">
                  <c:v>0.47022820183397862</c:v>
                </c:pt>
                <c:pt idx="41">
                  <c:v>0.42866143598319761</c:v>
                </c:pt>
                <c:pt idx="42">
                  <c:v>0.38540293928137248</c:v>
                </c:pt>
                <c:pt idx="43">
                  <c:v>0.34062343325205835</c:v>
                </c:pt>
                <c:pt idx="44">
                  <c:v>0.29449964214774255</c:v>
                </c:pt>
                <c:pt idx="45">
                  <c:v>0.24721359549995836</c:v>
                </c:pt>
                <c:pt idx="46">
                  <c:v>0.19895190973188387</c:v>
                </c:pt>
                <c:pt idx="47">
                  <c:v>0.14990505166858004</c:v>
                </c:pt>
                <c:pt idx="48">
                  <c:v>0.10026658685144363</c:v>
                </c:pt>
                <c:pt idx="49">
                  <c:v>5.023241562345087E-2</c:v>
                </c:pt>
                <c:pt idx="50">
                  <c:v>9.8011876392689601E-17</c:v>
                </c:pt>
                <c:pt idx="51">
                  <c:v>-5.0232415623450682E-2</c:v>
                </c:pt>
                <c:pt idx="52">
                  <c:v>-0.10026658685144274</c:v>
                </c:pt>
                <c:pt idx="53">
                  <c:v>-0.14990505166857948</c:v>
                </c:pt>
                <c:pt idx="54">
                  <c:v>-0.19895190973188367</c:v>
                </c:pt>
                <c:pt idx="55">
                  <c:v>-0.24721359549995783</c:v>
                </c:pt>
                <c:pt idx="56">
                  <c:v>-0.29449964214774199</c:v>
                </c:pt>
                <c:pt idx="57">
                  <c:v>-0.34062343325205785</c:v>
                </c:pt>
                <c:pt idx="58">
                  <c:v>-0.38540293928137204</c:v>
                </c:pt>
                <c:pt idx="59">
                  <c:v>-0.42866143598319717</c:v>
                </c:pt>
                <c:pt idx="60">
                  <c:v>-0.47022820183397818</c:v>
                </c:pt>
                <c:pt idx="61">
                  <c:v>-0.50993919179895142</c:v>
                </c:pt>
                <c:pt idx="62">
                  <c:v>-0.54763768474295071</c:v>
                </c:pt>
                <c:pt idx="63">
                  <c:v>-0.58317490193712906</c:v>
                </c:pt>
                <c:pt idx="64">
                  <c:v>-0.61641059422063149</c:v>
                </c:pt>
                <c:pt idx="65">
                  <c:v>-0.64721359549995749</c:v>
                </c:pt>
                <c:pt idx="66">
                  <c:v>-0.6754623404016119</c:v>
                </c:pt>
                <c:pt idx="67">
                  <c:v>-0.70104534403509089</c:v>
                </c:pt>
                <c:pt idx="68">
                  <c:v>-0.72386164197281555</c:v>
                </c:pt>
                <c:pt idx="69">
                  <c:v>-0.74382118871060099</c:v>
                </c:pt>
                <c:pt idx="70">
                  <c:v>-0.76084521303612285</c:v>
                </c:pt>
                <c:pt idx="71">
                  <c:v>-0.77486652890290486</c:v>
                </c:pt>
                <c:pt idx="72">
                  <c:v>-0.78582980058295104</c:v>
                </c:pt>
                <c:pt idx="73">
                  <c:v>-0.79369176105158223</c:v>
                </c:pt>
                <c:pt idx="74">
                  <c:v>-0.79842138274261731</c:v>
                </c:pt>
                <c:pt idx="75">
                  <c:v>-0.8</c:v>
                </c:pt>
                <c:pt idx="76">
                  <c:v>-0.79842138274261731</c:v>
                </c:pt>
                <c:pt idx="77">
                  <c:v>-0.79369176105158246</c:v>
                </c:pt>
                <c:pt idx="78">
                  <c:v>-0.78582980058295104</c:v>
                </c:pt>
                <c:pt idx="79">
                  <c:v>-0.77486652890290508</c:v>
                </c:pt>
                <c:pt idx="80">
                  <c:v>-0.76084521303612296</c:v>
                </c:pt>
                <c:pt idx="81">
                  <c:v>-0.74382118871060132</c:v>
                </c:pt>
                <c:pt idx="82">
                  <c:v>-0.72386164197281599</c:v>
                </c:pt>
                <c:pt idx="83">
                  <c:v>-0.70104534403509111</c:v>
                </c:pt>
                <c:pt idx="84">
                  <c:v>-0.67546234040161246</c:v>
                </c:pt>
                <c:pt idx="85">
                  <c:v>-0.64721359549995849</c:v>
                </c:pt>
                <c:pt idx="86">
                  <c:v>-0.61641059422063171</c:v>
                </c:pt>
                <c:pt idx="87">
                  <c:v>-0.58317490193712973</c:v>
                </c:pt>
                <c:pt idx="88">
                  <c:v>-0.54763768474295116</c:v>
                </c:pt>
                <c:pt idx="89">
                  <c:v>-0.50993919179895231</c:v>
                </c:pt>
                <c:pt idx="90">
                  <c:v>-0.47022820183397923</c:v>
                </c:pt>
                <c:pt idx="91">
                  <c:v>-0.42866143598319773</c:v>
                </c:pt>
                <c:pt idx="92">
                  <c:v>-0.38540293928137226</c:v>
                </c:pt>
                <c:pt idx="93">
                  <c:v>-0.34062343325205841</c:v>
                </c:pt>
                <c:pt idx="94">
                  <c:v>-0.29449964214774299</c:v>
                </c:pt>
                <c:pt idx="95">
                  <c:v>-0.24721359549995811</c:v>
                </c:pt>
                <c:pt idx="96">
                  <c:v>-0.19895190973188429</c:v>
                </c:pt>
                <c:pt idx="97">
                  <c:v>-0.14990505166857976</c:v>
                </c:pt>
                <c:pt idx="98">
                  <c:v>-0.10026658685144373</c:v>
                </c:pt>
                <c:pt idx="99">
                  <c:v>-5.0232415623451321E-2</c:v>
                </c:pt>
                <c:pt idx="100">
                  <c:v>-1.960237527853792E-16</c:v>
                </c:pt>
                <c:pt idx="101">
                  <c:v>5.0232415623450224E-2</c:v>
                </c:pt>
                <c:pt idx="102">
                  <c:v>0.10026658685144335</c:v>
                </c:pt>
                <c:pt idx="103">
                  <c:v>0.14990505166857937</c:v>
                </c:pt>
                <c:pt idx="104">
                  <c:v>0.19895190973188254</c:v>
                </c:pt>
                <c:pt idx="105">
                  <c:v>0.24721359549995708</c:v>
                </c:pt>
                <c:pt idx="106">
                  <c:v>0.29449964214774188</c:v>
                </c:pt>
                <c:pt idx="107">
                  <c:v>0.34062343325205746</c:v>
                </c:pt>
                <c:pt idx="108">
                  <c:v>0.38540293928137193</c:v>
                </c:pt>
                <c:pt idx="109">
                  <c:v>0.42866143598319684</c:v>
                </c:pt>
                <c:pt idx="110">
                  <c:v>0.47022820183397834</c:v>
                </c:pt>
                <c:pt idx="111">
                  <c:v>0.50993919179895186</c:v>
                </c:pt>
                <c:pt idx="112">
                  <c:v>0.54763768474295038</c:v>
                </c:pt>
                <c:pt idx="113">
                  <c:v>0.58317490193712851</c:v>
                </c:pt>
                <c:pt idx="114">
                  <c:v>0.61641059422063105</c:v>
                </c:pt>
                <c:pt idx="115">
                  <c:v>0.64721359549995749</c:v>
                </c:pt>
                <c:pt idx="116">
                  <c:v>0.67546234040161179</c:v>
                </c:pt>
                <c:pt idx="117">
                  <c:v>0.70104534403509089</c:v>
                </c:pt>
                <c:pt idx="118">
                  <c:v>0.72386164197281555</c:v>
                </c:pt>
                <c:pt idx="119">
                  <c:v>0.74382118871060121</c:v>
                </c:pt>
                <c:pt idx="120">
                  <c:v>0.76084521303612263</c:v>
                </c:pt>
                <c:pt idx="121">
                  <c:v>0.77486652890290464</c:v>
                </c:pt>
                <c:pt idx="122">
                  <c:v>0.78582980058295082</c:v>
                </c:pt>
                <c:pt idx="123">
                  <c:v>0.79369176105158212</c:v>
                </c:pt>
                <c:pt idx="124">
                  <c:v>0.79842138274261731</c:v>
                </c:pt>
                <c:pt idx="125">
                  <c:v>0.8</c:v>
                </c:pt>
                <c:pt idx="126">
                  <c:v>0.79842138274261731</c:v>
                </c:pt>
                <c:pt idx="127">
                  <c:v>0.79369176105158235</c:v>
                </c:pt>
                <c:pt idx="128">
                  <c:v>0.78582980058295093</c:v>
                </c:pt>
                <c:pt idx="129">
                  <c:v>0.7748665289029053</c:v>
                </c:pt>
                <c:pt idx="130">
                  <c:v>0.7608452130361234</c:v>
                </c:pt>
                <c:pt idx="131">
                  <c:v>0.74382118871060143</c:v>
                </c:pt>
                <c:pt idx="132">
                  <c:v>0.72386164197281611</c:v>
                </c:pt>
                <c:pt idx="133">
                  <c:v>0.70104534403509144</c:v>
                </c:pt>
                <c:pt idx="134">
                  <c:v>0.67546234040161213</c:v>
                </c:pt>
                <c:pt idx="135">
                  <c:v>0.64721359549995816</c:v>
                </c:pt>
                <c:pt idx="136">
                  <c:v>0.61641059422063182</c:v>
                </c:pt>
                <c:pt idx="137">
                  <c:v>0.58317490193712984</c:v>
                </c:pt>
                <c:pt idx="138">
                  <c:v>0.54763768474295182</c:v>
                </c:pt>
                <c:pt idx="139">
                  <c:v>0.50993919179895286</c:v>
                </c:pt>
                <c:pt idx="140">
                  <c:v>0.47022820183397873</c:v>
                </c:pt>
                <c:pt idx="141">
                  <c:v>0.42866143598319778</c:v>
                </c:pt>
                <c:pt idx="142">
                  <c:v>0.38540293928137298</c:v>
                </c:pt>
                <c:pt idx="143">
                  <c:v>0.34062343325205791</c:v>
                </c:pt>
                <c:pt idx="144">
                  <c:v>0.29449964214774238</c:v>
                </c:pt>
                <c:pt idx="145">
                  <c:v>0.24721359549995958</c:v>
                </c:pt>
                <c:pt idx="146">
                  <c:v>0.1989519097318844</c:v>
                </c:pt>
                <c:pt idx="147">
                  <c:v>0.14990505166858056</c:v>
                </c:pt>
                <c:pt idx="148">
                  <c:v>0.10026658685144454</c:v>
                </c:pt>
                <c:pt idx="149">
                  <c:v>5.0232415623452133E-2</c:v>
                </c:pt>
                <c:pt idx="150">
                  <c:v>2.940356291780688E-16</c:v>
                </c:pt>
                <c:pt idx="151">
                  <c:v>-5.0232415623450127E-2</c:v>
                </c:pt>
                <c:pt idx="152">
                  <c:v>-0.10026658685144255</c:v>
                </c:pt>
                <c:pt idx="153">
                  <c:v>-0.14990505166857859</c:v>
                </c:pt>
                <c:pt idx="154">
                  <c:v>-0.19895190973188245</c:v>
                </c:pt>
                <c:pt idx="155">
                  <c:v>-0.24721359549995633</c:v>
                </c:pt>
                <c:pt idx="156">
                  <c:v>-0.29449964214774182</c:v>
                </c:pt>
                <c:pt idx="157">
                  <c:v>-0.34062343325205735</c:v>
                </c:pt>
                <c:pt idx="158">
                  <c:v>-0.3854029392813712</c:v>
                </c:pt>
                <c:pt idx="159">
                  <c:v>-0.42866143598319728</c:v>
                </c:pt>
                <c:pt idx="160">
                  <c:v>-0.47022820183397829</c:v>
                </c:pt>
                <c:pt idx="161">
                  <c:v>-0.50993919179895131</c:v>
                </c:pt>
                <c:pt idx="162">
                  <c:v>-0.54763768474295027</c:v>
                </c:pt>
                <c:pt idx="163">
                  <c:v>-0.58317490193712851</c:v>
                </c:pt>
                <c:pt idx="164">
                  <c:v>-0.61641059422063049</c:v>
                </c:pt>
                <c:pt idx="165">
                  <c:v>-0.64721359549995783</c:v>
                </c:pt>
                <c:pt idx="166">
                  <c:v>-0.67546234040161179</c:v>
                </c:pt>
                <c:pt idx="167">
                  <c:v>-0.70104534403509045</c:v>
                </c:pt>
                <c:pt idx="168">
                  <c:v>-0.72386164197281522</c:v>
                </c:pt>
                <c:pt idx="169">
                  <c:v>-0.7438211887106011</c:v>
                </c:pt>
                <c:pt idx="170">
                  <c:v>-0.76084521303612229</c:v>
                </c:pt>
                <c:pt idx="171">
                  <c:v>-0.77486652890290486</c:v>
                </c:pt>
                <c:pt idx="172">
                  <c:v>-0.78582980058295082</c:v>
                </c:pt>
                <c:pt idx="173">
                  <c:v>-0.79369176105158212</c:v>
                </c:pt>
                <c:pt idx="174">
                  <c:v>-0.7984213827426172</c:v>
                </c:pt>
                <c:pt idx="175">
                  <c:v>-0.8</c:v>
                </c:pt>
                <c:pt idx="176">
                  <c:v>-0.79842138274261731</c:v>
                </c:pt>
                <c:pt idx="177">
                  <c:v>-0.79369176105158246</c:v>
                </c:pt>
                <c:pt idx="178">
                  <c:v>-0.78582980058295115</c:v>
                </c:pt>
                <c:pt idx="179">
                  <c:v>-0.7748665289029053</c:v>
                </c:pt>
                <c:pt idx="180">
                  <c:v>-0.76084521303612351</c:v>
                </c:pt>
                <c:pt idx="181">
                  <c:v>-0.74382118871060143</c:v>
                </c:pt>
                <c:pt idx="182">
                  <c:v>-0.72386164197281611</c:v>
                </c:pt>
                <c:pt idx="183">
                  <c:v>-0.70104534403509156</c:v>
                </c:pt>
                <c:pt idx="184">
                  <c:v>-0.67546234040161213</c:v>
                </c:pt>
                <c:pt idx="185">
                  <c:v>-0.64721359549995816</c:v>
                </c:pt>
                <c:pt idx="186">
                  <c:v>-0.61641059422063182</c:v>
                </c:pt>
                <c:pt idx="187">
                  <c:v>-0.58317490193712984</c:v>
                </c:pt>
                <c:pt idx="188">
                  <c:v>-0.54763768474295194</c:v>
                </c:pt>
                <c:pt idx="189">
                  <c:v>-0.50993919179895297</c:v>
                </c:pt>
                <c:pt idx="190">
                  <c:v>-0.47022820183397879</c:v>
                </c:pt>
                <c:pt idx="191">
                  <c:v>-0.42866143598319789</c:v>
                </c:pt>
                <c:pt idx="192">
                  <c:v>-0.38540293928137309</c:v>
                </c:pt>
                <c:pt idx="193">
                  <c:v>-0.34062343325205924</c:v>
                </c:pt>
                <c:pt idx="194">
                  <c:v>-0.29449964214774249</c:v>
                </c:pt>
                <c:pt idx="195">
                  <c:v>-0.24721359549995967</c:v>
                </c:pt>
                <c:pt idx="196">
                  <c:v>-0.19895190973188448</c:v>
                </c:pt>
                <c:pt idx="197">
                  <c:v>-0.14990505166858065</c:v>
                </c:pt>
                <c:pt idx="198">
                  <c:v>-0.10026658685144463</c:v>
                </c:pt>
                <c:pt idx="199">
                  <c:v>-5.0232415623452223E-2</c:v>
                </c:pt>
                <c:pt idx="200">
                  <c:v>-3.920475055707584E-16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E-400B-9EB3-FDB483A2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48328"/>
        <c:axId val="490748688"/>
      </c:scatterChart>
      <c:valAx>
        <c:axId val="490748328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748688"/>
        <c:crosses val="autoZero"/>
        <c:crossBetween val="midCat"/>
      </c:valAx>
      <c:valAx>
        <c:axId val="4907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74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2248852020113395E-2"/>
          <c:y val="0.16178582023336963"/>
          <c:w val="0.90180193936067199"/>
          <c:h val="0.795739561695386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'Tabelle6 (2)'!$F$5</c:f>
              <c:strCache>
                <c:ptCount val="1"/>
                <c:pt idx="0">
                  <c:v>cos(Träger)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'Tabelle6 (2)'!$A$6:$A$206</c:f>
              <c:numCache>
                <c:formatCode>0.00000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</c:numCache>
            </c:numRef>
          </c:xVal>
          <c:yVal>
            <c:numRef>
              <c:f>'Tabelle6 (2)'!$F$6:$F$206</c:f>
              <c:numCache>
                <c:formatCode>0.0000</c:formatCode>
                <c:ptCount val="201"/>
                <c:pt idx="0">
                  <c:v>1</c:v>
                </c:pt>
                <c:pt idx="1">
                  <c:v>0.80901699437494734</c:v>
                </c:pt>
                <c:pt idx="2">
                  <c:v>0.30901699437494728</c:v>
                </c:pt>
                <c:pt idx="3">
                  <c:v>-0.30901699437494734</c:v>
                </c:pt>
                <c:pt idx="4">
                  <c:v>-0.80901699437494767</c:v>
                </c:pt>
                <c:pt idx="5">
                  <c:v>-1</c:v>
                </c:pt>
                <c:pt idx="6">
                  <c:v>-0.80901699437494756</c:v>
                </c:pt>
                <c:pt idx="7">
                  <c:v>-0.30901699437494756</c:v>
                </c:pt>
                <c:pt idx="8">
                  <c:v>0.30901699437494806</c:v>
                </c:pt>
                <c:pt idx="9">
                  <c:v>0.80901699437494778</c:v>
                </c:pt>
                <c:pt idx="10">
                  <c:v>1</c:v>
                </c:pt>
                <c:pt idx="11">
                  <c:v>0.80901699437494756</c:v>
                </c:pt>
                <c:pt idx="12">
                  <c:v>0.30901699437494773</c:v>
                </c:pt>
                <c:pt idx="13">
                  <c:v>-0.30901699437494712</c:v>
                </c:pt>
                <c:pt idx="14">
                  <c:v>-0.80901699437494723</c:v>
                </c:pt>
                <c:pt idx="15">
                  <c:v>-1</c:v>
                </c:pt>
                <c:pt idx="16">
                  <c:v>-0.80901699437494656</c:v>
                </c:pt>
                <c:pt idx="17">
                  <c:v>-0.30901699437494612</c:v>
                </c:pt>
                <c:pt idx="18">
                  <c:v>0.30901699437494867</c:v>
                </c:pt>
                <c:pt idx="19">
                  <c:v>0.80901699437494823</c:v>
                </c:pt>
                <c:pt idx="20">
                  <c:v>1</c:v>
                </c:pt>
                <c:pt idx="21">
                  <c:v>0.80901699437494767</c:v>
                </c:pt>
                <c:pt idx="22">
                  <c:v>0.30901699437494795</c:v>
                </c:pt>
                <c:pt idx="23">
                  <c:v>-0.3090169943749469</c:v>
                </c:pt>
                <c:pt idx="24">
                  <c:v>-0.80901699437494712</c:v>
                </c:pt>
                <c:pt idx="25">
                  <c:v>-1</c:v>
                </c:pt>
                <c:pt idx="26">
                  <c:v>-0.80901699437494778</c:v>
                </c:pt>
                <c:pt idx="27">
                  <c:v>-0.30901699437494806</c:v>
                </c:pt>
                <c:pt idx="28">
                  <c:v>0.30901699437494679</c:v>
                </c:pt>
                <c:pt idx="29">
                  <c:v>0.80901699437494701</c:v>
                </c:pt>
                <c:pt idx="30">
                  <c:v>1</c:v>
                </c:pt>
                <c:pt idx="31">
                  <c:v>0.8090169943749479</c:v>
                </c:pt>
                <c:pt idx="32">
                  <c:v>0.30901699437494479</c:v>
                </c:pt>
                <c:pt idx="33">
                  <c:v>-0.30901699437494667</c:v>
                </c:pt>
                <c:pt idx="34">
                  <c:v>-0.80901699437494901</c:v>
                </c:pt>
                <c:pt idx="35">
                  <c:v>-1</c:v>
                </c:pt>
                <c:pt idx="36">
                  <c:v>-0.8090169943749459</c:v>
                </c:pt>
                <c:pt idx="37">
                  <c:v>-0.30901699437494828</c:v>
                </c:pt>
                <c:pt idx="38">
                  <c:v>0.30901699437494989</c:v>
                </c:pt>
                <c:pt idx="39">
                  <c:v>0.8090169943749469</c:v>
                </c:pt>
                <c:pt idx="40">
                  <c:v>1</c:v>
                </c:pt>
                <c:pt idx="41">
                  <c:v>0.80901699437494801</c:v>
                </c:pt>
                <c:pt idx="42">
                  <c:v>0.30901699437494839</c:v>
                </c:pt>
                <c:pt idx="43">
                  <c:v>-0.3090169943749464</c:v>
                </c:pt>
                <c:pt idx="44">
                  <c:v>-0.80901699437494679</c:v>
                </c:pt>
                <c:pt idx="45">
                  <c:v>-1</c:v>
                </c:pt>
                <c:pt idx="46">
                  <c:v>-0.80901699437494812</c:v>
                </c:pt>
                <c:pt idx="47">
                  <c:v>-0.30901699437494851</c:v>
                </c:pt>
                <c:pt idx="48">
                  <c:v>0.30901699437494629</c:v>
                </c:pt>
                <c:pt idx="49">
                  <c:v>0.80901699437494667</c:v>
                </c:pt>
                <c:pt idx="50">
                  <c:v>1</c:v>
                </c:pt>
                <c:pt idx="51">
                  <c:v>0.80901699437494612</c:v>
                </c:pt>
                <c:pt idx="52">
                  <c:v>0.30901699437494862</c:v>
                </c:pt>
                <c:pt idx="53">
                  <c:v>-0.30901699437494279</c:v>
                </c:pt>
                <c:pt idx="54">
                  <c:v>-0.80901699437494667</c:v>
                </c:pt>
                <c:pt idx="55">
                  <c:v>-1</c:v>
                </c:pt>
                <c:pt idx="56">
                  <c:v>-0.80901699437494823</c:v>
                </c:pt>
                <c:pt idx="57">
                  <c:v>-0.30901699437495211</c:v>
                </c:pt>
                <c:pt idx="58">
                  <c:v>0.30901699437494606</c:v>
                </c:pt>
                <c:pt idx="59">
                  <c:v>0.80901699437494867</c:v>
                </c:pt>
                <c:pt idx="60">
                  <c:v>1</c:v>
                </c:pt>
                <c:pt idx="61">
                  <c:v>0.80901699437495034</c:v>
                </c:pt>
                <c:pt idx="62">
                  <c:v>0.30901699437494889</c:v>
                </c:pt>
                <c:pt idx="63">
                  <c:v>-0.30901699437494934</c:v>
                </c:pt>
                <c:pt idx="64">
                  <c:v>-0.80901699437495067</c:v>
                </c:pt>
                <c:pt idx="65">
                  <c:v>-1</c:v>
                </c:pt>
                <c:pt idx="66">
                  <c:v>-0.80901699437494834</c:v>
                </c:pt>
                <c:pt idx="67">
                  <c:v>-0.30901699437494562</c:v>
                </c:pt>
                <c:pt idx="68">
                  <c:v>0.30901699437495261</c:v>
                </c:pt>
                <c:pt idx="69">
                  <c:v>0.80901699437494434</c:v>
                </c:pt>
                <c:pt idx="70">
                  <c:v>1</c:v>
                </c:pt>
                <c:pt idx="71">
                  <c:v>0.80901699437494634</c:v>
                </c:pt>
                <c:pt idx="72">
                  <c:v>0.30901699437494234</c:v>
                </c:pt>
                <c:pt idx="73">
                  <c:v>-0.30901699437494234</c:v>
                </c:pt>
                <c:pt idx="74">
                  <c:v>-0.80901699437494634</c:v>
                </c:pt>
                <c:pt idx="75">
                  <c:v>-1</c:v>
                </c:pt>
                <c:pt idx="76">
                  <c:v>-0.80901699437494434</c:v>
                </c:pt>
                <c:pt idx="77">
                  <c:v>-0.30901699437495261</c:v>
                </c:pt>
                <c:pt idx="78">
                  <c:v>0.30901699437494562</c:v>
                </c:pt>
                <c:pt idx="79">
                  <c:v>0.80901699437494834</c:v>
                </c:pt>
                <c:pt idx="80">
                  <c:v>1</c:v>
                </c:pt>
                <c:pt idx="81">
                  <c:v>0.80901699437495067</c:v>
                </c:pt>
                <c:pt idx="82">
                  <c:v>0.30901699437494934</c:v>
                </c:pt>
                <c:pt idx="83">
                  <c:v>-0.30901699437494889</c:v>
                </c:pt>
                <c:pt idx="84">
                  <c:v>-0.80901699437494623</c:v>
                </c:pt>
                <c:pt idx="85">
                  <c:v>-1</c:v>
                </c:pt>
                <c:pt idx="86">
                  <c:v>-0.80901699437494867</c:v>
                </c:pt>
                <c:pt idx="87">
                  <c:v>-0.30901699437494606</c:v>
                </c:pt>
                <c:pt idx="88">
                  <c:v>0.3090169943749454</c:v>
                </c:pt>
                <c:pt idx="89">
                  <c:v>0.80901699437494401</c:v>
                </c:pt>
                <c:pt idx="90">
                  <c:v>1</c:v>
                </c:pt>
                <c:pt idx="91">
                  <c:v>0.80901699437494667</c:v>
                </c:pt>
                <c:pt idx="92">
                  <c:v>0.30901699437494956</c:v>
                </c:pt>
                <c:pt idx="93">
                  <c:v>-0.30901699437494862</c:v>
                </c:pt>
                <c:pt idx="94">
                  <c:v>-0.80901699437494612</c:v>
                </c:pt>
                <c:pt idx="95">
                  <c:v>-1</c:v>
                </c:pt>
                <c:pt idx="96">
                  <c:v>-0.80901699437494878</c:v>
                </c:pt>
                <c:pt idx="97">
                  <c:v>-0.30901699437494629</c:v>
                </c:pt>
                <c:pt idx="98">
                  <c:v>0.30901699437494512</c:v>
                </c:pt>
                <c:pt idx="99">
                  <c:v>0.80901699437494812</c:v>
                </c:pt>
                <c:pt idx="100">
                  <c:v>1</c:v>
                </c:pt>
                <c:pt idx="101">
                  <c:v>0.80901699437494679</c:v>
                </c:pt>
                <c:pt idx="102">
                  <c:v>0.30901699437494307</c:v>
                </c:pt>
                <c:pt idx="103">
                  <c:v>-0.30901699437495517</c:v>
                </c:pt>
                <c:pt idx="104">
                  <c:v>-0.8090169943749459</c:v>
                </c:pt>
                <c:pt idx="105">
                  <c:v>-1</c:v>
                </c:pt>
                <c:pt idx="106">
                  <c:v>-0.80901699437495311</c:v>
                </c:pt>
                <c:pt idx="107">
                  <c:v>-0.30901699437495328</c:v>
                </c:pt>
                <c:pt idx="108">
                  <c:v>0.3090169943749449</c:v>
                </c:pt>
                <c:pt idx="109">
                  <c:v>0.8090169943749479</c:v>
                </c:pt>
                <c:pt idx="110">
                  <c:v>1</c:v>
                </c:pt>
                <c:pt idx="111">
                  <c:v>0.80901699437494279</c:v>
                </c:pt>
                <c:pt idx="112">
                  <c:v>0.30901699437495006</c:v>
                </c:pt>
                <c:pt idx="113">
                  <c:v>-0.30901699437494817</c:v>
                </c:pt>
                <c:pt idx="114">
                  <c:v>-0.80901699437494157</c:v>
                </c:pt>
                <c:pt idx="115">
                  <c:v>-1</c:v>
                </c:pt>
                <c:pt idx="116">
                  <c:v>-0.80901699437494912</c:v>
                </c:pt>
                <c:pt idx="117">
                  <c:v>-0.30901699437494679</c:v>
                </c:pt>
                <c:pt idx="118">
                  <c:v>0.30901699437495145</c:v>
                </c:pt>
                <c:pt idx="119">
                  <c:v>0.809016994374952</c:v>
                </c:pt>
                <c:pt idx="120">
                  <c:v>1</c:v>
                </c:pt>
                <c:pt idx="121">
                  <c:v>0.80901699437494712</c:v>
                </c:pt>
                <c:pt idx="122">
                  <c:v>0.309016994374957</c:v>
                </c:pt>
                <c:pt idx="123">
                  <c:v>-0.30901699437494118</c:v>
                </c:pt>
                <c:pt idx="124">
                  <c:v>-0.80901699437494567</c:v>
                </c:pt>
                <c:pt idx="125">
                  <c:v>-1</c:v>
                </c:pt>
                <c:pt idx="126">
                  <c:v>-0.80901699437494501</c:v>
                </c:pt>
                <c:pt idx="127">
                  <c:v>-0.30901699437494023</c:v>
                </c:pt>
                <c:pt idx="128">
                  <c:v>0.30901699437495794</c:v>
                </c:pt>
                <c:pt idx="129">
                  <c:v>0.80901699437494767</c:v>
                </c:pt>
                <c:pt idx="130">
                  <c:v>1</c:v>
                </c:pt>
                <c:pt idx="131">
                  <c:v>0.80901699437495145</c:v>
                </c:pt>
                <c:pt idx="132">
                  <c:v>0.3090169943749505</c:v>
                </c:pt>
                <c:pt idx="133">
                  <c:v>-0.30901699437494773</c:v>
                </c:pt>
                <c:pt idx="134">
                  <c:v>-0.80901699437494967</c:v>
                </c:pt>
                <c:pt idx="135">
                  <c:v>-1</c:v>
                </c:pt>
                <c:pt idx="136">
                  <c:v>-0.80901699437494101</c:v>
                </c:pt>
                <c:pt idx="137">
                  <c:v>-0.30901699437496077</c:v>
                </c:pt>
                <c:pt idx="138">
                  <c:v>0.30901699437493746</c:v>
                </c:pt>
                <c:pt idx="139">
                  <c:v>0.80901699437494334</c:v>
                </c:pt>
                <c:pt idx="140">
                  <c:v>1</c:v>
                </c:pt>
                <c:pt idx="141">
                  <c:v>0.80901699437494734</c:v>
                </c:pt>
                <c:pt idx="142">
                  <c:v>0.30901699437494395</c:v>
                </c:pt>
                <c:pt idx="143">
                  <c:v>-0.30901699437495422</c:v>
                </c:pt>
                <c:pt idx="144">
                  <c:v>-0.80901699437495367</c:v>
                </c:pt>
                <c:pt idx="145">
                  <c:v>-1</c:v>
                </c:pt>
                <c:pt idx="146">
                  <c:v>-0.80901699437495367</c:v>
                </c:pt>
                <c:pt idx="147">
                  <c:v>-0.30901699437495422</c:v>
                </c:pt>
                <c:pt idx="148">
                  <c:v>0.30901699437494395</c:v>
                </c:pt>
                <c:pt idx="149">
                  <c:v>0.80901699437494734</c:v>
                </c:pt>
                <c:pt idx="150">
                  <c:v>1</c:v>
                </c:pt>
                <c:pt idx="151">
                  <c:v>0.80901699437494334</c:v>
                </c:pt>
                <c:pt idx="152">
                  <c:v>0.30901699437493746</c:v>
                </c:pt>
                <c:pt idx="153">
                  <c:v>-0.30901699437493374</c:v>
                </c:pt>
                <c:pt idx="154">
                  <c:v>-0.80901699437494101</c:v>
                </c:pt>
                <c:pt idx="155">
                  <c:v>-1</c:v>
                </c:pt>
                <c:pt idx="156">
                  <c:v>-0.80901699437494967</c:v>
                </c:pt>
                <c:pt idx="157">
                  <c:v>-0.30901699437494773</c:v>
                </c:pt>
                <c:pt idx="158">
                  <c:v>0.3090169943749505</c:v>
                </c:pt>
                <c:pt idx="159">
                  <c:v>0.80901699437495145</c:v>
                </c:pt>
                <c:pt idx="160">
                  <c:v>1</c:v>
                </c:pt>
                <c:pt idx="161">
                  <c:v>0.80901699437494767</c:v>
                </c:pt>
                <c:pt idx="162">
                  <c:v>0.30901699437495794</c:v>
                </c:pt>
                <c:pt idx="163">
                  <c:v>-0.30901699437494023</c:v>
                </c:pt>
                <c:pt idx="164">
                  <c:v>-0.80901699437494501</c:v>
                </c:pt>
                <c:pt idx="165">
                  <c:v>-1</c:v>
                </c:pt>
                <c:pt idx="166">
                  <c:v>-0.80901699437494567</c:v>
                </c:pt>
                <c:pt idx="167">
                  <c:v>-0.30901699437494118</c:v>
                </c:pt>
                <c:pt idx="168">
                  <c:v>0.30901699437494351</c:v>
                </c:pt>
                <c:pt idx="169">
                  <c:v>0.80901699437494712</c:v>
                </c:pt>
                <c:pt idx="170">
                  <c:v>1</c:v>
                </c:pt>
                <c:pt idx="171">
                  <c:v>0.809016994374952</c:v>
                </c:pt>
                <c:pt idx="172">
                  <c:v>0.30901699437495145</c:v>
                </c:pt>
                <c:pt idx="173">
                  <c:v>-0.30901699437494679</c:v>
                </c:pt>
                <c:pt idx="174">
                  <c:v>-0.80901699437494912</c:v>
                </c:pt>
                <c:pt idx="175">
                  <c:v>-1</c:v>
                </c:pt>
                <c:pt idx="176">
                  <c:v>-0.80901699437495</c:v>
                </c:pt>
                <c:pt idx="177">
                  <c:v>-0.30901699437494817</c:v>
                </c:pt>
                <c:pt idx="178">
                  <c:v>0.30901699437493652</c:v>
                </c:pt>
                <c:pt idx="179">
                  <c:v>0.80901699437494279</c:v>
                </c:pt>
                <c:pt idx="180">
                  <c:v>1</c:v>
                </c:pt>
                <c:pt idx="181">
                  <c:v>0.8090169943749479</c:v>
                </c:pt>
                <c:pt idx="182">
                  <c:v>0.3090169943749449</c:v>
                </c:pt>
                <c:pt idx="183">
                  <c:v>-0.30901699437495328</c:v>
                </c:pt>
                <c:pt idx="184">
                  <c:v>-0.80901699437494479</c:v>
                </c:pt>
                <c:pt idx="185">
                  <c:v>-1</c:v>
                </c:pt>
                <c:pt idx="186">
                  <c:v>-0.8090169943749459</c:v>
                </c:pt>
                <c:pt idx="187">
                  <c:v>-0.30901699437495517</c:v>
                </c:pt>
                <c:pt idx="188">
                  <c:v>0.30901699437494307</c:v>
                </c:pt>
                <c:pt idx="189">
                  <c:v>0.80901699437494679</c:v>
                </c:pt>
                <c:pt idx="190">
                  <c:v>1</c:v>
                </c:pt>
                <c:pt idx="191">
                  <c:v>0.8090169943749439</c:v>
                </c:pt>
                <c:pt idx="192">
                  <c:v>0.30901699437495189</c:v>
                </c:pt>
                <c:pt idx="193">
                  <c:v>-0.30901699437494629</c:v>
                </c:pt>
                <c:pt idx="194">
                  <c:v>-0.80901699437494878</c:v>
                </c:pt>
                <c:pt idx="195">
                  <c:v>-1</c:v>
                </c:pt>
                <c:pt idx="196">
                  <c:v>-0.80901699437495023</c:v>
                </c:pt>
                <c:pt idx="197">
                  <c:v>-0.30901699437494862</c:v>
                </c:pt>
                <c:pt idx="198">
                  <c:v>0.30901699437494956</c:v>
                </c:pt>
                <c:pt idx="199">
                  <c:v>0.80901699437495078</c:v>
                </c:pt>
                <c:pt idx="2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7-4F8B-8F13-E0E983B7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67256"/>
        <c:axId val="621867616"/>
      </c:scatterChart>
      <c:valAx>
        <c:axId val="621867256"/>
        <c:scaling>
          <c:orientation val="minMax"/>
          <c:max val="2.0000000000000005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867616"/>
        <c:crosses val="autoZero"/>
        <c:crossBetween val="midCat"/>
      </c:valAx>
      <c:valAx>
        <c:axId val="6218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86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531124159820469E-2"/>
          <c:y val="0.15799308667992257"/>
          <c:w val="0.8503400922613904"/>
          <c:h val="0.803365316818084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'Tabelle6 (2)'!$H$5</c:f>
              <c:strCache>
                <c:ptCount val="1"/>
                <c:pt idx="0">
                  <c:v>uAM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'Tabelle6 (2)'!$A$6:$A$206</c:f>
              <c:numCache>
                <c:formatCode>0.00000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</c:numCache>
            </c:numRef>
          </c:xVal>
          <c:yVal>
            <c:numRef>
              <c:f>'Tabelle6 (2)'!$H$6:$H$206</c:f>
              <c:numCache>
                <c:formatCode>0.0000</c:formatCode>
                <c:ptCount val="201"/>
                <c:pt idx="0">
                  <c:v>1.8</c:v>
                </c:pt>
                <c:pt idx="1">
                  <c:v>1.4549534616860691</c:v>
                </c:pt>
                <c:pt idx="2">
                  <c:v>0.55428123683526609</c:v>
                </c:pt>
                <c:pt idx="3">
                  <c:v>-0.55185175744135506</c:v>
                </c:pt>
                <c:pt idx="4">
                  <c:v>-1.4358971846297242</c:v>
                </c:pt>
                <c:pt idx="5">
                  <c:v>-1.7608452130361227</c:v>
                </c:pt>
                <c:pt idx="6">
                  <c:v>-1.4107809768179989</c:v>
                </c:pt>
                <c:pt idx="7">
                  <c:v>-0.53270254332070144</c:v>
                </c:pt>
                <c:pt idx="8">
                  <c:v>0.5256519195092233</c:v>
                </c:pt>
                <c:pt idx="9">
                  <c:v>1.3554775068201279</c:v>
                </c:pt>
                <c:pt idx="10">
                  <c:v>1.647213595499958</c:v>
                </c:pt>
                <c:pt idx="11">
                  <c:v>1.3077036406121982</c:v>
                </c:pt>
                <c:pt idx="12">
                  <c:v>0.48922794976646433</c:v>
                </c:pt>
                <c:pt idx="13">
                  <c:v>-0.47824634572066871</c:v>
                </c:pt>
                <c:pt idx="14">
                  <c:v>-1.221566466638125</c:v>
                </c:pt>
                <c:pt idx="15">
                  <c:v>-1.4702282018339785</c:v>
                </c:pt>
                <c:pt idx="16">
                  <c:v>-1.1558113809185213</c:v>
                </c:pt>
                <c:pt idx="17">
                  <c:v>-0.42811305229494562</c:v>
                </c:pt>
                <c:pt idx="18">
                  <c:v>0.41427542393217565</c:v>
                </c:pt>
                <c:pt idx="19">
                  <c:v>1.0472722097098126</c:v>
                </c:pt>
                <c:pt idx="20">
                  <c:v>1.2472135954999579</c:v>
                </c:pt>
                <c:pt idx="21">
                  <c:v>0.96997247041139234</c:v>
                </c:pt>
                <c:pt idx="22">
                  <c:v>0.35534020288319379</c:v>
                </c:pt>
                <c:pt idx="23">
                  <c:v>-0.34000107368001453</c:v>
                </c:pt>
                <c:pt idx="24">
                  <c:v>-0.84965587228282446</c:v>
                </c:pt>
                <c:pt idx="25">
                  <c:v>-1</c:v>
                </c:pt>
                <c:pt idx="26">
                  <c:v>-0.76837811646707077</c:v>
                </c:pt>
                <c:pt idx="27">
                  <c:v>-0.27803291506988037</c:v>
                </c:pt>
                <c:pt idx="28">
                  <c:v>0.26269378586670122</c:v>
                </c:pt>
                <c:pt idx="29">
                  <c:v>0.64806151833850267</c:v>
                </c:pt>
                <c:pt idx="30">
                  <c:v>0.75278640450004231</c:v>
                </c:pt>
                <c:pt idx="31">
                  <c:v>0.57076177904008374</c:v>
                </c:pt>
                <c:pt idx="32">
                  <c:v>0.20375856481771915</c:v>
                </c:pt>
                <c:pt idx="33">
                  <c:v>-0.18992093645494701</c:v>
                </c:pt>
                <c:pt idx="34">
                  <c:v>-0.4622226078313732</c:v>
                </c:pt>
                <c:pt idx="35">
                  <c:v>-0.52977179816602149</c:v>
                </c:pt>
                <c:pt idx="36">
                  <c:v>-0.39646752211176878</c:v>
                </c:pt>
                <c:pt idx="37">
                  <c:v>-0.13978764302922619</c:v>
                </c:pt>
                <c:pt idx="38">
                  <c:v>0.12880603898343213</c:v>
                </c:pt>
                <c:pt idx="39">
                  <c:v>0.31033034813769667</c:v>
                </c:pt>
                <c:pt idx="40">
                  <c:v>0.35278640450004206</c:v>
                </c:pt>
                <c:pt idx="41">
                  <c:v>0.26255648192976788</c:v>
                </c:pt>
                <c:pt idx="42">
                  <c:v>9.2382069240672993E-2</c:v>
                </c:pt>
                <c:pt idx="43">
                  <c:v>-8.5331445429193381E-2</c:v>
                </c:pt>
                <c:pt idx="44">
                  <c:v>-0.20725301193189616</c:v>
                </c:pt>
                <c:pt idx="45">
                  <c:v>-0.23915478696387726</c:v>
                </c:pt>
                <c:pt idx="46">
                  <c:v>-0.18213680412017119</c:v>
                </c:pt>
                <c:pt idx="47">
                  <c:v>-6.6182231308539841E-2</c:v>
                </c:pt>
                <c:pt idx="48">
                  <c:v>6.3752751914628286E-2</c:v>
                </c:pt>
                <c:pt idx="49">
                  <c:v>0.16308052706382548</c:v>
                </c:pt>
                <c:pt idx="50">
                  <c:v>0.19999999999999996</c:v>
                </c:pt>
                <c:pt idx="51">
                  <c:v>0.16308052706382536</c:v>
                </c:pt>
                <c:pt idx="52">
                  <c:v>6.3752751914628703E-2</c:v>
                </c:pt>
                <c:pt idx="53">
                  <c:v>-6.6182231308538592E-2</c:v>
                </c:pt>
                <c:pt idx="54">
                  <c:v>-0.18213680412017075</c:v>
                </c:pt>
                <c:pt idx="55">
                  <c:v>-0.23915478696387704</c:v>
                </c:pt>
                <c:pt idx="56">
                  <c:v>-0.20725301193189638</c:v>
                </c:pt>
                <c:pt idx="57">
                  <c:v>-8.5331445429194908E-2</c:v>
                </c:pt>
                <c:pt idx="58">
                  <c:v>9.2382069240672215E-2</c:v>
                </c:pt>
                <c:pt idx="59">
                  <c:v>0.26255648192976788</c:v>
                </c:pt>
                <c:pt idx="60">
                  <c:v>0.35278640450004173</c:v>
                </c:pt>
                <c:pt idx="61">
                  <c:v>0.31033034813769772</c:v>
                </c:pt>
                <c:pt idx="62">
                  <c:v>0.1288060389834316</c:v>
                </c:pt>
                <c:pt idx="63">
                  <c:v>-0.13978764302922653</c:v>
                </c:pt>
                <c:pt idx="64">
                  <c:v>-0.39646752211177133</c:v>
                </c:pt>
                <c:pt idx="65">
                  <c:v>-0.52977179816602082</c:v>
                </c:pt>
                <c:pt idx="66">
                  <c:v>-0.46222260783137237</c:v>
                </c:pt>
                <c:pt idx="67">
                  <c:v>-0.18992093645494629</c:v>
                </c:pt>
                <c:pt idx="68">
                  <c:v>0.20375856481772425</c:v>
                </c:pt>
                <c:pt idx="69">
                  <c:v>0.57076177904008074</c:v>
                </c:pt>
                <c:pt idx="70">
                  <c:v>0.75278640450004197</c:v>
                </c:pt>
                <c:pt idx="71">
                  <c:v>0.64806151833850167</c:v>
                </c:pt>
                <c:pt idx="72">
                  <c:v>0.26269378586669739</c:v>
                </c:pt>
                <c:pt idx="73">
                  <c:v>-0.2780329150698751</c:v>
                </c:pt>
                <c:pt idx="74">
                  <c:v>-0.76837811646706866</c:v>
                </c:pt>
                <c:pt idx="75">
                  <c:v>-0.99999999999999989</c:v>
                </c:pt>
                <c:pt idx="76">
                  <c:v>-0.84965587228282102</c:v>
                </c:pt>
                <c:pt idx="77">
                  <c:v>-0.34000107368002058</c:v>
                </c:pt>
                <c:pt idx="78">
                  <c:v>0.35534020288319096</c:v>
                </c:pt>
                <c:pt idx="79">
                  <c:v>0.96997247041139256</c:v>
                </c:pt>
                <c:pt idx="80">
                  <c:v>1.2472135954999577</c:v>
                </c:pt>
                <c:pt idx="81">
                  <c:v>1.0472722097098153</c:v>
                </c:pt>
                <c:pt idx="82">
                  <c:v>0.41427542393217631</c:v>
                </c:pt>
                <c:pt idx="83">
                  <c:v>-0.42811305229494939</c:v>
                </c:pt>
                <c:pt idx="84">
                  <c:v>-1.1558113809185206</c:v>
                </c:pt>
                <c:pt idx="85">
                  <c:v>-1.4702282018339778</c:v>
                </c:pt>
                <c:pt idx="86">
                  <c:v>-1.221566466638127</c:v>
                </c:pt>
                <c:pt idx="87">
                  <c:v>-0.47824634572066682</c:v>
                </c:pt>
                <c:pt idx="88">
                  <c:v>0.4892279497664605</c:v>
                </c:pt>
                <c:pt idx="89">
                  <c:v>1.3077036406121922</c:v>
                </c:pt>
                <c:pt idx="90">
                  <c:v>1.6472135954999576</c:v>
                </c:pt>
                <c:pt idx="91">
                  <c:v>1.3554775068201259</c:v>
                </c:pt>
                <c:pt idx="92">
                  <c:v>0.52565191950922585</c:v>
                </c:pt>
                <c:pt idx="93">
                  <c:v>-0.53270254332070321</c:v>
                </c:pt>
                <c:pt idx="94">
                  <c:v>-1.4107809768179962</c:v>
                </c:pt>
                <c:pt idx="95">
                  <c:v>-1.7608452130361227</c:v>
                </c:pt>
                <c:pt idx="96">
                  <c:v>-1.4358971846297264</c:v>
                </c:pt>
                <c:pt idx="97">
                  <c:v>-0.55185175744135329</c:v>
                </c:pt>
                <c:pt idx="98">
                  <c:v>0.5542812368352622</c:v>
                </c:pt>
                <c:pt idx="99">
                  <c:v>1.4549534616860704</c:v>
                </c:pt>
                <c:pt idx="100">
                  <c:v>1.8</c:v>
                </c:pt>
                <c:pt idx="101">
                  <c:v>1.4549534616860682</c:v>
                </c:pt>
                <c:pt idx="102">
                  <c:v>0.55428123683525854</c:v>
                </c:pt>
                <c:pt idx="103">
                  <c:v>-0.55185175744136905</c:v>
                </c:pt>
                <c:pt idx="104">
                  <c:v>-1.4358971846297215</c:v>
                </c:pt>
                <c:pt idx="105">
                  <c:v>-1.7608452130361232</c:v>
                </c:pt>
                <c:pt idx="106">
                  <c:v>-1.4107809768180086</c:v>
                </c:pt>
                <c:pt idx="107">
                  <c:v>-0.53270254332071143</c:v>
                </c:pt>
                <c:pt idx="108">
                  <c:v>0.52565191950921797</c:v>
                </c:pt>
                <c:pt idx="109">
                  <c:v>1.3554775068201284</c:v>
                </c:pt>
                <c:pt idx="110">
                  <c:v>1.647213595499958</c:v>
                </c:pt>
                <c:pt idx="111">
                  <c:v>1.3077036406121905</c:v>
                </c:pt>
                <c:pt idx="112">
                  <c:v>0.48922794976646816</c:v>
                </c:pt>
                <c:pt idx="113">
                  <c:v>-0.47824634572067048</c:v>
                </c:pt>
                <c:pt idx="114">
                  <c:v>-1.2215664666381167</c:v>
                </c:pt>
                <c:pt idx="115">
                  <c:v>-1.4702282018339792</c:v>
                </c:pt>
                <c:pt idx="116">
                  <c:v>-1.1558113809185255</c:v>
                </c:pt>
                <c:pt idx="117">
                  <c:v>-0.42811305229494656</c:v>
                </c:pt>
                <c:pt idx="118">
                  <c:v>0.41427542393217942</c:v>
                </c:pt>
                <c:pt idx="119">
                  <c:v>1.0472722097098175</c:v>
                </c:pt>
                <c:pt idx="120">
                  <c:v>1.2472135954999588</c:v>
                </c:pt>
                <c:pt idx="121">
                  <c:v>0.96997247041139256</c:v>
                </c:pt>
                <c:pt idx="122">
                  <c:v>0.35534020288320439</c:v>
                </c:pt>
                <c:pt idx="123">
                  <c:v>-0.34000107368000854</c:v>
                </c:pt>
                <c:pt idx="124">
                  <c:v>-0.84965587228282335</c:v>
                </c:pt>
                <c:pt idx="125">
                  <c:v>-1.0000000000000002</c:v>
                </c:pt>
                <c:pt idx="126">
                  <c:v>-0.76837811646706833</c:v>
                </c:pt>
                <c:pt idx="127">
                  <c:v>-0.27803291506987332</c:v>
                </c:pt>
                <c:pt idx="128">
                  <c:v>0.26269378586671055</c:v>
                </c:pt>
                <c:pt idx="129">
                  <c:v>0.64806151833850423</c:v>
                </c:pt>
                <c:pt idx="130">
                  <c:v>0.75278640450004364</c:v>
                </c:pt>
                <c:pt idx="131">
                  <c:v>0.57076177904008651</c:v>
                </c:pt>
                <c:pt idx="132">
                  <c:v>0.20375856481772314</c:v>
                </c:pt>
                <c:pt idx="133">
                  <c:v>-0.1899209364549479</c:v>
                </c:pt>
                <c:pt idx="134">
                  <c:v>-0.46222260783137348</c:v>
                </c:pt>
                <c:pt idx="135">
                  <c:v>-0.52977179816602171</c:v>
                </c:pt>
                <c:pt idx="136">
                  <c:v>-0.39646752211176678</c:v>
                </c:pt>
                <c:pt idx="137">
                  <c:v>-0.13978764302923194</c:v>
                </c:pt>
                <c:pt idx="138">
                  <c:v>0.1288060389834271</c:v>
                </c:pt>
                <c:pt idx="139">
                  <c:v>0.31033034813769594</c:v>
                </c:pt>
                <c:pt idx="140">
                  <c:v>0.35278640450004217</c:v>
                </c:pt>
                <c:pt idx="141">
                  <c:v>0.26255648192976777</c:v>
                </c:pt>
                <c:pt idx="142">
                  <c:v>9.2382069240671771E-2</c:v>
                </c:pt>
                <c:pt idx="143">
                  <c:v>-8.533144542919549E-2</c:v>
                </c:pt>
                <c:pt idx="144">
                  <c:v>-0.20725301193189782</c:v>
                </c:pt>
                <c:pt idx="145">
                  <c:v>-0.23915478696387771</c:v>
                </c:pt>
                <c:pt idx="146">
                  <c:v>-0.18213680412017241</c:v>
                </c:pt>
                <c:pt idx="147">
                  <c:v>-6.6182231308541117E-2</c:v>
                </c:pt>
                <c:pt idx="148">
                  <c:v>6.3752751914627842E-2</c:v>
                </c:pt>
                <c:pt idx="149">
                  <c:v>0.1630805270638257</c:v>
                </c:pt>
                <c:pt idx="150">
                  <c:v>0.19999999999999996</c:v>
                </c:pt>
                <c:pt idx="151">
                  <c:v>0.16308052706382481</c:v>
                </c:pt>
                <c:pt idx="152">
                  <c:v>6.3752751914626399E-2</c:v>
                </c:pt>
                <c:pt idx="153">
                  <c:v>-6.6182231308536621E-2</c:v>
                </c:pt>
                <c:pt idx="154">
                  <c:v>-0.18213680412016919</c:v>
                </c:pt>
                <c:pt idx="155">
                  <c:v>-0.2391547869638766</c:v>
                </c:pt>
                <c:pt idx="156">
                  <c:v>-0.2072530119318966</c:v>
                </c:pt>
                <c:pt idx="157">
                  <c:v>-8.5331445429193575E-2</c:v>
                </c:pt>
                <c:pt idx="158">
                  <c:v>9.2382069240673409E-2</c:v>
                </c:pt>
                <c:pt idx="159">
                  <c:v>0.26255648192976888</c:v>
                </c:pt>
                <c:pt idx="160">
                  <c:v>0.35278640450004184</c:v>
                </c:pt>
                <c:pt idx="161">
                  <c:v>0.31033034813769661</c:v>
                </c:pt>
                <c:pt idx="162">
                  <c:v>0.12880603898343523</c:v>
                </c:pt>
                <c:pt idx="163">
                  <c:v>-0.1397876430292222</c:v>
                </c:pt>
                <c:pt idx="164">
                  <c:v>-0.39646752211176756</c:v>
                </c:pt>
                <c:pt idx="165">
                  <c:v>-0.52977179816602127</c:v>
                </c:pt>
                <c:pt idx="166">
                  <c:v>-0.46222260783137081</c:v>
                </c:pt>
                <c:pt idx="167">
                  <c:v>-0.18992093645494335</c:v>
                </c:pt>
                <c:pt idx="168">
                  <c:v>0.20375856481771798</c:v>
                </c:pt>
                <c:pt idx="169">
                  <c:v>0.57076177904008307</c:v>
                </c:pt>
                <c:pt idx="170">
                  <c:v>0.75278640450004042</c:v>
                </c:pt>
                <c:pt idx="171">
                  <c:v>0.64806151833850612</c:v>
                </c:pt>
                <c:pt idx="172">
                  <c:v>0.26269378586670489</c:v>
                </c:pt>
                <c:pt idx="173">
                  <c:v>-0.27803291506987882</c:v>
                </c:pt>
                <c:pt idx="174">
                  <c:v>-0.76837811646707055</c:v>
                </c:pt>
                <c:pt idx="175">
                  <c:v>-0.99999999999999967</c:v>
                </c:pt>
                <c:pt idx="176">
                  <c:v>-0.84965587228282691</c:v>
                </c:pt>
                <c:pt idx="177">
                  <c:v>-0.34000107368001564</c:v>
                </c:pt>
                <c:pt idx="178">
                  <c:v>0.35534020288318025</c:v>
                </c:pt>
                <c:pt idx="179">
                  <c:v>0.96997247041138523</c:v>
                </c:pt>
                <c:pt idx="180">
                  <c:v>1.2472135954999564</c:v>
                </c:pt>
                <c:pt idx="181">
                  <c:v>1.0472722097098117</c:v>
                </c:pt>
                <c:pt idx="182">
                  <c:v>0.41427542393217032</c:v>
                </c:pt>
                <c:pt idx="183">
                  <c:v>-0.42811305229495522</c:v>
                </c:pt>
                <c:pt idx="184">
                  <c:v>-1.1558113809185189</c:v>
                </c:pt>
                <c:pt idx="185">
                  <c:v>-1.4702282018339783</c:v>
                </c:pt>
                <c:pt idx="186">
                  <c:v>-1.2215664666381225</c:v>
                </c:pt>
                <c:pt idx="187">
                  <c:v>-0.47824634572068092</c:v>
                </c:pt>
                <c:pt idx="188">
                  <c:v>0.48922794976645667</c:v>
                </c:pt>
                <c:pt idx="189">
                  <c:v>1.3077036406121962</c:v>
                </c:pt>
                <c:pt idx="190">
                  <c:v>1.6472135954999576</c:v>
                </c:pt>
                <c:pt idx="191">
                  <c:v>1.355477506820121</c:v>
                </c:pt>
                <c:pt idx="192">
                  <c:v>0.52565191950922963</c:v>
                </c:pt>
                <c:pt idx="193">
                  <c:v>-0.53270254332069911</c:v>
                </c:pt>
                <c:pt idx="194">
                  <c:v>-1.4107809768180009</c:v>
                </c:pt>
                <c:pt idx="195">
                  <c:v>-1.7608452130361223</c:v>
                </c:pt>
                <c:pt idx="196">
                  <c:v>-1.4358971846297288</c:v>
                </c:pt>
                <c:pt idx="197">
                  <c:v>-0.55185175744135728</c:v>
                </c:pt>
                <c:pt idx="198">
                  <c:v>0.55428123683527009</c:v>
                </c:pt>
                <c:pt idx="199">
                  <c:v>1.4549534616860753</c:v>
                </c:pt>
                <c:pt idx="200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6-4149-980E-BF7413AB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93968"/>
        <c:axId val="747095408"/>
      </c:scatterChart>
      <c:valAx>
        <c:axId val="747093968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095408"/>
        <c:crosses val="autoZero"/>
        <c:crossBetween val="midCat"/>
      </c:valAx>
      <c:valAx>
        <c:axId val="7470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09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sin(Signal) +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325453045825501E-2"/>
          <c:y val="0.15908855500909097"/>
          <c:w val="0.87108160251148403"/>
          <c:h val="0.758695137492670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'Tabelle6 (2)'!$A$6:$A$206</c:f>
              <c:numCache>
                <c:formatCode>0.00000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</c:numCache>
            </c:numRef>
          </c:xVal>
          <c:yVal>
            <c:numRef>
              <c:f>'Tabelle6 (2)'!$C$6:$C$206</c:f>
              <c:numCache>
                <c:formatCode>0.000</c:formatCode>
                <c:ptCount val="201"/>
                <c:pt idx="0">
                  <c:v>0.8</c:v>
                </c:pt>
                <c:pt idx="1">
                  <c:v>0.79842138274261731</c:v>
                </c:pt>
                <c:pt idx="2">
                  <c:v>0.79369176105158235</c:v>
                </c:pt>
                <c:pt idx="3">
                  <c:v>0.78582980058295104</c:v>
                </c:pt>
                <c:pt idx="4">
                  <c:v>0.77486652890290486</c:v>
                </c:pt>
                <c:pt idx="5">
                  <c:v>0.76084521303612285</c:v>
                </c:pt>
                <c:pt idx="6">
                  <c:v>0.74382118871060121</c:v>
                </c:pt>
                <c:pt idx="7">
                  <c:v>0.72386164197281566</c:v>
                </c:pt>
                <c:pt idx="8">
                  <c:v>0.70104534403509089</c:v>
                </c:pt>
                <c:pt idx="9">
                  <c:v>0.67546234040161213</c:v>
                </c:pt>
                <c:pt idx="10">
                  <c:v>0.64721359549995805</c:v>
                </c:pt>
                <c:pt idx="11">
                  <c:v>0.61641059422063149</c:v>
                </c:pt>
                <c:pt idx="12">
                  <c:v>0.58317490193712929</c:v>
                </c:pt>
                <c:pt idx="13">
                  <c:v>0.54763768474295105</c:v>
                </c:pt>
                <c:pt idx="14">
                  <c:v>0.50993919179895186</c:v>
                </c:pt>
                <c:pt idx="15">
                  <c:v>0.47022820183397862</c:v>
                </c:pt>
                <c:pt idx="16">
                  <c:v>0.42866143598319728</c:v>
                </c:pt>
                <c:pt idx="17">
                  <c:v>0.38540293928137226</c:v>
                </c:pt>
                <c:pt idx="18">
                  <c:v>0.34062343325205813</c:v>
                </c:pt>
                <c:pt idx="19">
                  <c:v>0.29449964214774249</c:v>
                </c:pt>
                <c:pt idx="20">
                  <c:v>0.24721359549995797</c:v>
                </c:pt>
                <c:pt idx="21">
                  <c:v>0.19895190973188398</c:v>
                </c:pt>
                <c:pt idx="22">
                  <c:v>0.14990505166857981</c:v>
                </c:pt>
                <c:pt idx="23">
                  <c:v>0.10026658685144341</c:v>
                </c:pt>
                <c:pt idx="24">
                  <c:v>5.0232415623450821E-2</c:v>
                </c:pt>
                <c:pt idx="25">
                  <c:v>4.90059381963448E-17</c:v>
                </c:pt>
                <c:pt idx="26">
                  <c:v>-5.023241562345037E-2</c:v>
                </c:pt>
                <c:pt idx="27">
                  <c:v>-0.10026658685144332</c:v>
                </c:pt>
                <c:pt idx="28">
                  <c:v>-0.14990505166857951</c:v>
                </c:pt>
                <c:pt idx="29">
                  <c:v>-0.1989519097318837</c:v>
                </c:pt>
                <c:pt idx="30">
                  <c:v>-0.24721359549995769</c:v>
                </c:pt>
                <c:pt idx="31">
                  <c:v>-0.29449964214774221</c:v>
                </c:pt>
                <c:pt idx="32">
                  <c:v>-0.34062343325205818</c:v>
                </c:pt>
                <c:pt idx="33">
                  <c:v>-0.38540293928137204</c:v>
                </c:pt>
                <c:pt idx="34">
                  <c:v>-0.42866143598319717</c:v>
                </c:pt>
                <c:pt idx="35">
                  <c:v>-0.47022820183397845</c:v>
                </c:pt>
                <c:pt idx="36">
                  <c:v>-0.50993919179895186</c:v>
                </c:pt>
                <c:pt idx="37">
                  <c:v>-0.54763768474295071</c:v>
                </c:pt>
                <c:pt idx="38">
                  <c:v>-0.58317490193712906</c:v>
                </c:pt>
                <c:pt idx="39">
                  <c:v>-0.61641059422063138</c:v>
                </c:pt>
                <c:pt idx="40">
                  <c:v>-0.64721359549995794</c:v>
                </c:pt>
                <c:pt idx="41">
                  <c:v>-0.6754623404016119</c:v>
                </c:pt>
                <c:pt idx="42">
                  <c:v>-0.70104534403509078</c:v>
                </c:pt>
                <c:pt idx="43">
                  <c:v>-0.72386164197281555</c:v>
                </c:pt>
                <c:pt idx="44">
                  <c:v>-0.7438211887106011</c:v>
                </c:pt>
                <c:pt idx="45">
                  <c:v>-0.76084521303612274</c:v>
                </c:pt>
                <c:pt idx="46">
                  <c:v>-0.77486652890290486</c:v>
                </c:pt>
                <c:pt idx="47">
                  <c:v>-0.78582980058295093</c:v>
                </c:pt>
                <c:pt idx="48">
                  <c:v>-0.79369176105158223</c:v>
                </c:pt>
                <c:pt idx="49">
                  <c:v>-0.79842138274261731</c:v>
                </c:pt>
                <c:pt idx="50">
                  <c:v>-0.8</c:v>
                </c:pt>
                <c:pt idx="51">
                  <c:v>-0.79842138274261731</c:v>
                </c:pt>
                <c:pt idx="52">
                  <c:v>-0.79369176105158246</c:v>
                </c:pt>
                <c:pt idx="53">
                  <c:v>-0.78582980058295104</c:v>
                </c:pt>
                <c:pt idx="54">
                  <c:v>-0.77486652890290497</c:v>
                </c:pt>
                <c:pt idx="55">
                  <c:v>-0.76084521303612296</c:v>
                </c:pt>
                <c:pt idx="56">
                  <c:v>-0.74382118871060132</c:v>
                </c:pt>
                <c:pt idx="57">
                  <c:v>-0.72386164197281577</c:v>
                </c:pt>
                <c:pt idx="58">
                  <c:v>-0.701045344035091</c:v>
                </c:pt>
                <c:pt idx="59">
                  <c:v>-0.67546234040161224</c:v>
                </c:pt>
                <c:pt idx="60">
                  <c:v>-0.64721359549995827</c:v>
                </c:pt>
                <c:pt idx="61">
                  <c:v>-0.61641059422063171</c:v>
                </c:pt>
                <c:pt idx="62">
                  <c:v>-0.5831749019371294</c:v>
                </c:pt>
                <c:pt idx="63">
                  <c:v>-0.54763768474295116</c:v>
                </c:pt>
                <c:pt idx="64">
                  <c:v>-0.50993919179895164</c:v>
                </c:pt>
                <c:pt idx="65">
                  <c:v>-0.47022820183397923</c:v>
                </c:pt>
                <c:pt idx="66">
                  <c:v>-0.42866143598319773</c:v>
                </c:pt>
                <c:pt idx="67">
                  <c:v>-0.38540293928137226</c:v>
                </c:pt>
                <c:pt idx="68">
                  <c:v>-0.34062343325205835</c:v>
                </c:pt>
                <c:pt idx="69">
                  <c:v>-0.29449964214774288</c:v>
                </c:pt>
                <c:pt idx="70">
                  <c:v>-0.24721359549995806</c:v>
                </c:pt>
                <c:pt idx="71">
                  <c:v>-0.19895190973188426</c:v>
                </c:pt>
                <c:pt idx="72">
                  <c:v>-0.1499050516685797</c:v>
                </c:pt>
                <c:pt idx="73">
                  <c:v>-0.10026658685144368</c:v>
                </c:pt>
                <c:pt idx="74">
                  <c:v>-5.0232415623451279E-2</c:v>
                </c:pt>
                <c:pt idx="75">
                  <c:v>-1.470178145890344E-16</c:v>
                </c:pt>
                <c:pt idx="76">
                  <c:v>5.0232415623450266E-2</c:v>
                </c:pt>
                <c:pt idx="77">
                  <c:v>0.10026658685144269</c:v>
                </c:pt>
                <c:pt idx="78">
                  <c:v>0.14990505166857943</c:v>
                </c:pt>
                <c:pt idx="79">
                  <c:v>0.19895190973188326</c:v>
                </c:pt>
                <c:pt idx="80">
                  <c:v>0.24721359549995781</c:v>
                </c:pt>
                <c:pt idx="81">
                  <c:v>0.29449964214774194</c:v>
                </c:pt>
                <c:pt idx="82">
                  <c:v>0.34062343325205746</c:v>
                </c:pt>
                <c:pt idx="83">
                  <c:v>0.38540293928137198</c:v>
                </c:pt>
                <c:pt idx="84">
                  <c:v>0.42866143598319684</c:v>
                </c:pt>
                <c:pt idx="85">
                  <c:v>0.47022820183397784</c:v>
                </c:pt>
                <c:pt idx="86">
                  <c:v>0.50993919179895142</c:v>
                </c:pt>
                <c:pt idx="87">
                  <c:v>0.54763768474295038</c:v>
                </c:pt>
                <c:pt idx="88">
                  <c:v>0.58317490193712895</c:v>
                </c:pt>
                <c:pt idx="89">
                  <c:v>0.61641059422063105</c:v>
                </c:pt>
                <c:pt idx="90">
                  <c:v>0.64721359549995749</c:v>
                </c:pt>
                <c:pt idx="91">
                  <c:v>0.67546234040161179</c:v>
                </c:pt>
                <c:pt idx="92">
                  <c:v>0.70104534403509089</c:v>
                </c:pt>
                <c:pt idx="93">
                  <c:v>0.72386164197281555</c:v>
                </c:pt>
                <c:pt idx="94">
                  <c:v>0.74382118871060099</c:v>
                </c:pt>
                <c:pt idx="95">
                  <c:v>0.76084521303612285</c:v>
                </c:pt>
                <c:pt idx="96">
                  <c:v>0.77486652890290486</c:v>
                </c:pt>
                <c:pt idx="97">
                  <c:v>0.78582980058295104</c:v>
                </c:pt>
                <c:pt idx="98">
                  <c:v>0.79369176105158223</c:v>
                </c:pt>
                <c:pt idx="99">
                  <c:v>0.79842138274261731</c:v>
                </c:pt>
                <c:pt idx="100">
                  <c:v>0.8</c:v>
                </c:pt>
                <c:pt idx="101">
                  <c:v>0.79842138274261731</c:v>
                </c:pt>
                <c:pt idx="102">
                  <c:v>0.79369176105158235</c:v>
                </c:pt>
                <c:pt idx="103">
                  <c:v>0.78582980058295104</c:v>
                </c:pt>
                <c:pt idx="104">
                  <c:v>0.7748665289029053</c:v>
                </c:pt>
                <c:pt idx="105">
                  <c:v>0.76084521303612318</c:v>
                </c:pt>
                <c:pt idx="106">
                  <c:v>0.74382118871060143</c:v>
                </c:pt>
                <c:pt idx="107">
                  <c:v>0.72386164197281599</c:v>
                </c:pt>
                <c:pt idx="108">
                  <c:v>0.70104534403509111</c:v>
                </c:pt>
                <c:pt idx="109">
                  <c:v>0.67546234040161246</c:v>
                </c:pt>
                <c:pt idx="110">
                  <c:v>0.64721359549995805</c:v>
                </c:pt>
                <c:pt idx="111">
                  <c:v>0.61641059422063127</c:v>
                </c:pt>
                <c:pt idx="112">
                  <c:v>0.58317490193712984</c:v>
                </c:pt>
                <c:pt idx="113">
                  <c:v>0.54763768474295171</c:v>
                </c:pt>
                <c:pt idx="114">
                  <c:v>0.50993919179895231</c:v>
                </c:pt>
                <c:pt idx="115">
                  <c:v>0.47022820183397923</c:v>
                </c:pt>
                <c:pt idx="116">
                  <c:v>0.42866143598319778</c:v>
                </c:pt>
                <c:pt idx="117">
                  <c:v>0.38540293928137231</c:v>
                </c:pt>
                <c:pt idx="118">
                  <c:v>0.34062343325205846</c:v>
                </c:pt>
                <c:pt idx="119">
                  <c:v>0.29449964214774232</c:v>
                </c:pt>
                <c:pt idx="120">
                  <c:v>0.24721359549995886</c:v>
                </c:pt>
                <c:pt idx="121">
                  <c:v>0.19895190973188503</c:v>
                </c:pt>
                <c:pt idx="122">
                  <c:v>0.14990505166858051</c:v>
                </c:pt>
                <c:pt idx="123">
                  <c:v>0.10026658685144448</c:v>
                </c:pt>
                <c:pt idx="124">
                  <c:v>5.0232415623451369E-2</c:v>
                </c:pt>
                <c:pt idx="125">
                  <c:v>2.45029690981724E-16</c:v>
                </c:pt>
                <c:pt idx="126">
                  <c:v>-5.0232415623450169E-2</c:v>
                </c:pt>
                <c:pt idx="127">
                  <c:v>-0.1002665868514433</c:v>
                </c:pt>
                <c:pt idx="128">
                  <c:v>-0.14990505166858004</c:v>
                </c:pt>
                <c:pt idx="129">
                  <c:v>-0.19895190973188248</c:v>
                </c:pt>
                <c:pt idx="130">
                  <c:v>-0.24721359549995636</c:v>
                </c:pt>
                <c:pt idx="131">
                  <c:v>-0.29449964214774188</c:v>
                </c:pt>
                <c:pt idx="132">
                  <c:v>-0.34062343325205741</c:v>
                </c:pt>
                <c:pt idx="133">
                  <c:v>-0.38540293928137126</c:v>
                </c:pt>
                <c:pt idx="134">
                  <c:v>-0.42866143598319734</c:v>
                </c:pt>
                <c:pt idx="135">
                  <c:v>-0.47022820183397834</c:v>
                </c:pt>
                <c:pt idx="136">
                  <c:v>-0.50993919179895142</c:v>
                </c:pt>
                <c:pt idx="137">
                  <c:v>-0.54763768474295038</c:v>
                </c:pt>
                <c:pt idx="138">
                  <c:v>-0.58317490193712851</c:v>
                </c:pt>
                <c:pt idx="139">
                  <c:v>-0.6164105942206306</c:v>
                </c:pt>
                <c:pt idx="140">
                  <c:v>-0.64721359549995783</c:v>
                </c:pt>
                <c:pt idx="141">
                  <c:v>-0.67546234040161179</c:v>
                </c:pt>
                <c:pt idx="142">
                  <c:v>-0.70104534403509045</c:v>
                </c:pt>
                <c:pt idx="143">
                  <c:v>-0.72386164197281577</c:v>
                </c:pt>
                <c:pt idx="144">
                  <c:v>-0.74382118871060121</c:v>
                </c:pt>
                <c:pt idx="145">
                  <c:v>-0.76084521303612229</c:v>
                </c:pt>
                <c:pt idx="146">
                  <c:v>-0.77486652890290486</c:v>
                </c:pt>
                <c:pt idx="147">
                  <c:v>-0.78582980058295082</c:v>
                </c:pt>
                <c:pt idx="148">
                  <c:v>-0.79369176105158212</c:v>
                </c:pt>
                <c:pt idx="149">
                  <c:v>-0.7984213827426172</c:v>
                </c:pt>
                <c:pt idx="150">
                  <c:v>-0.8</c:v>
                </c:pt>
                <c:pt idx="151">
                  <c:v>-0.79842138274261731</c:v>
                </c:pt>
                <c:pt idx="152">
                  <c:v>-0.79369176105158246</c:v>
                </c:pt>
                <c:pt idx="153">
                  <c:v>-0.78582980058295115</c:v>
                </c:pt>
                <c:pt idx="154">
                  <c:v>-0.7748665289029053</c:v>
                </c:pt>
                <c:pt idx="155">
                  <c:v>-0.7608452130361234</c:v>
                </c:pt>
                <c:pt idx="156">
                  <c:v>-0.74382118871060143</c:v>
                </c:pt>
                <c:pt idx="157">
                  <c:v>-0.72386164197281611</c:v>
                </c:pt>
                <c:pt idx="158">
                  <c:v>-0.70104534403509144</c:v>
                </c:pt>
                <c:pt idx="159">
                  <c:v>-0.67546234040161213</c:v>
                </c:pt>
                <c:pt idx="160">
                  <c:v>-0.64721359549995816</c:v>
                </c:pt>
                <c:pt idx="161">
                  <c:v>-0.61641059422063182</c:v>
                </c:pt>
                <c:pt idx="162">
                  <c:v>-0.58317490193712984</c:v>
                </c:pt>
                <c:pt idx="163">
                  <c:v>-0.54763768474295182</c:v>
                </c:pt>
                <c:pt idx="164">
                  <c:v>-0.50993919179895286</c:v>
                </c:pt>
                <c:pt idx="165">
                  <c:v>-0.47022820183397879</c:v>
                </c:pt>
                <c:pt idx="166">
                  <c:v>-0.42866143598319778</c:v>
                </c:pt>
                <c:pt idx="167">
                  <c:v>-0.38540293928137304</c:v>
                </c:pt>
                <c:pt idx="168">
                  <c:v>-0.34062343325205924</c:v>
                </c:pt>
                <c:pt idx="169">
                  <c:v>-0.29449964214774244</c:v>
                </c:pt>
                <c:pt idx="170">
                  <c:v>-0.24721359549995961</c:v>
                </c:pt>
                <c:pt idx="171">
                  <c:v>-0.19895190973188445</c:v>
                </c:pt>
                <c:pt idx="172">
                  <c:v>-0.14990505166858059</c:v>
                </c:pt>
                <c:pt idx="173">
                  <c:v>-0.10026658685144459</c:v>
                </c:pt>
                <c:pt idx="174">
                  <c:v>-5.0232415623452181E-2</c:v>
                </c:pt>
                <c:pt idx="175">
                  <c:v>-3.430415673744136E-16</c:v>
                </c:pt>
                <c:pt idx="176">
                  <c:v>5.0232415623450079E-2</c:v>
                </c:pt>
                <c:pt idx="177">
                  <c:v>0.1002665868514425</c:v>
                </c:pt>
                <c:pt idx="178">
                  <c:v>0.14990505166857854</c:v>
                </c:pt>
                <c:pt idx="179">
                  <c:v>0.1989519097318824</c:v>
                </c:pt>
                <c:pt idx="180">
                  <c:v>0.24721359549995628</c:v>
                </c:pt>
                <c:pt idx="181">
                  <c:v>0.29449964214774177</c:v>
                </c:pt>
                <c:pt idx="182">
                  <c:v>0.34062343325205729</c:v>
                </c:pt>
                <c:pt idx="183">
                  <c:v>0.38540293928137115</c:v>
                </c:pt>
                <c:pt idx="184">
                  <c:v>0.42866143598319728</c:v>
                </c:pt>
                <c:pt idx="185">
                  <c:v>0.47022820183397829</c:v>
                </c:pt>
                <c:pt idx="186">
                  <c:v>0.50993919179895131</c:v>
                </c:pt>
                <c:pt idx="187">
                  <c:v>0.54763768474295027</c:v>
                </c:pt>
                <c:pt idx="188">
                  <c:v>0.5831749019371284</c:v>
                </c:pt>
                <c:pt idx="189">
                  <c:v>0.61641059422063049</c:v>
                </c:pt>
                <c:pt idx="190">
                  <c:v>0.64721359549995772</c:v>
                </c:pt>
                <c:pt idx="191">
                  <c:v>0.67546234040161179</c:v>
                </c:pt>
                <c:pt idx="192">
                  <c:v>0.70104534403509045</c:v>
                </c:pt>
                <c:pt idx="193">
                  <c:v>0.72386164197281522</c:v>
                </c:pt>
                <c:pt idx="194">
                  <c:v>0.7438211887106011</c:v>
                </c:pt>
                <c:pt idx="195">
                  <c:v>0.76084521303612229</c:v>
                </c:pt>
                <c:pt idx="196">
                  <c:v>0.77486652890290486</c:v>
                </c:pt>
                <c:pt idx="197">
                  <c:v>0.78582980058295082</c:v>
                </c:pt>
                <c:pt idx="198">
                  <c:v>0.79369176105158212</c:v>
                </c:pt>
                <c:pt idx="199">
                  <c:v>0.7984213827426172</c:v>
                </c:pt>
                <c:pt idx="20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F-46C4-AF52-F61BB54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48328"/>
        <c:axId val="490748688"/>
      </c:scatterChart>
      <c:valAx>
        <c:axId val="490748328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748688"/>
        <c:crosses val="autoZero"/>
        <c:crossBetween val="midCat"/>
      </c:valAx>
      <c:valAx>
        <c:axId val="4907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74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sin()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Tabelle1!$C$3:$C$75</c:f>
              <c:numCache>
                <c:formatCode>0.0000</c:formatCode>
                <c:ptCount val="73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  <c:pt idx="6">
                  <c:v>0.49999999999999994</c:v>
                </c:pt>
                <c:pt idx="7">
                  <c:v>0.57357643635104605</c:v>
                </c:pt>
                <c:pt idx="8">
                  <c:v>0.64278760968653925</c:v>
                </c:pt>
                <c:pt idx="9">
                  <c:v>0.70710678118654746</c:v>
                </c:pt>
                <c:pt idx="10">
                  <c:v>0.76604444311897801</c:v>
                </c:pt>
                <c:pt idx="11">
                  <c:v>0.8191520442889918</c:v>
                </c:pt>
                <c:pt idx="12">
                  <c:v>0.8660254037844386</c:v>
                </c:pt>
                <c:pt idx="13">
                  <c:v>0.90630778703664994</c:v>
                </c:pt>
                <c:pt idx="14">
                  <c:v>0.93969262078590832</c:v>
                </c:pt>
                <c:pt idx="15">
                  <c:v>0.96592582628906831</c:v>
                </c:pt>
                <c:pt idx="16">
                  <c:v>0.98480775301220802</c:v>
                </c:pt>
                <c:pt idx="17">
                  <c:v>0.99619469809174555</c:v>
                </c:pt>
                <c:pt idx="18">
                  <c:v>1</c:v>
                </c:pt>
                <c:pt idx="19">
                  <c:v>0.99619469809174555</c:v>
                </c:pt>
                <c:pt idx="20">
                  <c:v>0.98480775301220802</c:v>
                </c:pt>
                <c:pt idx="21">
                  <c:v>0.96592582628906831</c:v>
                </c:pt>
                <c:pt idx="22">
                  <c:v>0.93969262078590843</c:v>
                </c:pt>
                <c:pt idx="23">
                  <c:v>0.90630778703665005</c:v>
                </c:pt>
                <c:pt idx="24">
                  <c:v>0.86602540378443871</c:v>
                </c:pt>
                <c:pt idx="25">
                  <c:v>0.81915204428899169</c:v>
                </c:pt>
                <c:pt idx="26">
                  <c:v>0.76604444311897801</c:v>
                </c:pt>
                <c:pt idx="27">
                  <c:v>0.70710678118654757</c:v>
                </c:pt>
                <c:pt idx="28">
                  <c:v>0.64278760968653947</c:v>
                </c:pt>
                <c:pt idx="29">
                  <c:v>0.57357643635104594</c:v>
                </c:pt>
                <c:pt idx="30">
                  <c:v>0.49999999999999994</c:v>
                </c:pt>
                <c:pt idx="31">
                  <c:v>0.4226182617406995</c:v>
                </c:pt>
                <c:pt idx="32">
                  <c:v>0.34202014332566888</c:v>
                </c:pt>
                <c:pt idx="33">
                  <c:v>0.25881904510252102</c:v>
                </c:pt>
                <c:pt idx="34">
                  <c:v>0.17364817766693028</c:v>
                </c:pt>
                <c:pt idx="35">
                  <c:v>8.7155742747658194E-2</c:v>
                </c:pt>
                <c:pt idx="36">
                  <c:v>1.22514845490862E-16</c:v>
                </c:pt>
                <c:pt idx="37">
                  <c:v>-8.7155742747657944E-2</c:v>
                </c:pt>
                <c:pt idx="38">
                  <c:v>-0.17364817766693047</c:v>
                </c:pt>
                <c:pt idx="39">
                  <c:v>-0.25881904510252079</c:v>
                </c:pt>
                <c:pt idx="40">
                  <c:v>-0.34202014332566866</c:v>
                </c:pt>
                <c:pt idx="41">
                  <c:v>-0.42261826174069927</c:v>
                </c:pt>
                <c:pt idx="42">
                  <c:v>-0.50000000000000011</c:v>
                </c:pt>
                <c:pt idx="43">
                  <c:v>-0.57357643635104616</c:v>
                </c:pt>
                <c:pt idx="44">
                  <c:v>-0.64278760968653925</c:v>
                </c:pt>
                <c:pt idx="45">
                  <c:v>-0.70710678118654746</c:v>
                </c:pt>
                <c:pt idx="46">
                  <c:v>-0.7660444431189779</c:v>
                </c:pt>
                <c:pt idx="47">
                  <c:v>-0.81915204428899158</c:v>
                </c:pt>
                <c:pt idx="48">
                  <c:v>-0.86602540378443837</c:v>
                </c:pt>
                <c:pt idx="49">
                  <c:v>-0.90630778703665005</c:v>
                </c:pt>
                <c:pt idx="50">
                  <c:v>-0.93969262078590843</c:v>
                </c:pt>
                <c:pt idx="51">
                  <c:v>-0.96592582628906831</c:v>
                </c:pt>
                <c:pt idx="52">
                  <c:v>-0.98480775301220802</c:v>
                </c:pt>
                <c:pt idx="53">
                  <c:v>-0.99619469809174555</c:v>
                </c:pt>
                <c:pt idx="54">
                  <c:v>-1</c:v>
                </c:pt>
                <c:pt idx="55">
                  <c:v>-0.99619469809174555</c:v>
                </c:pt>
                <c:pt idx="56">
                  <c:v>-0.98480775301220813</c:v>
                </c:pt>
                <c:pt idx="57">
                  <c:v>-0.96592582628906842</c:v>
                </c:pt>
                <c:pt idx="58">
                  <c:v>-0.93969262078590832</c:v>
                </c:pt>
                <c:pt idx="59">
                  <c:v>-0.90630778703664994</c:v>
                </c:pt>
                <c:pt idx="60">
                  <c:v>-0.8660254037844386</c:v>
                </c:pt>
                <c:pt idx="61">
                  <c:v>-0.8191520442889918</c:v>
                </c:pt>
                <c:pt idx="62">
                  <c:v>-0.76604444311897812</c:v>
                </c:pt>
                <c:pt idx="63">
                  <c:v>-0.70710678118654768</c:v>
                </c:pt>
                <c:pt idx="64">
                  <c:v>-0.64278760968653958</c:v>
                </c:pt>
                <c:pt idx="65">
                  <c:v>-0.57357643635104649</c:v>
                </c:pt>
                <c:pt idx="66">
                  <c:v>-0.50000000000000044</c:v>
                </c:pt>
                <c:pt idx="67">
                  <c:v>-0.42261826174069922</c:v>
                </c:pt>
                <c:pt idx="68">
                  <c:v>-0.3420201433256686</c:v>
                </c:pt>
                <c:pt idx="69">
                  <c:v>-0.25881904510252068</c:v>
                </c:pt>
                <c:pt idx="70">
                  <c:v>-0.17364817766693039</c:v>
                </c:pt>
                <c:pt idx="71">
                  <c:v>-8.7155742747658319E-2</c:v>
                </c:pt>
                <c:pt idx="7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F-4A29-94C1-F2DA503D4AA0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cos()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Tabelle1!$D$3:$D$75</c:f>
              <c:numCache>
                <c:formatCode>0.0000</c:formatCode>
                <c:ptCount val="73"/>
                <c:pt idx="0">
                  <c:v>1</c:v>
                </c:pt>
                <c:pt idx="1">
                  <c:v>0.99619469809174555</c:v>
                </c:pt>
                <c:pt idx="2">
                  <c:v>0.98480775301220802</c:v>
                </c:pt>
                <c:pt idx="3">
                  <c:v>0.96592582628906831</c:v>
                </c:pt>
                <c:pt idx="4">
                  <c:v>0.93969262078590843</c:v>
                </c:pt>
                <c:pt idx="5">
                  <c:v>0.90630778703664994</c:v>
                </c:pt>
                <c:pt idx="6">
                  <c:v>0.86602540378443871</c:v>
                </c:pt>
                <c:pt idx="7">
                  <c:v>0.8191520442889918</c:v>
                </c:pt>
                <c:pt idx="8">
                  <c:v>0.76604444311897801</c:v>
                </c:pt>
                <c:pt idx="9">
                  <c:v>0.70710678118654757</c:v>
                </c:pt>
                <c:pt idx="10">
                  <c:v>0.64278760968653936</c:v>
                </c:pt>
                <c:pt idx="11">
                  <c:v>0.57357643635104616</c:v>
                </c:pt>
                <c:pt idx="12">
                  <c:v>0.50000000000000011</c:v>
                </c:pt>
                <c:pt idx="13">
                  <c:v>0.42261826174069944</c:v>
                </c:pt>
                <c:pt idx="14">
                  <c:v>0.34202014332566882</c:v>
                </c:pt>
                <c:pt idx="15">
                  <c:v>0.25881904510252074</c:v>
                </c:pt>
                <c:pt idx="16">
                  <c:v>0.17364817766693041</c:v>
                </c:pt>
                <c:pt idx="17">
                  <c:v>8.7155742747658138E-2</c:v>
                </c:pt>
                <c:pt idx="18">
                  <c:v>6.1257422745431001E-17</c:v>
                </c:pt>
                <c:pt idx="19">
                  <c:v>-8.7155742747658235E-2</c:v>
                </c:pt>
                <c:pt idx="20">
                  <c:v>-0.1736481776669303</c:v>
                </c:pt>
                <c:pt idx="21">
                  <c:v>-0.25881904510252085</c:v>
                </c:pt>
                <c:pt idx="22">
                  <c:v>-0.34202014332566871</c:v>
                </c:pt>
                <c:pt idx="23">
                  <c:v>-0.42261826174069933</c:v>
                </c:pt>
                <c:pt idx="24">
                  <c:v>-0.49999999999999978</c:v>
                </c:pt>
                <c:pt idx="25">
                  <c:v>-0.57357643635104616</c:v>
                </c:pt>
                <c:pt idx="26">
                  <c:v>-0.64278760968653936</c:v>
                </c:pt>
                <c:pt idx="27">
                  <c:v>-0.70710678118654746</c:v>
                </c:pt>
                <c:pt idx="28">
                  <c:v>-0.7660444431189779</c:v>
                </c:pt>
                <c:pt idx="29">
                  <c:v>-0.81915204428899191</c:v>
                </c:pt>
                <c:pt idx="30">
                  <c:v>-0.86602540378443871</c:v>
                </c:pt>
                <c:pt idx="31">
                  <c:v>-0.90630778703664994</c:v>
                </c:pt>
                <c:pt idx="32">
                  <c:v>-0.93969262078590832</c:v>
                </c:pt>
                <c:pt idx="33">
                  <c:v>-0.9659258262890682</c:v>
                </c:pt>
                <c:pt idx="34">
                  <c:v>-0.98480775301220802</c:v>
                </c:pt>
                <c:pt idx="35">
                  <c:v>-0.99619469809174555</c:v>
                </c:pt>
                <c:pt idx="36">
                  <c:v>-1</c:v>
                </c:pt>
                <c:pt idx="37">
                  <c:v>-0.99619469809174555</c:v>
                </c:pt>
                <c:pt idx="38">
                  <c:v>-0.98480775301220802</c:v>
                </c:pt>
                <c:pt idx="39">
                  <c:v>-0.96592582628906831</c:v>
                </c:pt>
                <c:pt idx="40">
                  <c:v>-0.93969262078590843</c:v>
                </c:pt>
                <c:pt idx="41">
                  <c:v>-0.90630778703665005</c:v>
                </c:pt>
                <c:pt idx="42">
                  <c:v>-0.8660254037844386</c:v>
                </c:pt>
                <c:pt idx="43">
                  <c:v>-0.8191520442889918</c:v>
                </c:pt>
                <c:pt idx="44">
                  <c:v>-0.76604444311897801</c:v>
                </c:pt>
                <c:pt idx="45">
                  <c:v>-0.70710678118654768</c:v>
                </c:pt>
                <c:pt idx="46">
                  <c:v>-0.64278760968653947</c:v>
                </c:pt>
                <c:pt idx="47">
                  <c:v>-0.57357643635104638</c:v>
                </c:pt>
                <c:pt idx="48">
                  <c:v>-0.50000000000000044</c:v>
                </c:pt>
                <c:pt idx="49">
                  <c:v>-0.42261826174069916</c:v>
                </c:pt>
                <c:pt idx="50">
                  <c:v>-0.34202014332566855</c:v>
                </c:pt>
                <c:pt idx="51">
                  <c:v>-0.25881904510252063</c:v>
                </c:pt>
                <c:pt idx="52">
                  <c:v>-0.17364817766693033</c:v>
                </c:pt>
                <c:pt idx="53">
                  <c:v>-8.7155742747658249E-2</c:v>
                </c:pt>
                <c:pt idx="54">
                  <c:v>-1.83772268236293E-16</c:v>
                </c:pt>
                <c:pt idx="55">
                  <c:v>8.7155742747657888E-2</c:v>
                </c:pt>
                <c:pt idx="56">
                  <c:v>0.17364817766692997</c:v>
                </c:pt>
                <c:pt idx="57">
                  <c:v>0.2588190451025203</c:v>
                </c:pt>
                <c:pt idx="58">
                  <c:v>0.34202014332566899</c:v>
                </c:pt>
                <c:pt idx="59">
                  <c:v>0.42261826174069961</c:v>
                </c:pt>
                <c:pt idx="60">
                  <c:v>0.50000000000000011</c:v>
                </c:pt>
                <c:pt idx="61">
                  <c:v>0.57357643635104605</c:v>
                </c:pt>
                <c:pt idx="62">
                  <c:v>0.64278760968653925</c:v>
                </c:pt>
                <c:pt idx="63">
                  <c:v>0.70710678118654735</c:v>
                </c:pt>
                <c:pt idx="64">
                  <c:v>0.76604444311897779</c:v>
                </c:pt>
                <c:pt idx="65">
                  <c:v>0.81915204428899158</c:v>
                </c:pt>
                <c:pt idx="66">
                  <c:v>0.86602540378443837</c:v>
                </c:pt>
                <c:pt idx="67">
                  <c:v>0.90630778703665005</c:v>
                </c:pt>
                <c:pt idx="68">
                  <c:v>0.93969262078590843</c:v>
                </c:pt>
                <c:pt idx="69">
                  <c:v>0.96592582628906831</c:v>
                </c:pt>
                <c:pt idx="70">
                  <c:v>0.98480775301220802</c:v>
                </c:pt>
                <c:pt idx="71">
                  <c:v>0.99619469809174555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AF-4A29-94C1-F2DA503D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04976"/>
        <c:axId val="571404256"/>
      </c:scatterChart>
      <c:valAx>
        <c:axId val="571404976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256"/>
        <c:crosses val="autoZero"/>
        <c:crossBetween val="midCat"/>
      </c:valAx>
      <c:valAx>
        <c:axId val="57140425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Ω</a:t>
            </a:r>
            <a:r>
              <a:rPr lang="de-DE"/>
              <a:t>+</a:t>
            </a:r>
            <a:r>
              <a:rPr lang="el-GR">
                <a:sym typeface="Symbol" panose="05050102010706020507" pitchFamily="18" charset="2"/>
              </a:rPr>
              <a:t>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Tabelle7!$A$7:$A$207</c:f>
              <c:numCache>
                <c:formatCode>0.00000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</c:numCache>
            </c:numRef>
          </c:xVal>
          <c:yVal>
            <c:numRef>
              <c:f>Tabelle7!$E$7:$E$207</c:f>
              <c:numCache>
                <c:formatCode>0.000</c:formatCode>
                <c:ptCount val="201"/>
                <c:pt idx="0">
                  <c:v>0.5</c:v>
                </c:pt>
                <c:pt idx="1">
                  <c:v>0.38525662138789463</c:v>
                </c:pt>
                <c:pt idx="2">
                  <c:v>9.369065729286237E-2</c:v>
                </c:pt>
                <c:pt idx="3">
                  <c:v>-0.24087683705085752</c:v>
                </c:pt>
                <c:pt idx="4">
                  <c:v>-0.46488824294412567</c:v>
                </c:pt>
                <c:pt idx="5">
                  <c:v>-0.47552825814757682</c:v>
                </c:pt>
                <c:pt idx="6">
                  <c:v>-0.26791339748949855</c:v>
                </c:pt>
                <c:pt idx="7">
                  <c:v>6.2666616782151671E-2</c:v>
                </c:pt>
                <c:pt idx="8">
                  <c:v>0.36448431371070561</c:v>
                </c:pt>
                <c:pt idx="9">
                  <c:v>0.49901336421413578</c:v>
                </c:pt>
                <c:pt idx="10">
                  <c:v>0.40450849718747378</c:v>
                </c:pt>
                <c:pt idx="11">
                  <c:v>0.12434494358242772</c:v>
                </c:pt>
                <c:pt idx="12">
                  <c:v>-0.21288964578253586</c:v>
                </c:pt>
                <c:pt idx="13">
                  <c:v>-0.45241352623300946</c:v>
                </c:pt>
                <c:pt idx="14">
                  <c:v>-0.48429158056431576</c:v>
                </c:pt>
                <c:pt idx="15">
                  <c:v>-0.29389262614623746</c:v>
                </c:pt>
                <c:pt idx="16">
                  <c:v>3.1395259764656298E-2</c:v>
                </c:pt>
                <c:pt idx="17">
                  <c:v>0.34227355296434392</c:v>
                </c:pt>
                <c:pt idx="18">
                  <c:v>0.49605735065723883</c:v>
                </c:pt>
                <c:pt idx="19">
                  <c:v>0.42216396275100804</c:v>
                </c:pt>
                <c:pt idx="20">
                  <c:v>0.15450849718747398</c:v>
                </c:pt>
                <c:pt idx="21">
                  <c:v>-0.18406227634233854</c:v>
                </c:pt>
                <c:pt idx="22">
                  <c:v>-0.43815334002193146</c:v>
                </c:pt>
                <c:pt idx="23">
                  <c:v>-0.49114362536434447</c:v>
                </c:pt>
                <c:pt idx="24">
                  <c:v>-0.31871199487434565</c:v>
                </c:pt>
                <c:pt idx="25">
                  <c:v>-1.2250942447999957E-15</c:v>
                </c:pt>
                <c:pt idx="26">
                  <c:v>0.31871199487434376</c:v>
                </c:pt>
                <c:pt idx="27">
                  <c:v>0.49114362536434403</c:v>
                </c:pt>
                <c:pt idx="28">
                  <c:v>0.43815334002193268</c:v>
                </c:pt>
                <c:pt idx="29">
                  <c:v>0.18406227634234082</c:v>
                </c:pt>
                <c:pt idx="30">
                  <c:v>-0.15450849718747164</c:v>
                </c:pt>
                <c:pt idx="31">
                  <c:v>-0.42216396275100626</c:v>
                </c:pt>
                <c:pt idx="32">
                  <c:v>-0.49605735065723899</c:v>
                </c:pt>
                <c:pt idx="33">
                  <c:v>-0.34227355296434503</c:v>
                </c:pt>
                <c:pt idx="34">
                  <c:v>-3.1395259764657853E-2</c:v>
                </c:pt>
                <c:pt idx="35">
                  <c:v>0.29389262614623546</c:v>
                </c:pt>
                <c:pt idx="36">
                  <c:v>0.48429158056431515</c:v>
                </c:pt>
                <c:pt idx="37">
                  <c:v>0.45241352623301051</c:v>
                </c:pt>
                <c:pt idx="38">
                  <c:v>0.21288964578253808</c:v>
                </c:pt>
                <c:pt idx="39">
                  <c:v>-0.12434494358242533</c:v>
                </c:pt>
                <c:pt idx="40">
                  <c:v>-0.40450849718747339</c:v>
                </c:pt>
                <c:pt idx="41">
                  <c:v>-0.49901336421413595</c:v>
                </c:pt>
                <c:pt idx="42">
                  <c:v>-0.36448431371070639</c:v>
                </c:pt>
                <c:pt idx="43">
                  <c:v>-6.2666616782154988E-2</c:v>
                </c:pt>
                <c:pt idx="44">
                  <c:v>0.26791339748949722</c:v>
                </c:pt>
                <c:pt idx="45">
                  <c:v>0.47552825814757577</c:v>
                </c:pt>
                <c:pt idx="46">
                  <c:v>0.46488824294412634</c:v>
                </c:pt>
                <c:pt idx="47">
                  <c:v>0.24087683705085927</c:v>
                </c:pt>
                <c:pt idx="48">
                  <c:v>-9.3690657292860288E-2</c:v>
                </c:pt>
                <c:pt idx="49">
                  <c:v>-0.38525662138789318</c:v>
                </c:pt>
                <c:pt idx="50">
                  <c:v>-0.5</c:v>
                </c:pt>
                <c:pt idx="51">
                  <c:v>-0.38525662138789629</c:v>
                </c:pt>
                <c:pt idx="52">
                  <c:v>-9.3690657292865104E-2</c:v>
                </c:pt>
                <c:pt idx="53">
                  <c:v>0.240876837050855</c:v>
                </c:pt>
                <c:pt idx="54">
                  <c:v>0.46488824294412451</c:v>
                </c:pt>
                <c:pt idx="55">
                  <c:v>0.47552825814757677</c:v>
                </c:pt>
                <c:pt idx="56">
                  <c:v>0.26791339748950133</c:v>
                </c:pt>
                <c:pt idx="57">
                  <c:v>-6.2666616782148368E-2</c:v>
                </c:pt>
                <c:pt idx="58">
                  <c:v>-0.36448431371070306</c:v>
                </c:pt>
                <c:pt idx="59">
                  <c:v>-0.49901336421413572</c:v>
                </c:pt>
                <c:pt idx="60">
                  <c:v>-0.40450849718747628</c:v>
                </c:pt>
                <c:pt idx="61">
                  <c:v>-0.1243449435824318</c:v>
                </c:pt>
                <c:pt idx="62">
                  <c:v>0.21288964578253203</c:v>
                </c:pt>
                <c:pt idx="63">
                  <c:v>0.45241352623300918</c:v>
                </c:pt>
                <c:pt idx="64">
                  <c:v>0.48429158056431593</c:v>
                </c:pt>
                <c:pt idx="65">
                  <c:v>0.29389262614624084</c:v>
                </c:pt>
                <c:pt idx="66">
                  <c:v>-3.1395259764654737E-2</c:v>
                </c:pt>
                <c:pt idx="67">
                  <c:v>-0.34227355296434275</c:v>
                </c:pt>
                <c:pt idx="68">
                  <c:v>-0.4960573506572386</c:v>
                </c:pt>
                <c:pt idx="69">
                  <c:v>-0.42216396275101081</c:v>
                </c:pt>
                <c:pt idx="70">
                  <c:v>-0.15450849718747631</c:v>
                </c:pt>
                <c:pt idx="71">
                  <c:v>0.18406227634233627</c:v>
                </c:pt>
                <c:pt idx="72">
                  <c:v>0.43815334002193029</c:v>
                </c:pt>
                <c:pt idx="73">
                  <c:v>0.49114362536434497</c:v>
                </c:pt>
                <c:pt idx="74">
                  <c:v>0.31871199487434754</c:v>
                </c:pt>
                <c:pt idx="75">
                  <c:v>3.6752827343999872E-15</c:v>
                </c:pt>
                <c:pt idx="76">
                  <c:v>-0.31871199487434188</c:v>
                </c:pt>
                <c:pt idx="77">
                  <c:v>-0.49114362536434358</c:v>
                </c:pt>
                <c:pt idx="78">
                  <c:v>-0.43815334002193385</c:v>
                </c:pt>
                <c:pt idx="79">
                  <c:v>-0.1840622763423431</c:v>
                </c:pt>
                <c:pt idx="80">
                  <c:v>0.1545084971874727</c:v>
                </c:pt>
                <c:pt idx="81">
                  <c:v>0.42216396275100493</c:v>
                </c:pt>
                <c:pt idx="82">
                  <c:v>0.49605735065723955</c:v>
                </c:pt>
                <c:pt idx="83">
                  <c:v>0.34227355296434814</c:v>
                </c:pt>
                <c:pt idx="84">
                  <c:v>3.1395259764658526E-2</c:v>
                </c:pt>
                <c:pt idx="85">
                  <c:v>-0.29389262614623207</c:v>
                </c:pt>
                <c:pt idx="86">
                  <c:v>-0.48429158056431415</c:v>
                </c:pt>
                <c:pt idx="87">
                  <c:v>-0.45241352623301079</c:v>
                </c:pt>
                <c:pt idx="88">
                  <c:v>-0.21288964578253869</c:v>
                </c:pt>
                <c:pt idx="89">
                  <c:v>0.12434494358242125</c:v>
                </c:pt>
                <c:pt idx="90">
                  <c:v>0.40450849718746984</c:v>
                </c:pt>
                <c:pt idx="91">
                  <c:v>0.499013364214136</c:v>
                </c:pt>
                <c:pt idx="92">
                  <c:v>0.36448431371070805</c:v>
                </c:pt>
                <c:pt idx="93">
                  <c:v>6.2666616782152129E-2</c:v>
                </c:pt>
                <c:pt idx="94">
                  <c:v>-0.26791339748949516</c:v>
                </c:pt>
                <c:pt idx="95">
                  <c:v>-0.47552825814757449</c:v>
                </c:pt>
                <c:pt idx="96">
                  <c:v>-0.46488824294412723</c:v>
                </c:pt>
                <c:pt idx="97">
                  <c:v>-0.24087683705085833</c:v>
                </c:pt>
                <c:pt idx="98">
                  <c:v>9.3690657292857873E-2</c:v>
                </c:pt>
                <c:pt idx="99">
                  <c:v>0.38525662138788935</c:v>
                </c:pt>
                <c:pt idx="100">
                  <c:v>0.5</c:v>
                </c:pt>
                <c:pt idx="101">
                  <c:v>0.38525662138789557</c:v>
                </c:pt>
                <c:pt idx="102">
                  <c:v>9.3690657292867505E-2</c:v>
                </c:pt>
                <c:pt idx="103">
                  <c:v>-0.24087683705085594</c:v>
                </c:pt>
                <c:pt idx="104">
                  <c:v>-0.46488824294412362</c:v>
                </c:pt>
                <c:pt idx="105">
                  <c:v>-0.47552825814757971</c:v>
                </c:pt>
                <c:pt idx="106">
                  <c:v>-0.26791339748950344</c:v>
                </c:pt>
                <c:pt idx="107">
                  <c:v>6.2666616782149465E-2</c:v>
                </c:pt>
                <c:pt idx="108">
                  <c:v>0.36448431371070134</c:v>
                </c:pt>
                <c:pt idx="109">
                  <c:v>0.49901336421413561</c:v>
                </c:pt>
                <c:pt idx="110">
                  <c:v>0.40450849718747356</c:v>
                </c:pt>
                <c:pt idx="111">
                  <c:v>0.12434494358243074</c:v>
                </c:pt>
                <c:pt idx="112">
                  <c:v>-0.21288964578252981</c:v>
                </c:pt>
                <c:pt idx="113">
                  <c:v>-0.45241352623300513</c:v>
                </c:pt>
                <c:pt idx="114">
                  <c:v>-0.48429158056431743</c:v>
                </c:pt>
                <c:pt idx="115">
                  <c:v>-0.29389262614623995</c:v>
                </c:pt>
                <c:pt idx="116">
                  <c:v>3.1395259764648749E-2</c:v>
                </c:pt>
                <c:pt idx="117">
                  <c:v>0.34227355296434098</c:v>
                </c:pt>
                <c:pt idx="118">
                  <c:v>0.49605735065723877</c:v>
                </c:pt>
                <c:pt idx="119">
                  <c:v>0.4221639627510102</c:v>
                </c:pt>
                <c:pt idx="120">
                  <c:v>0.154508497187482</c:v>
                </c:pt>
                <c:pt idx="121">
                  <c:v>-0.18406227634233399</c:v>
                </c:pt>
                <c:pt idx="122">
                  <c:v>-0.43815334002192741</c:v>
                </c:pt>
                <c:pt idx="123">
                  <c:v>-0.49114362536434542</c:v>
                </c:pt>
                <c:pt idx="124">
                  <c:v>-0.31871199487435214</c:v>
                </c:pt>
                <c:pt idx="125">
                  <c:v>-6.1254712239999787E-15</c:v>
                </c:pt>
                <c:pt idx="126">
                  <c:v>0.31871199487434271</c:v>
                </c:pt>
                <c:pt idx="127">
                  <c:v>0.49114362536434314</c:v>
                </c:pt>
                <c:pt idx="128">
                  <c:v>0.43815334002193329</c:v>
                </c:pt>
                <c:pt idx="129">
                  <c:v>0.1840622763423454</c:v>
                </c:pt>
                <c:pt idx="130">
                  <c:v>-0.15450849718746359</c:v>
                </c:pt>
                <c:pt idx="131">
                  <c:v>-0.42216396275100365</c:v>
                </c:pt>
                <c:pt idx="132">
                  <c:v>-0.49605735065723938</c:v>
                </c:pt>
                <c:pt idx="133">
                  <c:v>-0.34227355296434991</c:v>
                </c:pt>
                <c:pt idx="134">
                  <c:v>-3.1395259764660975E-2</c:v>
                </c:pt>
                <c:pt idx="135">
                  <c:v>0.29389262614623579</c:v>
                </c:pt>
                <c:pt idx="136">
                  <c:v>0.48429158056431437</c:v>
                </c:pt>
                <c:pt idx="137">
                  <c:v>0.45241352623301334</c:v>
                </c:pt>
                <c:pt idx="138">
                  <c:v>0.21288964578254732</c:v>
                </c:pt>
                <c:pt idx="139">
                  <c:v>-0.12434494358241888</c:v>
                </c:pt>
                <c:pt idx="140">
                  <c:v>-0.40450849718747051</c:v>
                </c:pt>
                <c:pt idx="141">
                  <c:v>-0.49901336421413633</c:v>
                </c:pt>
                <c:pt idx="142">
                  <c:v>-0.36448431371070977</c:v>
                </c:pt>
                <c:pt idx="143">
                  <c:v>-6.2666616782154558E-2</c:v>
                </c:pt>
                <c:pt idx="144">
                  <c:v>0.26791339748949305</c:v>
                </c:pt>
                <c:pt idx="145">
                  <c:v>0.47552825814757371</c:v>
                </c:pt>
                <c:pt idx="146">
                  <c:v>0.46488824294412812</c:v>
                </c:pt>
                <c:pt idx="147">
                  <c:v>0.24087683705086668</c:v>
                </c:pt>
                <c:pt idx="148">
                  <c:v>-9.3690657292855473E-2</c:v>
                </c:pt>
                <c:pt idx="149">
                  <c:v>-0.3852566213878923</c:v>
                </c:pt>
                <c:pt idx="150">
                  <c:v>-0.5</c:v>
                </c:pt>
                <c:pt idx="151">
                  <c:v>-0.38525662138789718</c:v>
                </c:pt>
                <c:pt idx="152">
                  <c:v>-9.3690657292869906E-2</c:v>
                </c:pt>
                <c:pt idx="153">
                  <c:v>0.24087683705084759</c:v>
                </c:pt>
                <c:pt idx="154">
                  <c:v>0.46488824294412273</c:v>
                </c:pt>
                <c:pt idx="155">
                  <c:v>0.47552825814758043</c:v>
                </c:pt>
                <c:pt idx="156">
                  <c:v>0.26791339748950549</c:v>
                </c:pt>
                <c:pt idx="157">
                  <c:v>-6.2666616782147022E-2</c:v>
                </c:pt>
                <c:pt idx="158">
                  <c:v>-0.36448431371069967</c:v>
                </c:pt>
                <c:pt idx="159">
                  <c:v>-0.49901336421413545</c:v>
                </c:pt>
                <c:pt idx="160">
                  <c:v>-0.404508497187475</c:v>
                </c:pt>
                <c:pt idx="161">
                  <c:v>-0.12434494358243312</c:v>
                </c:pt>
                <c:pt idx="162">
                  <c:v>0.21288964578252759</c:v>
                </c:pt>
                <c:pt idx="163">
                  <c:v>0.45241352623300407</c:v>
                </c:pt>
                <c:pt idx="164">
                  <c:v>0.48429158056431804</c:v>
                </c:pt>
                <c:pt idx="165">
                  <c:v>0.29389262614624195</c:v>
                </c:pt>
                <c:pt idx="166">
                  <c:v>-3.1395259764646299E-2</c:v>
                </c:pt>
                <c:pt idx="167">
                  <c:v>-0.3422735529643392</c:v>
                </c:pt>
                <c:pt idx="168">
                  <c:v>-0.49605735065723844</c:v>
                </c:pt>
                <c:pt idx="169">
                  <c:v>-0.42216396275101153</c:v>
                </c:pt>
                <c:pt idx="170">
                  <c:v>-0.15450849718748433</c:v>
                </c:pt>
                <c:pt idx="171">
                  <c:v>0.18406227634233172</c:v>
                </c:pt>
                <c:pt idx="172">
                  <c:v>0.43815334002192624</c:v>
                </c:pt>
                <c:pt idx="173">
                  <c:v>0.49114362536434586</c:v>
                </c:pt>
                <c:pt idx="174">
                  <c:v>0.31871199487434859</c:v>
                </c:pt>
                <c:pt idx="175">
                  <c:v>8.5756597135999701E-15</c:v>
                </c:pt>
                <c:pt idx="176">
                  <c:v>-0.31871199487434082</c:v>
                </c:pt>
                <c:pt idx="177">
                  <c:v>-0.49114362536434264</c:v>
                </c:pt>
                <c:pt idx="178">
                  <c:v>-0.4381533400219379</c:v>
                </c:pt>
                <c:pt idx="179">
                  <c:v>-0.18406227634234767</c:v>
                </c:pt>
                <c:pt idx="180">
                  <c:v>0.15450849718746126</c:v>
                </c:pt>
                <c:pt idx="181">
                  <c:v>0.42216396275100232</c:v>
                </c:pt>
                <c:pt idx="182">
                  <c:v>0.49605735065723972</c:v>
                </c:pt>
                <c:pt idx="183">
                  <c:v>0.34227355296435169</c:v>
                </c:pt>
                <c:pt idx="184">
                  <c:v>3.1395259764663418E-2</c:v>
                </c:pt>
                <c:pt idx="185">
                  <c:v>-0.29389262614623385</c:v>
                </c:pt>
                <c:pt idx="186">
                  <c:v>-0.48429158056431554</c:v>
                </c:pt>
                <c:pt idx="187">
                  <c:v>-0.4524135262330144</c:v>
                </c:pt>
                <c:pt idx="188">
                  <c:v>-0.21288964578254313</c:v>
                </c:pt>
                <c:pt idx="189">
                  <c:v>0.12434494358242337</c:v>
                </c:pt>
                <c:pt idx="190">
                  <c:v>0.4045084971874649</c:v>
                </c:pt>
                <c:pt idx="191">
                  <c:v>0.4990133642141365</c:v>
                </c:pt>
                <c:pt idx="192">
                  <c:v>0.36448431371071144</c:v>
                </c:pt>
                <c:pt idx="193">
                  <c:v>6.2666616782157E-2</c:v>
                </c:pt>
                <c:pt idx="194">
                  <c:v>-0.267913397489497</c:v>
                </c:pt>
                <c:pt idx="195">
                  <c:v>-0.47552825814757294</c:v>
                </c:pt>
                <c:pt idx="196">
                  <c:v>-0.464888242944129</c:v>
                </c:pt>
                <c:pt idx="197">
                  <c:v>-0.2408768370508626</c:v>
                </c:pt>
                <c:pt idx="198">
                  <c:v>9.3690657292846077E-2</c:v>
                </c:pt>
                <c:pt idx="199">
                  <c:v>0.38525662138788624</c:v>
                </c:pt>
                <c:pt idx="2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0-48C7-B69F-B24560B2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49696"/>
        <c:axId val="655851856"/>
      </c:scatterChart>
      <c:valAx>
        <c:axId val="655849696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51856"/>
        <c:crosses val="autoZero"/>
        <c:crossBetween val="midCat"/>
      </c:valAx>
      <c:valAx>
        <c:axId val="6558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4941378563897"/>
          <c:y val="0.16918330112153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2248852020113395E-2"/>
          <c:y val="0.16178582023336963"/>
          <c:w val="0.90180193936067199"/>
          <c:h val="0.795739561695386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Tabelle7!$J$6</c:f>
              <c:strCache>
                <c:ptCount val="1"/>
                <c:pt idx="0">
                  <c:v>cos(Träger)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Tabelle7!$A$7:$A$207</c:f>
              <c:numCache>
                <c:formatCode>0.00000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</c:numCache>
            </c:numRef>
          </c:xVal>
          <c:yVal>
            <c:numRef>
              <c:f>Tabelle7!$J$7:$J$207</c:f>
              <c:numCache>
                <c:formatCode>0.0000</c:formatCode>
                <c:ptCount val="201"/>
                <c:pt idx="0">
                  <c:v>1</c:v>
                </c:pt>
                <c:pt idx="1">
                  <c:v>0.80901699437494734</c:v>
                </c:pt>
                <c:pt idx="2">
                  <c:v>0.30901699437494728</c:v>
                </c:pt>
                <c:pt idx="3">
                  <c:v>-0.30901699437494734</c:v>
                </c:pt>
                <c:pt idx="4">
                  <c:v>-0.80901699437494767</c:v>
                </c:pt>
                <c:pt idx="5">
                  <c:v>-1</c:v>
                </c:pt>
                <c:pt idx="6">
                  <c:v>-0.80901699437494756</c:v>
                </c:pt>
                <c:pt idx="7">
                  <c:v>-0.30901699437494756</c:v>
                </c:pt>
                <c:pt idx="8">
                  <c:v>0.30901699437494806</c:v>
                </c:pt>
                <c:pt idx="9">
                  <c:v>0.80901699437494778</c:v>
                </c:pt>
                <c:pt idx="10">
                  <c:v>1</c:v>
                </c:pt>
                <c:pt idx="11">
                  <c:v>0.80901699437494756</c:v>
                </c:pt>
                <c:pt idx="12">
                  <c:v>0.30901699437494773</c:v>
                </c:pt>
                <c:pt idx="13">
                  <c:v>-0.30901699437494712</c:v>
                </c:pt>
                <c:pt idx="14">
                  <c:v>-0.80901699437494723</c:v>
                </c:pt>
                <c:pt idx="15">
                  <c:v>-1</c:v>
                </c:pt>
                <c:pt idx="16">
                  <c:v>-0.80901699437494656</c:v>
                </c:pt>
                <c:pt idx="17">
                  <c:v>-0.30901699437494612</c:v>
                </c:pt>
                <c:pt idx="18">
                  <c:v>0.30901699437494867</c:v>
                </c:pt>
                <c:pt idx="19">
                  <c:v>0.80901699437494823</c:v>
                </c:pt>
                <c:pt idx="20">
                  <c:v>1</c:v>
                </c:pt>
                <c:pt idx="21">
                  <c:v>0.80901699437494767</c:v>
                </c:pt>
                <c:pt idx="22">
                  <c:v>0.30901699437494795</c:v>
                </c:pt>
                <c:pt idx="23">
                  <c:v>-0.3090169943749469</c:v>
                </c:pt>
                <c:pt idx="24">
                  <c:v>-0.80901699437494712</c:v>
                </c:pt>
                <c:pt idx="25">
                  <c:v>-1</c:v>
                </c:pt>
                <c:pt idx="26">
                  <c:v>-0.80901699437494778</c:v>
                </c:pt>
                <c:pt idx="27">
                  <c:v>-0.30901699437494806</c:v>
                </c:pt>
                <c:pt idx="28">
                  <c:v>0.30901699437494679</c:v>
                </c:pt>
                <c:pt idx="29">
                  <c:v>0.80901699437494701</c:v>
                </c:pt>
                <c:pt idx="30">
                  <c:v>1</c:v>
                </c:pt>
                <c:pt idx="31">
                  <c:v>0.8090169943749479</c:v>
                </c:pt>
                <c:pt idx="32">
                  <c:v>0.30901699437494479</c:v>
                </c:pt>
                <c:pt idx="33">
                  <c:v>-0.30901699437494667</c:v>
                </c:pt>
                <c:pt idx="34">
                  <c:v>-0.80901699437494901</c:v>
                </c:pt>
                <c:pt idx="35">
                  <c:v>-1</c:v>
                </c:pt>
                <c:pt idx="36">
                  <c:v>-0.8090169943749459</c:v>
                </c:pt>
                <c:pt idx="37">
                  <c:v>-0.30901699437494828</c:v>
                </c:pt>
                <c:pt idx="38">
                  <c:v>0.30901699437494989</c:v>
                </c:pt>
                <c:pt idx="39">
                  <c:v>0.8090169943749469</c:v>
                </c:pt>
                <c:pt idx="40">
                  <c:v>1</c:v>
                </c:pt>
                <c:pt idx="41">
                  <c:v>0.80901699437494801</c:v>
                </c:pt>
                <c:pt idx="42">
                  <c:v>0.30901699437494839</c:v>
                </c:pt>
                <c:pt idx="43">
                  <c:v>-0.3090169943749464</c:v>
                </c:pt>
                <c:pt idx="44">
                  <c:v>-0.80901699437494679</c:v>
                </c:pt>
                <c:pt idx="45">
                  <c:v>-1</c:v>
                </c:pt>
                <c:pt idx="46">
                  <c:v>-0.80901699437494812</c:v>
                </c:pt>
                <c:pt idx="47">
                  <c:v>-0.30901699437494851</c:v>
                </c:pt>
                <c:pt idx="48">
                  <c:v>0.30901699437494629</c:v>
                </c:pt>
                <c:pt idx="49">
                  <c:v>0.80901699437494667</c:v>
                </c:pt>
                <c:pt idx="50">
                  <c:v>1</c:v>
                </c:pt>
                <c:pt idx="51">
                  <c:v>0.80901699437494612</c:v>
                </c:pt>
                <c:pt idx="52">
                  <c:v>0.30901699437494862</c:v>
                </c:pt>
                <c:pt idx="53">
                  <c:v>-0.30901699437494279</c:v>
                </c:pt>
                <c:pt idx="54">
                  <c:v>-0.80901699437494667</c:v>
                </c:pt>
                <c:pt idx="55">
                  <c:v>-1</c:v>
                </c:pt>
                <c:pt idx="56">
                  <c:v>-0.80901699437494823</c:v>
                </c:pt>
                <c:pt idx="57">
                  <c:v>-0.30901699437495211</c:v>
                </c:pt>
                <c:pt idx="58">
                  <c:v>0.30901699437494606</c:v>
                </c:pt>
                <c:pt idx="59">
                  <c:v>0.80901699437494867</c:v>
                </c:pt>
                <c:pt idx="60">
                  <c:v>1</c:v>
                </c:pt>
                <c:pt idx="61">
                  <c:v>0.80901699437495034</c:v>
                </c:pt>
                <c:pt idx="62">
                  <c:v>0.30901699437494889</c:v>
                </c:pt>
                <c:pt idx="63">
                  <c:v>-0.30901699437494934</c:v>
                </c:pt>
                <c:pt idx="64">
                  <c:v>-0.80901699437495067</c:v>
                </c:pt>
                <c:pt idx="65">
                  <c:v>-1</c:v>
                </c:pt>
                <c:pt idx="66">
                  <c:v>-0.80901699437494834</c:v>
                </c:pt>
                <c:pt idx="67">
                  <c:v>-0.30901699437494562</c:v>
                </c:pt>
                <c:pt idx="68">
                  <c:v>0.30901699437495261</c:v>
                </c:pt>
                <c:pt idx="69">
                  <c:v>0.80901699437494434</c:v>
                </c:pt>
                <c:pt idx="70">
                  <c:v>1</c:v>
                </c:pt>
                <c:pt idx="71">
                  <c:v>0.80901699437494634</c:v>
                </c:pt>
                <c:pt idx="72">
                  <c:v>0.30901699437494234</c:v>
                </c:pt>
                <c:pt idx="73">
                  <c:v>-0.30901699437494234</c:v>
                </c:pt>
                <c:pt idx="74">
                  <c:v>-0.80901699437494634</c:v>
                </c:pt>
                <c:pt idx="75">
                  <c:v>-1</c:v>
                </c:pt>
                <c:pt idx="76">
                  <c:v>-0.80901699437494434</c:v>
                </c:pt>
                <c:pt idx="77">
                  <c:v>-0.30901699437495261</c:v>
                </c:pt>
                <c:pt idx="78">
                  <c:v>0.30901699437494562</c:v>
                </c:pt>
                <c:pt idx="79">
                  <c:v>0.80901699437494834</c:v>
                </c:pt>
                <c:pt idx="80">
                  <c:v>1</c:v>
                </c:pt>
                <c:pt idx="81">
                  <c:v>0.80901699437495067</c:v>
                </c:pt>
                <c:pt idx="82">
                  <c:v>0.30901699437494934</c:v>
                </c:pt>
                <c:pt idx="83">
                  <c:v>-0.30901699437494889</c:v>
                </c:pt>
                <c:pt idx="84">
                  <c:v>-0.80901699437494623</c:v>
                </c:pt>
                <c:pt idx="85">
                  <c:v>-1</c:v>
                </c:pt>
                <c:pt idx="86">
                  <c:v>-0.80901699437494867</c:v>
                </c:pt>
                <c:pt idx="87">
                  <c:v>-0.30901699437494606</c:v>
                </c:pt>
                <c:pt idx="88">
                  <c:v>0.3090169943749454</c:v>
                </c:pt>
                <c:pt idx="89">
                  <c:v>0.80901699437494401</c:v>
                </c:pt>
                <c:pt idx="90">
                  <c:v>1</c:v>
                </c:pt>
                <c:pt idx="91">
                  <c:v>0.80901699437494667</c:v>
                </c:pt>
                <c:pt idx="92">
                  <c:v>0.30901699437494956</c:v>
                </c:pt>
                <c:pt idx="93">
                  <c:v>-0.30901699437494862</c:v>
                </c:pt>
                <c:pt idx="94">
                  <c:v>-0.80901699437494612</c:v>
                </c:pt>
                <c:pt idx="95">
                  <c:v>-1</c:v>
                </c:pt>
                <c:pt idx="96">
                  <c:v>-0.80901699437494878</c:v>
                </c:pt>
                <c:pt idx="97">
                  <c:v>-0.30901699437494629</c:v>
                </c:pt>
                <c:pt idx="98">
                  <c:v>0.30901699437494512</c:v>
                </c:pt>
                <c:pt idx="99">
                  <c:v>0.80901699437494812</c:v>
                </c:pt>
                <c:pt idx="100">
                  <c:v>1</c:v>
                </c:pt>
                <c:pt idx="101">
                  <c:v>0.80901699437494679</c:v>
                </c:pt>
                <c:pt idx="102">
                  <c:v>0.30901699437494307</c:v>
                </c:pt>
                <c:pt idx="103">
                  <c:v>-0.30901699437495517</c:v>
                </c:pt>
                <c:pt idx="104">
                  <c:v>-0.8090169943749459</c:v>
                </c:pt>
                <c:pt idx="105">
                  <c:v>-1</c:v>
                </c:pt>
                <c:pt idx="106">
                  <c:v>-0.80901699437495311</c:v>
                </c:pt>
                <c:pt idx="107">
                  <c:v>-0.30901699437495328</c:v>
                </c:pt>
                <c:pt idx="108">
                  <c:v>0.3090169943749449</c:v>
                </c:pt>
                <c:pt idx="109">
                  <c:v>0.8090169943749479</c:v>
                </c:pt>
                <c:pt idx="110">
                  <c:v>1</c:v>
                </c:pt>
                <c:pt idx="111">
                  <c:v>0.80901699437494279</c:v>
                </c:pt>
                <c:pt idx="112">
                  <c:v>0.30901699437495006</c:v>
                </c:pt>
                <c:pt idx="113">
                  <c:v>-0.30901699437494817</c:v>
                </c:pt>
                <c:pt idx="114">
                  <c:v>-0.80901699437494157</c:v>
                </c:pt>
                <c:pt idx="115">
                  <c:v>-1</c:v>
                </c:pt>
                <c:pt idx="116">
                  <c:v>-0.80901699437494912</c:v>
                </c:pt>
                <c:pt idx="117">
                  <c:v>-0.30901699437494679</c:v>
                </c:pt>
                <c:pt idx="118">
                  <c:v>0.30901699437495145</c:v>
                </c:pt>
                <c:pt idx="119">
                  <c:v>0.809016994374952</c:v>
                </c:pt>
                <c:pt idx="120">
                  <c:v>1</c:v>
                </c:pt>
                <c:pt idx="121">
                  <c:v>0.80901699437494712</c:v>
                </c:pt>
                <c:pt idx="122">
                  <c:v>0.309016994374957</c:v>
                </c:pt>
                <c:pt idx="123">
                  <c:v>-0.30901699437494118</c:v>
                </c:pt>
                <c:pt idx="124">
                  <c:v>-0.80901699437494567</c:v>
                </c:pt>
                <c:pt idx="125">
                  <c:v>-1</c:v>
                </c:pt>
                <c:pt idx="126">
                  <c:v>-0.80901699437494501</c:v>
                </c:pt>
                <c:pt idx="127">
                  <c:v>-0.30901699437494023</c:v>
                </c:pt>
                <c:pt idx="128">
                  <c:v>0.30901699437495794</c:v>
                </c:pt>
                <c:pt idx="129">
                  <c:v>0.80901699437494767</c:v>
                </c:pt>
                <c:pt idx="130">
                  <c:v>1</c:v>
                </c:pt>
                <c:pt idx="131">
                  <c:v>0.80901699437495145</c:v>
                </c:pt>
                <c:pt idx="132">
                  <c:v>0.3090169943749505</c:v>
                </c:pt>
                <c:pt idx="133">
                  <c:v>-0.30901699437494773</c:v>
                </c:pt>
                <c:pt idx="134">
                  <c:v>-0.80901699437494967</c:v>
                </c:pt>
                <c:pt idx="135">
                  <c:v>-1</c:v>
                </c:pt>
                <c:pt idx="136">
                  <c:v>-0.80901699437494101</c:v>
                </c:pt>
                <c:pt idx="137">
                  <c:v>-0.30901699437496077</c:v>
                </c:pt>
                <c:pt idx="138">
                  <c:v>0.30901699437493746</c:v>
                </c:pt>
                <c:pt idx="139">
                  <c:v>0.80901699437494334</c:v>
                </c:pt>
                <c:pt idx="140">
                  <c:v>1</c:v>
                </c:pt>
                <c:pt idx="141">
                  <c:v>0.80901699437494734</c:v>
                </c:pt>
                <c:pt idx="142">
                  <c:v>0.30901699437494395</c:v>
                </c:pt>
                <c:pt idx="143">
                  <c:v>-0.30901699437495422</c:v>
                </c:pt>
                <c:pt idx="144">
                  <c:v>-0.80901699437495367</c:v>
                </c:pt>
                <c:pt idx="145">
                  <c:v>-1</c:v>
                </c:pt>
                <c:pt idx="146">
                  <c:v>-0.80901699437495367</c:v>
                </c:pt>
                <c:pt idx="147">
                  <c:v>-0.30901699437495422</c:v>
                </c:pt>
                <c:pt idx="148">
                  <c:v>0.30901699437494395</c:v>
                </c:pt>
                <c:pt idx="149">
                  <c:v>0.80901699437494734</c:v>
                </c:pt>
                <c:pt idx="150">
                  <c:v>1</c:v>
                </c:pt>
                <c:pt idx="151">
                  <c:v>0.80901699437494334</c:v>
                </c:pt>
                <c:pt idx="152">
                  <c:v>0.30901699437493746</c:v>
                </c:pt>
                <c:pt idx="153">
                  <c:v>-0.30901699437493374</c:v>
                </c:pt>
                <c:pt idx="154">
                  <c:v>-0.80901699437494101</c:v>
                </c:pt>
                <c:pt idx="155">
                  <c:v>-1</c:v>
                </c:pt>
                <c:pt idx="156">
                  <c:v>-0.80901699437494967</c:v>
                </c:pt>
                <c:pt idx="157">
                  <c:v>-0.30901699437494773</c:v>
                </c:pt>
                <c:pt idx="158">
                  <c:v>0.3090169943749505</c:v>
                </c:pt>
                <c:pt idx="159">
                  <c:v>0.80901699437495145</c:v>
                </c:pt>
                <c:pt idx="160">
                  <c:v>1</c:v>
                </c:pt>
                <c:pt idx="161">
                  <c:v>0.80901699437494767</c:v>
                </c:pt>
                <c:pt idx="162">
                  <c:v>0.30901699437495794</c:v>
                </c:pt>
                <c:pt idx="163">
                  <c:v>-0.30901699437494023</c:v>
                </c:pt>
                <c:pt idx="164">
                  <c:v>-0.80901699437494501</c:v>
                </c:pt>
                <c:pt idx="165">
                  <c:v>-1</c:v>
                </c:pt>
                <c:pt idx="166">
                  <c:v>-0.80901699437494567</c:v>
                </c:pt>
                <c:pt idx="167">
                  <c:v>-0.30901699437494118</c:v>
                </c:pt>
                <c:pt idx="168">
                  <c:v>0.30901699437494351</c:v>
                </c:pt>
                <c:pt idx="169">
                  <c:v>0.80901699437494712</c:v>
                </c:pt>
                <c:pt idx="170">
                  <c:v>1</c:v>
                </c:pt>
                <c:pt idx="171">
                  <c:v>0.809016994374952</c:v>
                </c:pt>
                <c:pt idx="172">
                  <c:v>0.30901699437495145</c:v>
                </c:pt>
                <c:pt idx="173">
                  <c:v>-0.30901699437494679</c:v>
                </c:pt>
                <c:pt idx="174">
                  <c:v>-0.80901699437494912</c:v>
                </c:pt>
                <c:pt idx="175">
                  <c:v>-1</c:v>
                </c:pt>
                <c:pt idx="176">
                  <c:v>-0.80901699437495</c:v>
                </c:pt>
                <c:pt idx="177">
                  <c:v>-0.30901699437494817</c:v>
                </c:pt>
                <c:pt idx="178">
                  <c:v>0.30901699437493652</c:v>
                </c:pt>
                <c:pt idx="179">
                  <c:v>0.80901699437494279</c:v>
                </c:pt>
                <c:pt idx="180">
                  <c:v>1</c:v>
                </c:pt>
                <c:pt idx="181">
                  <c:v>0.8090169943749479</c:v>
                </c:pt>
                <c:pt idx="182">
                  <c:v>0.3090169943749449</c:v>
                </c:pt>
                <c:pt idx="183">
                  <c:v>-0.30901699437495328</c:v>
                </c:pt>
                <c:pt idx="184">
                  <c:v>-0.80901699437494479</c:v>
                </c:pt>
                <c:pt idx="185">
                  <c:v>-1</c:v>
                </c:pt>
                <c:pt idx="186">
                  <c:v>-0.8090169943749459</c:v>
                </c:pt>
                <c:pt idx="187">
                  <c:v>-0.30901699437495517</c:v>
                </c:pt>
                <c:pt idx="188">
                  <c:v>0.30901699437494307</c:v>
                </c:pt>
                <c:pt idx="189">
                  <c:v>0.80901699437494679</c:v>
                </c:pt>
                <c:pt idx="190">
                  <c:v>1</c:v>
                </c:pt>
                <c:pt idx="191">
                  <c:v>0.8090169943749439</c:v>
                </c:pt>
                <c:pt idx="192">
                  <c:v>0.30901699437495189</c:v>
                </c:pt>
                <c:pt idx="193">
                  <c:v>-0.30901699437494629</c:v>
                </c:pt>
                <c:pt idx="194">
                  <c:v>-0.80901699437494878</c:v>
                </c:pt>
                <c:pt idx="195">
                  <c:v>-1</c:v>
                </c:pt>
                <c:pt idx="196">
                  <c:v>-0.80901699437495023</c:v>
                </c:pt>
                <c:pt idx="197">
                  <c:v>-0.30901699437494862</c:v>
                </c:pt>
                <c:pt idx="198">
                  <c:v>0.30901699437494956</c:v>
                </c:pt>
                <c:pt idx="199">
                  <c:v>0.80901699437495078</c:v>
                </c:pt>
                <c:pt idx="2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F-4B11-8CD2-53B21CC3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67256"/>
        <c:axId val="621867616"/>
      </c:scatterChart>
      <c:valAx>
        <c:axId val="621867256"/>
        <c:scaling>
          <c:orientation val="minMax"/>
          <c:max val="2.0000000000000005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867616"/>
        <c:crosses val="autoZero"/>
        <c:crossBetween val="midCat"/>
      </c:valAx>
      <c:valAx>
        <c:axId val="6218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86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Tabelle7!$A$7:$A$207</c:f>
              <c:numCache>
                <c:formatCode>0.00000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</c:numCache>
            </c:numRef>
          </c:xVal>
          <c:yVal>
            <c:numRef>
              <c:f>Tabelle7!$G$7:$G$207</c:f>
              <c:numCache>
                <c:formatCode>0.000</c:formatCode>
                <c:ptCount val="201"/>
                <c:pt idx="0">
                  <c:v>2</c:v>
                </c:pt>
                <c:pt idx="1">
                  <c:v>1.6164375785138496</c:v>
                </c:pt>
                <c:pt idx="2">
                  <c:v>0.61559729745034597</c:v>
                </c:pt>
                <c:pt idx="3">
                  <c:v>-0.61256044820795708</c:v>
                </c:pt>
                <c:pt idx="4">
                  <c:v>-1.5926172321934182</c:v>
                </c:pt>
                <c:pt idx="5">
                  <c:v>-1.9510565162951536</c:v>
                </c:pt>
                <c:pt idx="6">
                  <c:v>-1.5612219724287617</c:v>
                </c:pt>
                <c:pt idx="7">
                  <c:v>-0.58862393055714035</c:v>
                </c:pt>
                <c:pt idx="8">
                  <c:v>0.57981065079279137</c:v>
                </c:pt>
                <c:pt idx="9">
                  <c:v>1.4920926349314225</c:v>
                </c:pt>
                <c:pt idx="10">
                  <c:v>1.8090169943749477</c:v>
                </c:pt>
                <c:pt idx="11">
                  <c:v>1.4323753021715111</c:v>
                </c:pt>
                <c:pt idx="12">
                  <c:v>0.53428068861434352</c:v>
                </c:pt>
                <c:pt idx="13">
                  <c:v>-0.52055368355709852</c:v>
                </c:pt>
                <c:pt idx="14">
                  <c:v>-1.3247038347039193</c:v>
                </c:pt>
                <c:pt idx="15">
                  <c:v>-1.5877852522924738</c:v>
                </c:pt>
                <c:pt idx="16">
                  <c:v>-1.2425099775544159</c:v>
                </c:pt>
                <c:pt idx="17">
                  <c:v>-0.45788706677494651</c:v>
                </c:pt>
                <c:pt idx="18">
                  <c:v>0.44059003132148195</c:v>
                </c:pt>
                <c:pt idx="19">
                  <c:v>1.1068360135435293</c:v>
                </c:pt>
                <c:pt idx="20">
                  <c:v>1.3090169943749483</c:v>
                </c:pt>
                <c:pt idx="21">
                  <c:v>1.0102113394205037</c:v>
                </c:pt>
                <c:pt idx="22">
                  <c:v>0.36692100501025543</c:v>
                </c:pt>
                <c:pt idx="23">
                  <c:v>-0.34774709350628175</c:v>
                </c:pt>
                <c:pt idx="24">
                  <c:v>-0.85981559175979483</c:v>
                </c:pt>
                <c:pt idx="25">
                  <c:v>-1.0000000000000018</c:v>
                </c:pt>
                <c:pt idx="26">
                  <c:v>-0.75821839699010152</c:v>
                </c:pt>
                <c:pt idx="27">
                  <c:v>-0.27028689524361382</c:v>
                </c:pt>
                <c:pt idx="28">
                  <c:v>0.25111298373964047</c:v>
                </c:pt>
                <c:pt idx="29">
                  <c:v>0.60782264932939289</c:v>
                </c:pt>
                <c:pt idx="30">
                  <c:v>0.69098300562505433</c:v>
                </c:pt>
                <c:pt idx="31">
                  <c:v>0.51119797520636889</c:v>
                </c:pt>
                <c:pt idx="32">
                  <c:v>0.17744395742841157</c:v>
                </c:pt>
                <c:pt idx="33">
                  <c:v>-0.16014692197494734</c:v>
                </c:pt>
                <c:pt idx="34">
                  <c:v>-0.37552401119548129</c:v>
                </c:pt>
                <c:pt idx="35">
                  <c:v>-0.41221474770752842</c:v>
                </c:pt>
                <c:pt idx="36">
                  <c:v>-0.29333015404597473</c:v>
                </c:pt>
                <c:pt idx="37">
                  <c:v>-9.7480305192796157E-2</c:v>
                </c:pt>
                <c:pt idx="38">
                  <c:v>8.3753300135555681E-2</c:v>
                </c:pt>
                <c:pt idx="39">
                  <c:v>0.18565868657838569</c:v>
                </c:pt>
                <c:pt idx="40">
                  <c:v>0.19098300562505366</c:v>
                </c:pt>
                <c:pt idx="41">
                  <c:v>0.12594135381847282</c:v>
                </c:pt>
                <c:pt idx="42">
                  <c:v>3.8223337957104198E-2</c:v>
                </c:pt>
                <c:pt idx="43">
                  <c:v>-2.9410058192757049E-2</c:v>
                </c:pt>
                <c:pt idx="44">
                  <c:v>-5.6812016321133973E-2</c:v>
                </c:pt>
                <c:pt idx="45">
                  <c:v>-4.8943483704847579E-2</c:v>
                </c:pt>
                <c:pt idx="46">
                  <c:v>-2.5416756556477349E-2</c:v>
                </c:pt>
                <c:pt idx="47">
                  <c:v>-5.4735405419360506E-3</c:v>
                </c:pt>
                <c:pt idx="48">
                  <c:v>2.4366912995488765E-3</c:v>
                </c:pt>
                <c:pt idx="49">
                  <c:v>1.5964102360462862E-3</c:v>
                </c:pt>
                <c:pt idx="50">
                  <c:v>0</c:v>
                </c:pt>
                <c:pt idx="51">
                  <c:v>1.5964102360430665E-3</c:v>
                </c:pt>
                <c:pt idx="52">
                  <c:v>2.4366912995453793E-3</c:v>
                </c:pt>
                <c:pt idx="53">
                  <c:v>-5.4735405419357175E-3</c:v>
                </c:pt>
                <c:pt idx="54">
                  <c:v>-2.5416756556477238E-2</c:v>
                </c:pt>
                <c:pt idx="55">
                  <c:v>-4.8943483704846358E-2</c:v>
                </c:pt>
                <c:pt idx="56">
                  <c:v>-5.6812016321131087E-2</c:v>
                </c:pt>
                <c:pt idx="57">
                  <c:v>-2.9410058192755273E-2</c:v>
                </c:pt>
                <c:pt idx="58">
                  <c:v>3.8223337957106307E-2</c:v>
                </c:pt>
                <c:pt idx="59">
                  <c:v>0.12594135381847138</c:v>
                </c:pt>
                <c:pt idx="60">
                  <c:v>0.19098300562505033</c:v>
                </c:pt>
                <c:pt idx="61">
                  <c:v>0.1856586865783828</c:v>
                </c:pt>
                <c:pt idx="62">
                  <c:v>8.3753300135548964E-2</c:v>
                </c:pt>
                <c:pt idx="63">
                  <c:v>-9.7480305192797934E-2</c:v>
                </c:pt>
                <c:pt idx="64">
                  <c:v>-0.29333015404597806</c:v>
                </c:pt>
                <c:pt idx="65">
                  <c:v>-0.41221474770752242</c:v>
                </c:pt>
                <c:pt idx="66">
                  <c:v>-0.37552401119547724</c:v>
                </c:pt>
                <c:pt idx="67">
                  <c:v>-0.16014692197494412</c:v>
                </c:pt>
                <c:pt idx="68">
                  <c:v>0.17744395742841929</c:v>
                </c:pt>
                <c:pt idx="69">
                  <c:v>0.51119797520636012</c:v>
                </c:pt>
                <c:pt idx="70">
                  <c:v>0.690983005625049</c:v>
                </c:pt>
                <c:pt idx="71">
                  <c:v>0.60782264932938723</c:v>
                </c:pt>
                <c:pt idx="72">
                  <c:v>0.25111298373963353</c:v>
                </c:pt>
                <c:pt idx="73">
                  <c:v>-0.27028689524360799</c:v>
                </c:pt>
                <c:pt idx="74">
                  <c:v>-0.75821839699009574</c:v>
                </c:pt>
                <c:pt idx="75">
                  <c:v>-0.99999999999999445</c:v>
                </c:pt>
                <c:pt idx="76">
                  <c:v>-0.85981559175978628</c:v>
                </c:pt>
                <c:pt idx="77">
                  <c:v>-0.34774709350628702</c:v>
                </c:pt>
                <c:pt idx="78">
                  <c:v>0.36692100501025082</c:v>
                </c:pt>
                <c:pt idx="79">
                  <c:v>1.0102113394205006</c:v>
                </c:pt>
                <c:pt idx="80">
                  <c:v>1.3090169943749439</c:v>
                </c:pt>
                <c:pt idx="81">
                  <c:v>1.1068360135435289</c:v>
                </c:pt>
                <c:pt idx="82">
                  <c:v>0.4405900313214835</c:v>
                </c:pt>
                <c:pt idx="83">
                  <c:v>-0.45788706677494501</c:v>
                </c:pt>
                <c:pt idx="84">
                  <c:v>-1.2425099775544135</c:v>
                </c:pt>
                <c:pt idx="85">
                  <c:v>-1.5877852522924687</c:v>
                </c:pt>
                <c:pt idx="86">
                  <c:v>-1.3247038347039193</c:v>
                </c:pt>
                <c:pt idx="87">
                  <c:v>-0.52055368355709897</c:v>
                </c:pt>
                <c:pt idx="88">
                  <c:v>0.53428068861433875</c:v>
                </c:pt>
                <c:pt idx="89">
                  <c:v>1.4323753021715011</c:v>
                </c:pt>
                <c:pt idx="90">
                  <c:v>1.809016994374943</c:v>
                </c:pt>
                <c:pt idx="91">
                  <c:v>1.4920926349314207</c:v>
                </c:pt>
                <c:pt idx="92">
                  <c:v>0.57981065079279426</c:v>
                </c:pt>
                <c:pt idx="93">
                  <c:v>-0.58862393055714168</c:v>
                </c:pt>
                <c:pt idx="94">
                  <c:v>-1.5612219724287564</c:v>
                </c:pt>
                <c:pt idx="95">
                  <c:v>-1.9510565162951508</c:v>
                </c:pt>
                <c:pt idx="96">
                  <c:v>-1.5926172321934196</c:v>
                </c:pt>
                <c:pt idx="97">
                  <c:v>-0.61256044820795474</c:v>
                </c:pt>
                <c:pt idx="98">
                  <c:v>0.61559729745033809</c:v>
                </c:pt>
                <c:pt idx="99">
                  <c:v>1.6164375785138443</c:v>
                </c:pt>
                <c:pt idx="100">
                  <c:v>2</c:v>
                </c:pt>
                <c:pt idx="101">
                  <c:v>1.6164375785138485</c:v>
                </c:pt>
                <c:pt idx="102">
                  <c:v>0.61559729745034431</c:v>
                </c:pt>
                <c:pt idx="103">
                  <c:v>-0.61256044820796607</c:v>
                </c:pt>
                <c:pt idx="104">
                  <c:v>-1.5926172321934113</c:v>
                </c:pt>
                <c:pt idx="105">
                  <c:v>-1.9510565162951563</c:v>
                </c:pt>
                <c:pt idx="106">
                  <c:v>-1.5612219724287721</c:v>
                </c:pt>
                <c:pt idx="107">
                  <c:v>-0.58862393055714812</c:v>
                </c:pt>
                <c:pt idx="108">
                  <c:v>0.57981065079278415</c:v>
                </c:pt>
                <c:pt idx="109">
                  <c:v>1.492092634931423</c:v>
                </c:pt>
                <c:pt idx="110">
                  <c:v>1.8090169943749477</c:v>
                </c:pt>
                <c:pt idx="111">
                  <c:v>1.4323753021715095</c:v>
                </c:pt>
                <c:pt idx="112">
                  <c:v>0.53428068861435329</c:v>
                </c:pt>
                <c:pt idx="113">
                  <c:v>-0.52055368355709342</c:v>
                </c:pt>
                <c:pt idx="114">
                  <c:v>-1.3247038347039135</c:v>
                </c:pt>
                <c:pt idx="115">
                  <c:v>-1.5877852522924747</c:v>
                </c:pt>
                <c:pt idx="116">
                  <c:v>-1.2425099775544253</c:v>
                </c:pt>
                <c:pt idx="117">
                  <c:v>-0.4578870667749505</c:v>
                </c:pt>
                <c:pt idx="118">
                  <c:v>0.44059003132148816</c:v>
                </c:pt>
                <c:pt idx="119">
                  <c:v>1.1068360135435402</c:v>
                </c:pt>
                <c:pt idx="120">
                  <c:v>1.3090169943749546</c:v>
                </c:pt>
                <c:pt idx="121">
                  <c:v>1.010211339420507</c:v>
                </c:pt>
                <c:pt idx="122">
                  <c:v>0.36692100501026836</c:v>
                </c:pt>
                <c:pt idx="123">
                  <c:v>-0.34774709350627647</c:v>
                </c:pt>
                <c:pt idx="124">
                  <c:v>-0.85981559175979894</c:v>
                </c:pt>
                <c:pt idx="125">
                  <c:v>-1.0000000000000056</c:v>
                </c:pt>
                <c:pt idx="126">
                  <c:v>-0.75821839699010041</c:v>
                </c:pt>
                <c:pt idx="127">
                  <c:v>-0.27028689524360677</c:v>
                </c:pt>
                <c:pt idx="128">
                  <c:v>0.2511129837396523</c:v>
                </c:pt>
                <c:pt idx="129">
                  <c:v>0.60782264932939856</c:v>
                </c:pt>
                <c:pt idx="130">
                  <c:v>0.69098300562506298</c:v>
                </c:pt>
                <c:pt idx="131">
                  <c:v>0.51119797520637567</c:v>
                </c:pt>
                <c:pt idx="132">
                  <c:v>0.17744395742841734</c:v>
                </c:pt>
                <c:pt idx="133">
                  <c:v>-0.16014692197495317</c:v>
                </c:pt>
                <c:pt idx="134">
                  <c:v>-0.37552401119548529</c:v>
                </c:pt>
                <c:pt idx="135">
                  <c:v>-0.41221474770752864</c:v>
                </c:pt>
                <c:pt idx="136">
                  <c:v>-0.29333015404597129</c:v>
                </c:pt>
                <c:pt idx="137">
                  <c:v>-9.7480305192800154E-2</c:v>
                </c:pt>
                <c:pt idx="138">
                  <c:v>8.3753300135552156E-2</c:v>
                </c:pt>
                <c:pt idx="139">
                  <c:v>0.1856586865783888</c:v>
                </c:pt>
                <c:pt idx="140">
                  <c:v>0.19098300562505699</c:v>
                </c:pt>
                <c:pt idx="141">
                  <c:v>0.12594135381847404</c:v>
                </c:pt>
                <c:pt idx="142">
                  <c:v>3.8223337957098813E-2</c:v>
                </c:pt>
                <c:pt idx="143">
                  <c:v>-2.9410058192762656E-2</c:v>
                </c:pt>
                <c:pt idx="144">
                  <c:v>-5.681201632114441E-2</c:v>
                </c:pt>
                <c:pt idx="145">
                  <c:v>-4.8943483704848134E-2</c:v>
                </c:pt>
                <c:pt idx="146">
                  <c:v>-2.5416756556477571E-2</c:v>
                </c:pt>
                <c:pt idx="147">
                  <c:v>-5.4735405419314986E-3</c:v>
                </c:pt>
                <c:pt idx="148">
                  <c:v>2.4366912995490986E-3</c:v>
                </c:pt>
                <c:pt idx="149">
                  <c:v>1.59641023604562E-3</c:v>
                </c:pt>
                <c:pt idx="150">
                  <c:v>0</c:v>
                </c:pt>
                <c:pt idx="151">
                  <c:v>1.5964102360407351E-3</c:v>
                </c:pt>
                <c:pt idx="152">
                  <c:v>2.4366912995348322E-3</c:v>
                </c:pt>
                <c:pt idx="153">
                  <c:v>-5.4735405419369387E-3</c:v>
                </c:pt>
                <c:pt idx="154">
                  <c:v>-2.5416756556475573E-2</c:v>
                </c:pt>
                <c:pt idx="155">
                  <c:v>-4.8943483704843582E-2</c:v>
                </c:pt>
                <c:pt idx="156">
                  <c:v>-5.6812016321128089E-2</c:v>
                </c:pt>
                <c:pt idx="157">
                  <c:v>-2.9410058192748778E-2</c:v>
                </c:pt>
                <c:pt idx="158">
                  <c:v>3.8223337957115244E-2</c:v>
                </c:pt>
                <c:pt idx="159">
                  <c:v>0.12594135381847216</c:v>
                </c:pt>
                <c:pt idx="160">
                  <c:v>0.19098300562504811</c:v>
                </c:pt>
                <c:pt idx="161">
                  <c:v>0.18565868657837847</c:v>
                </c:pt>
                <c:pt idx="162">
                  <c:v>8.3753300135553072E-2</c:v>
                </c:pt>
                <c:pt idx="163">
                  <c:v>-9.7480305192794908E-2</c:v>
                </c:pt>
                <c:pt idx="164">
                  <c:v>-0.2933301540459714</c:v>
                </c:pt>
                <c:pt idx="165">
                  <c:v>-0.4122147477075222</c:v>
                </c:pt>
                <c:pt idx="166">
                  <c:v>-0.37552401119546658</c:v>
                </c:pt>
                <c:pt idx="167">
                  <c:v>-0.16014692197493591</c:v>
                </c:pt>
                <c:pt idx="168">
                  <c:v>0.17744395742841113</c:v>
                </c:pt>
                <c:pt idx="169">
                  <c:v>0.51119797520636323</c:v>
                </c:pt>
                <c:pt idx="170">
                  <c:v>0.69098300562504211</c:v>
                </c:pt>
                <c:pt idx="171">
                  <c:v>0.60782264932938901</c:v>
                </c:pt>
                <c:pt idx="172">
                  <c:v>0.25111298373963875</c:v>
                </c:pt>
                <c:pt idx="173">
                  <c:v>-0.27028689524361049</c:v>
                </c:pt>
                <c:pt idx="174">
                  <c:v>-0.75821839699009841</c:v>
                </c:pt>
                <c:pt idx="175">
                  <c:v>-0.99999999999999067</c:v>
                </c:pt>
                <c:pt idx="176">
                  <c:v>-0.85981559175979183</c:v>
                </c:pt>
                <c:pt idx="177">
                  <c:v>-0.34774709350628058</c:v>
                </c:pt>
                <c:pt idx="178">
                  <c:v>0.36692100501023828</c:v>
                </c:pt>
                <c:pt idx="179">
                  <c:v>1.0102113394204888</c:v>
                </c:pt>
                <c:pt idx="180">
                  <c:v>1.3090169943749335</c:v>
                </c:pt>
                <c:pt idx="181">
                  <c:v>1.1068360135435211</c:v>
                </c:pt>
                <c:pt idx="182">
                  <c:v>0.44059003132147756</c:v>
                </c:pt>
                <c:pt idx="183">
                  <c:v>-0.45788706677494634</c:v>
                </c:pt>
                <c:pt idx="184">
                  <c:v>-1.2425099775544064</c:v>
                </c:pt>
                <c:pt idx="185">
                  <c:v>-1.5877852522924685</c:v>
                </c:pt>
                <c:pt idx="186">
                  <c:v>-1.3247038347039155</c:v>
                </c:pt>
                <c:pt idx="187">
                  <c:v>-0.52055368355711573</c:v>
                </c:pt>
                <c:pt idx="188">
                  <c:v>0.53428068861432976</c:v>
                </c:pt>
                <c:pt idx="189">
                  <c:v>1.4323753021715058</c:v>
                </c:pt>
                <c:pt idx="190">
                  <c:v>1.8090169943749368</c:v>
                </c:pt>
                <c:pt idx="191">
                  <c:v>1.4920926349314163</c:v>
                </c:pt>
                <c:pt idx="192">
                  <c:v>0.57981065079279748</c:v>
                </c:pt>
                <c:pt idx="193">
                  <c:v>-0.58862393055713635</c:v>
                </c:pt>
                <c:pt idx="194">
                  <c:v>-1.5612219724287624</c:v>
                </c:pt>
                <c:pt idx="195">
                  <c:v>-1.9510565162951505</c:v>
                </c:pt>
                <c:pt idx="196">
                  <c:v>-1.5926172321934264</c:v>
                </c:pt>
                <c:pt idx="197">
                  <c:v>-0.61256044820796607</c:v>
                </c:pt>
                <c:pt idx="198">
                  <c:v>0.61559729745032965</c:v>
                </c:pt>
                <c:pt idx="199">
                  <c:v>1.6164375785138434</c:v>
                </c:pt>
                <c:pt idx="2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0-4A0A-A40A-70CE3897E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94496"/>
        <c:axId val="483395216"/>
      </c:scatterChart>
      <c:valAx>
        <c:axId val="483394496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395216"/>
        <c:crosses val="autoZero"/>
        <c:crossBetween val="midCat"/>
      </c:valAx>
      <c:valAx>
        <c:axId val="4833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3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ym typeface="Symbol" panose="05050102010706020507" pitchFamily="18" charset="2"/>
              </a:rPr>
              <a:t>-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69225721784776"/>
          <c:y val="0.17171296296296298"/>
          <c:w val="0.8225229658792651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Tabelle7!$A$7:$A$207</c:f>
              <c:numCache>
                <c:formatCode>0.00000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</c:numCache>
            </c:numRef>
          </c:xVal>
          <c:yVal>
            <c:numRef>
              <c:f>Tabelle7!$C$7:$C$207</c:f>
              <c:numCache>
                <c:formatCode>0.000</c:formatCode>
                <c:ptCount val="201"/>
                <c:pt idx="0">
                  <c:v>0.5</c:v>
                </c:pt>
                <c:pt idx="1">
                  <c:v>0.42216396275100754</c:v>
                </c:pt>
                <c:pt idx="2">
                  <c:v>0.21288964578253633</c:v>
                </c:pt>
                <c:pt idx="3">
                  <c:v>-6.2666616782152185E-2</c:v>
                </c:pt>
                <c:pt idx="4">
                  <c:v>-0.31871199487434487</c:v>
                </c:pt>
                <c:pt idx="5">
                  <c:v>-0.47552825814757682</c:v>
                </c:pt>
                <c:pt idx="6">
                  <c:v>-0.48429158056431554</c:v>
                </c:pt>
                <c:pt idx="7">
                  <c:v>-0.34227355296434447</c:v>
                </c:pt>
                <c:pt idx="8">
                  <c:v>-9.3690657292862314E-2</c:v>
                </c:pt>
                <c:pt idx="9">
                  <c:v>0.18406227634233913</c:v>
                </c:pt>
                <c:pt idx="10">
                  <c:v>0.40450849718747389</c:v>
                </c:pt>
                <c:pt idx="11">
                  <c:v>0.49901336421413578</c:v>
                </c:pt>
                <c:pt idx="12">
                  <c:v>0.43815334002193168</c:v>
                </c:pt>
                <c:pt idx="13">
                  <c:v>0.24087683705085808</c:v>
                </c:pt>
                <c:pt idx="14">
                  <c:v>-3.1395259764656354E-2</c:v>
                </c:pt>
                <c:pt idx="15">
                  <c:v>-0.29389262614623646</c:v>
                </c:pt>
                <c:pt idx="16">
                  <c:v>-0.46488824294412573</c:v>
                </c:pt>
                <c:pt idx="17">
                  <c:v>-0.49114362536434431</c:v>
                </c:pt>
                <c:pt idx="18">
                  <c:v>-0.36448431371070555</c:v>
                </c:pt>
                <c:pt idx="19">
                  <c:v>-0.12434494358242691</c:v>
                </c:pt>
                <c:pt idx="20">
                  <c:v>0.15450849718747434</c:v>
                </c:pt>
                <c:pt idx="21">
                  <c:v>0.38525662138789457</c:v>
                </c:pt>
                <c:pt idx="22">
                  <c:v>0.49605735065723894</c:v>
                </c:pt>
                <c:pt idx="23">
                  <c:v>0.45241352623300962</c:v>
                </c:pt>
                <c:pt idx="24">
                  <c:v>0.26791339748949794</c:v>
                </c:pt>
                <c:pt idx="25">
                  <c:v>-6.1252001734568573E-16</c:v>
                </c:pt>
                <c:pt idx="26">
                  <c:v>-0.26791339748949744</c:v>
                </c:pt>
                <c:pt idx="27">
                  <c:v>-0.45241352623300979</c:v>
                </c:pt>
                <c:pt idx="28">
                  <c:v>-0.49605735065723899</c:v>
                </c:pt>
                <c:pt idx="29">
                  <c:v>-0.38525662138789496</c:v>
                </c:pt>
                <c:pt idx="30">
                  <c:v>-0.15450849718747403</c:v>
                </c:pt>
                <c:pt idx="31">
                  <c:v>0.12434494358242723</c:v>
                </c:pt>
                <c:pt idx="32">
                  <c:v>0.36448431371070578</c:v>
                </c:pt>
                <c:pt idx="33">
                  <c:v>0.49114362536434436</c:v>
                </c:pt>
                <c:pt idx="34">
                  <c:v>0.46488824294412556</c:v>
                </c:pt>
                <c:pt idx="35">
                  <c:v>0.29389262614623618</c:v>
                </c:pt>
                <c:pt idx="36">
                  <c:v>3.1395259764656021E-2</c:v>
                </c:pt>
                <c:pt idx="37">
                  <c:v>-0.24087683705085838</c:v>
                </c:pt>
                <c:pt idx="38">
                  <c:v>-0.43815334002193229</c:v>
                </c:pt>
                <c:pt idx="39">
                  <c:v>-0.49901336421413583</c:v>
                </c:pt>
                <c:pt idx="40">
                  <c:v>-0.40450849718747295</c:v>
                </c:pt>
                <c:pt idx="41">
                  <c:v>-0.18406227634233924</c:v>
                </c:pt>
                <c:pt idx="42">
                  <c:v>9.3690657292862203E-2</c:v>
                </c:pt>
                <c:pt idx="43">
                  <c:v>0.34227355296434436</c:v>
                </c:pt>
                <c:pt idx="44">
                  <c:v>0.48429158056431559</c:v>
                </c:pt>
                <c:pt idx="45">
                  <c:v>0.47552825814757665</c:v>
                </c:pt>
                <c:pt idx="46">
                  <c:v>0.31871199487434443</c:v>
                </c:pt>
                <c:pt idx="47">
                  <c:v>6.266661678215317E-2</c:v>
                </c:pt>
                <c:pt idx="48">
                  <c:v>-0.21288964578253713</c:v>
                </c:pt>
                <c:pt idx="49">
                  <c:v>-0.42216396275100715</c:v>
                </c:pt>
                <c:pt idx="50">
                  <c:v>-0.5</c:v>
                </c:pt>
                <c:pt idx="51">
                  <c:v>-0.42216396275100682</c:v>
                </c:pt>
                <c:pt idx="52">
                  <c:v>-0.21288964578253813</c:v>
                </c:pt>
                <c:pt idx="53">
                  <c:v>6.2666616782152074E-2</c:v>
                </c:pt>
                <c:pt idx="54">
                  <c:v>0.31871199487434493</c:v>
                </c:pt>
                <c:pt idx="55">
                  <c:v>0.47552825814757688</c:v>
                </c:pt>
                <c:pt idx="56">
                  <c:v>0.48429158056431587</c:v>
                </c:pt>
                <c:pt idx="57">
                  <c:v>0.3422735529643452</c:v>
                </c:pt>
                <c:pt idx="58">
                  <c:v>9.3690657292863286E-2</c:v>
                </c:pt>
                <c:pt idx="59">
                  <c:v>-0.18406227634234151</c:v>
                </c:pt>
                <c:pt idx="60">
                  <c:v>-0.40450849718747334</c:v>
                </c:pt>
                <c:pt idx="61">
                  <c:v>-0.49901336421413572</c:v>
                </c:pt>
                <c:pt idx="62">
                  <c:v>-0.43815334002193196</c:v>
                </c:pt>
                <c:pt idx="63">
                  <c:v>-0.24087683705085777</c:v>
                </c:pt>
                <c:pt idx="64">
                  <c:v>3.1395259764656694E-2</c:v>
                </c:pt>
                <c:pt idx="65">
                  <c:v>0.29389262614623668</c:v>
                </c:pt>
                <c:pt idx="66">
                  <c:v>0.46488824294412584</c:v>
                </c:pt>
                <c:pt idx="67">
                  <c:v>0.49114362536434425</c:v>
                </c:pt>
                <c:pt idx="68">
                  <c:v>0.36448431371070528</c:v>
                </c:pt>
                <c:pt idx="69">
                  <c:v>0.12434494358242658</c:v>
                </c:pt>
                <c:pt idx="70">
                  <c:v>-0.15450849718747467</c:v>
                </c:pt>
                <c:pt idx="71">
                  <c:v>-0.38525662138789535</c:v>
                </c:pt>
                <c:pt idx="72">
                  <c:v>-0.4960573506572391</c:v>
                </c:pt>
                <c:pt idx="73">
                  <c:v>-0.45241352623301062</c:v>
                </c:pt>
                <c:pt idx="74">
                  <c:v>-0.26791339748949689</c:v>
                </c:pt>
                <c:pt idx="75">
                  <c:v>1.8375600520370572E-15</c:v>
                </c:pt>
                <c:pt idx="76">
                  <c:v>0.26791339748949999</c:v>
                </c:pt>
                <c:pt idx="77">
                  <c:v>0.45241352623300918</c:v>
                </c:pt>
                <c:pt idx="78">
                  <c:v>0.49605735065723905</c:v>
                </c:pt>
                <c:pt idx="79">
                  <c:v>0.38525662138789529</c:v>
                </c:pt>
                <c:pt idx="80">
                  <c:v>0.15450849718747117</c:v>
                </c:pt>
                <c:pt idx="81">
                  <c:v>-0.1243449435824267</c:v>
                </c:pt>
                <c:pt idx="82">
                  <c:v>-0.36448431371070539</c:v>
                </c:pt>
                <c:pt idx="83">
                  <c:v>-0.49114362536434425</c:v>
                </c:pt>
                <c:pt idx="84">
                  <c:v>-0.46488824294412578</c:v>
                </c:pt>
                <c:pt idx="85">
                  <c:v>-0.29389262614623662</c:v>
                </c:pt>
                <c:pt idx="86">
                  <c:v>-3.1395259764656569E-2</c:v>
                </c:pt>
                <c:pt idx="87">
                  <c:v>0.24087683705085788</c:v>
                </c:pt>
                <c:pt idx="88">
                  <c:v>0.43815334002193201</c:v>
                </c:pt>
                <c:pt idx="89">
                  <c:v>0.49901336421413595</c:v>
                </c:pt>
                <c:pt idx="90">
                  <c:v>0.40450849718747323</c:v>
                </c:pt>
                <c:pt idx="91">
                  <c:v>0.1840622763423381</c:v>
                </c:pt>
                <c:pt idx="92">
                  <c:v>-9.3690657292863411E-2</c:v>
                </c:pt>
                <c:pt idx="93">
                  <c:v>-0.34227355296434525</c:v>
                </c:pt>
                <c:pt idx="94">
                  <c:v>-0.48429158056431504</c:v>
                </c:pt>
                <c:pt idx="95">
                  <c:v>-0.47552825814757627</c:v>
                </c:pt>
                <c:pt idx="96">
                  <c:v>-0.31871199487434348</c:v>
                </c:pt>
                <c:pt idx="97">
                  <c:v>-6.2666616782150186E-2</c:v>
                </c:pt>
                <c:pt idx="98">
                  <c:v>0.21288964578253503</c:v>
                </c:pt>
                <c:pt idx="99">
                  <c:v>0.42216396275100687</c:v>
                </c:pt>
                <c:pt idx="100">
                  <c:v>0.5</c:v>
                </c:pt>
                <c:pt idx="101">
                  <c:v>0.42216396275100615</c:v>
                </c:pt>
                <c:pt idx="102">
                  <c:v>0.2128896457825338</c:v>
                </c:pt>
                <c:pt idx="103">
                  <c:v>-6.2666616782155043E-2</c:v>
                </c:pt>
                <c:pt idx="104">
                  <c:v>-0.31871199487434176</c:v>
                </c:pt>
                <c:pt idx="105">
                  <c:v>-0.47552825814757671</c:v>
                </c:pt>
                <c:pt idx="106">
                  <c:v>-0.48429158056431559</c:v>
                </c:pt>
                <c:pt idx="107">
                  <c:v>-0.34227355296434431</c:v>
                </c:pt>
                <c:pt idx="108">
                  <c:v>-9.3690657292862092E-2</c:v>
                </c:pt>
                <c:pt idx="109">
                  <c:v>0.18406227634233935</c:v>
                </c:pt>
                <c:pt idx="110">
                  <c:v>0.40450849718747406</c:v>
                </c:pt>
                <c:pt idx="111">
                  <c:v>0.49901336421413606</c:v>
                </c:pt>
                <c:pt idx="112">
                  <c:v>0.43815334002193307</c:v>
                </c:pt>
                <c:pt idx="113">
                  <c:v>0.24087683705085983</c:v>
                </c:pt>
                <c:pt idx="114">
                  <c:v>-3.1395259764654369E-2</c:v>
                </c:pt>
                <c:pt idx="115">
                  <c:v>-0.29389262614623485</c:v>
                </c:pt>
                <c:pt idx="116">
                  <c:v>-0.46488824294412495</c:v>
                </c:pt>
                <c:pt idx="117">
                  <c:v>-0.49114362536434469</c:v>
                </c:pt>
                <c:pt idx="118">
                  <c:v>-0.36448431371070206</c:v>
                </c:pt>
                <c:pt idx="119">
                  <c:v>-0.12434494358242196</c:v>
                </c:pt>
                <c:pt idx="120">
                  <c:v>0.15450849718747245</c:v>
                </c:pt>
                <c:pt idx="121">
                  <c:v>0.3852566213878939</c:v>
                </c:pt>
                <c:pt idx="122">
                  <c:v>0.49605735065723877</c:v>
                </c:pt>
                <c:pt idx="123">
                  <c:v>0.45241352623301012</c:v>
                </c:pt>
                <c:pt idx="124">
                  <c:v>0.26791339748949888</c:v>
                </c:pt>
                <c:pt idx="125">
                  <c:v>4.9011359207207228E-16</c:v>
                </c:pt>
                <c:pt idx="126">
                  <c:v>-0.26791339748949805</c:v>
                </c:pt>
                <c:pt idx="127">
                  <c:v>-0.45241352623300968</c:v>
                </c:pt>
                <c:pt idx="128">
                  <c:v>-0.49605735065723894</c:v>
                </c:pt>
                <c:pt idx="129">
                  <c:v>-0.38525662138789452</c:v>
                </c:pt>
                <c:pt idx="130">
                  <c:v>-0.15450849718747339</c:v>
                </c:pt>
                <c:pt idx="131">
                  <c:v>0.12434494358242788</c:v>
                </c:pt>
                <c:pt idx="132">
                  <c:v>0.36448431371070622</c:v>
                </c:pt>
                <c:pt idx="133">
                  <c:v>0.49114362536434447</c:v>
                </c:pt>
                <c:pt idx="134">
                  <c:v>0.46488824294412534</c:v>
                </c:pt>
                <c:pt idx="135">
                  <c:v>0.29389262614623562</c:v>
                </c:pt>
                <c:pt idx="136">
                  <c:v>3.1395259764655348E-2</c:v>
                </c:pt>
                <c:pt idx="137">
                  <c:v>-0.24087683705085272</c:v>
                </c:pt>
                <c:pt idx="138">
                  <c:v>-0.43815334002193262</c:v>
                </c:pt>
                <c:pt idx="139">
                  <c:v>-0.49901336421413567</c:v>
                </c:pt>
                <c:pt idx="140">
                  <c:v>-0.4045084971874725</c:v>
                </c:pt>
                <c:pt idx="141">
                  <c:v>-0.18406227634233696</c:v>
                </c:pt>
                <c:pt idx="142">
                  <c:v>9.3690657292864618E-2</c:v>
                </c:pt>
                <c:pt idx="143">
                  <c:v>0.34227355296434614</c:v>
                </c:pt>
                <c:pt idx="144">
                  <c:v>0.4842915805643162</c:v>
                </c:pt>
                <c:pt idx="145">
                  <c:v>0.4755282581475781</c:v>
                </c:pt>
                <c:pt idx="146">
                  <c:v>0.31871199487434804</c:v>
                </c:pt>
                <c:pt idx="147">
                  <c:v>6.2666616782156015E-2</c:v>
                </c:pt>
                <c:pt idx="148">
                  <c:v>-0.21288964578253936</c:v>
                </c:pt>
                <c:pt idx="149">
                  <c:v>-0.42216396275100943</c:v>
                </c:pt>
                <c:pt idx="150">
                  <c:v>-0.5</c:v>
                </c:pt>
                <c:pt idx="151">
                  <c:v>-0.42216396275100548</c:v>
                </c:pt>
                <c:pt idx="152">
                  <c:v>-0.21288964578253269</c:v>
                </c:pt>
                <c:pt idx="153">
                  <c:v>6.2666616782149215E-2</c:v>
                </c:pt>
                <c:pt idx="154">
                  <c:v>0.31871199487434271</c:v>
                </c:pt>
                <c:pt idx="155">
                  <c:v>0.47552825814757599</c:v>
                </c:pt>
                <c:pt idx="156">
                  <c:v>0.48429158056431615</c:v>
                </c:pt>
                <c:pt idx="157">
                  <c:v>0.34227355296434597</c:v>
                </c:pt>
                <c:pt idx="158">
                  <c:v>9.3690657292864382E-2</c:v>
                </c:pt>
                <c:pt idx="159">
                  <c:v>-0.18406227634234379</c:v>
                </c:pt>
                <c:pt idx="160">
                  <c:v>-0.40450849718747683</c:v>
                </c:pt>
                <c:pt idx="161">
                  <c:v>-0.49901336421413611</c:v>
                </c:pt>
                <c:pt idx="162">
                  <c:v>-0.43815334002193246</c:v>
                </c:pt>
                <c:pt idx="163">
                  <c:v>-0.24087683705085874</c:v>
                </c:pt>
                <c:pt idx="164">
                  <c:v>3.1395259764655591E-2</c:v>
                </c:pt>
                <c:pt idx="165">
                  <c:v>0.29389262614623579</c:v>
                </c:pt>
                <c:pt idx="166">
                  <c:v>0.4648882429441254</c:v>
                </c:pt>
                <c:pt idx="167">
                  <c:v>0.49114362536434447</c:v>
                </c:pt>
                <c:pt idx="168">
                  <c:v>0.36448431371070605</c:v>
                </c:pt>
                <c:pt idx="169">
                  <c:v>0.12434494358242765</c:v>
                </c:pt>
                <c:pt idx="170">
                  <c:v>-0.15450849718747361</c:v>
                </c:pt>
                <c:pt idx="171">
                  <c:v>-0.38525662138789468</c:v>
                </c:pt>
                <c:pt idx="172">
                  <c:v>-0.49605735065723894</c:v>
                </c:pt>
                <c:pt idx="173">
                  <c:v>-0.45241352623300957</c:v>
                </c:pt>
                <c:pt idx="174">
                  <c:v>-0.26791339748949783</c:v>
                </c:pt>
                <c:pt idx="175">
                  <c:v>7.3492644261929918E-16</c:v>
                </c:pt>
                <c:pt idx="176">
                  <c:v>0.26791339748949905</c:v>
                </c:pt>
                <c:pt idx="177">
                  <c:v>0.45241352623301023</c:v>
                </c:pt>
                <c:pt idx="178">
                  <c:v>0.49605735065723966</c:v>
                </c:pt>
                <c:pt idx="179">
                  <c:v>0.38525662138789374</c:v>
                </c:pt>
                <c:pt idx="180">
                  <c:v>0.15450849718747223</c:v>
                </c:pt>
                <c:pt idx="181">
                  <c:v>-0.12434494358242908</c:v>
                </c:pt>
                <c:pt idx="182">
                  <c:v>-0.36448431371070705</c:v>
                </c:pt>
                <c:pt idx="183">
                  <c:v>-0.49114362536434475</c:v>
                </c:pt>
                <c:pt idx="184">
                  <c:v>-0.4648882429441249</c:v>
                </c:pt>
                <c:pt idx="185">
                  <c:v>-0.29389262614623463</c:v>
                </c:pt>
                <c:pt idx="186">
                  <c:v>-3.1395259764654126E-2</c:v>
                </c:pt>
                <c:pt idx="187">
                  <c:v>0.2408768370508538</c:v>
                </c:pt>
                <c:pt idx="188">
                  <c:v>0.43815334002192979</c:v>
                </c:pt>
                <c:pt idx="189">
                  <c:v>0.49901336421413561</c:v>
                </c:pt>
                <c:pt idx="190">
                  <c:v>0.40450849718747184</c:v>
                </c:pt>
                <c:pt idx="191">
                  <c:v>0.18406227634233582</c:v>
                </c:pt>
                <c:pt idx="192">
                  <c:v>-9.3690657292865825E-2</c:v>
                </c:pt>
                <c:pt idx="193">
                  <c:v>-0.34227355296434708</c:v>
                </c:pt>
                <c:pt idx="194">
                  <c:v>-0.48429158056431654</c:v>
                </c:pt>
                <c:pt idx="195">
                  <c:v>-0.47552825814757771</c:v>
                </c:pt>
                <c:pt idx="196">
                  <c:v>-0.31871199487434709</c:v>
                </c:pt>
                <c:pt idx="197">
                  <c:v>-6.2666616782154808E-2</c:v>
                </c:pt>
                <c:pt idx="198">
                  <c:v>0.21288964578253403</c:v>
                </c:pt>
                <c:pt idx="199">
                  <c:v>0.42216396275100626</c:v>
                </c:pt>
                <c:pt idx="2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27-448D-9F26-72336C25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53176"/>
        <c:axId val="481354976"/>
      </c:scatterChart>
      <c:valAx>
        <c:axId val="481353176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54976"/>
        <c:crosses val="autoZero"/>
        <c:crossBetween val="midCat"/>
      </c:valAx>
      <c:valAx>
        <c:axId val="4813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5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sin() &amp; Radiant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318440316066933E-2"/>
          <c:y val="0.13294855276203796"/>
          <c:w val="0.87376723673392798"/>
          <c:h val="0.730981506996543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Tabelle2!$D$2</c:f>
              <c:strCache>
                <c:ptCount val="1"/>
                <c:pt idx="0">
                  <c:v>sin()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Tabelle2!$D$3:$D$43</c:f>
              <c:numCache>
                <c:formatCode>0.000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0.70710678118654746</c:v>
                </c:pt>
                <c:pt idx="6">
                  <c:v>0.76604444311897801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0.98480775301220802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0.86602540378443871</c:v>
                </c:pt>
                <c:pt idx="14">
                  <c:v>0.76604444311897801</c:v>
                </c:pt>
                <c:pt idx="15">
                  <c:v>0.70710678118654757</c:v>
                </c:pt>
                <c:pt idx="16">
                  <c:v>0.64278760968653947</c:v>
                </c:pt>
                <c:pt idx="17">
                  <c:v>0.49999999999999994</c:v>
                </c:pt>
                <c:pt idx="18">
                  <c:v>0.34202014332566888</c:v>
                </c:pt>
                <c:pt idx="19">
                  <c:v>0.17364817766693028</c:v>
                </c:pt>
                <c:pt idx="20">
                  <c:v>1.22514845490862E-16</c:v>
                </c:pt>
                <c:pt idx="21">
                  <c:v>-0.17364817766693047</c:v>
                </c:pt>
                <c:pt idx="22">
                  <c:v>-0.34202014332566866</c:v>
                </c:pt>
                <c:pt idx="23">
                  <c:v>-0.50000000000000011</c:v>
                </c:pt>
                <c:pt idx="24">
                  <c:v>-0.64278760968653925</c:v>
                </c:pt>
                <c:pt idx="25">
                  <c:v>-0.70710678118654746</c:v>
                </c:pt>
                <c:pt idx="26">
                  <c:v>-0.7660444431189779</c:v>
                </c:pt>
                <c:pt idx="27">
                  <c:v>-0.86602540378443837</c:v>
                </c:pt>
                <c:pt idx="28">
                  <c:v>-0.93969262078590843</c:v>
                </c:pt>
                <c:pt idx="29">
                  <c:v>-0.98480775301220802</c:v>
                </c:pt>
                <c:pt idx="30">
                  <c:v>-1</c:v>
                </c:pt>
                <c:pt idx="31">
                  <c:v>-0.98480775301220813</c:v>
                </c:pt>
                <c:pt idx="32">
                  <c:v>-0.93969262078590832</c:v>
                </c:pt>
                <c:pt idx="33">
                  <c:v>-0.8660254037844386</c:v>
                </c:pt>
                <c:pt idx="34">
                  <c:v>-0.76604444311897812</c:v>
                </c:pt>
                <c:pt idx="35">
                  <c:v>-0.70710678118654768</c:v>
                </c:pt>
                <c:pt idx="36">
                  <c:v>-0.64278760968653958</c:v>
                </c:pt>
                <c:pt idx="37">
                  <c:v>-0.50000000000000044</c:v>
                </c:pt>
                <c:pt idx="38">
                  <c:v>-0.3420201433256686</c:v>
                </c:pt>
                <c:pt idx="39">
                  <c:v>-0.17364817766693039</c:v>
                </c:pt>
                <c:pt idx="4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0-4CB4-AAE8-2F46C9B42D5A}"/>
            </c:ext>
          </c:extLst>
        </c:ser>
        <c:ser>
          <c:idx val="1"/>
          <c:order val="1"/>
          <c:tx>
            <c:strRef>
              <c:f>Tabelle2!$E$2</c:f>
              <c:strCache>
                <c:ptCount val="1"/>
                <c:pt idx="0">
                  <c:v>cos()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Tabelle2!$E$3:$E$43</c:f>
              <c:numCache>
                <c:formatCode>0.000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0.70710678118654757</c:v>
                </c:pt>
                <c:pt idx="6">
                  <c:v>0.64278760968653936</c:v>
                </c:pt>
                <c:pt idx="7">
                  <c:v>0.50000000000000011</c:v>
                </c:pt>
                <c:pt idx="8">
                  <c:v>0.34202014332566882</c:v>
                </c:pt>
                <c:pt idx="9">
                  <c:v>0.17364817766693041</c:v>
                </c:pt>
                <c:pt idx="10">
                  <c:v>6.1257422745431001E-17</c:v>
                </c:pt>
                <c:pt idx="11">
                  <c:v>-0.1736481776669303</c:v>
                </c:pt>
                <c:pt idx="12">
                  <c:v>-0.34202014332566871</c:v>
                </c:pt>
                <c:pt idx="13">
                  <c:v>-0.49999999999999978</c:v>
                </c:pt>
                <c:pt idx="14">
                  <c:v>-0.64278760968653936</c:v>
                </c:pt>
                <c:pt idx="15">
                  <c:v>-0.70710678118654746</c:v>
                </c:pt>
                <c:pt idx="16">
                  <c:v>-0.7660444431189779</c:v>
                </c:pt>
                <c:pt idx="17">
                  <c:v>-0.86602540378443871</c:v>
                </c:pt>
                <c:pt idx="18">
                  <c:v>-0.93969262078590832</c:v>
                </c:pt>
                <c:pt idx="19">
                  <c:v>-0.98480775301220802</c:v>
                </c:pt>
                <c:pt idx="20">
                  <c:v>-1</c:v>
                </c:pt>
                <c:pt idx="21">
                  <c:v>-0.98480775301220802</c:v>
                </c:pt>
                <c:pt idx="22">
                  <c:v>-0.93969262078590843</c:v>
                </c:pt>
                <c:pt idx="23">
                  <c:v>-0.8660254037844386</c:v>
                </c:pt>
                <c:pt idx="24">
                  <c:v>-0.76604444311897801</c:v>
                </c:pt>
                <c:pt idx="25">
                  <c:v>-0.70710678118654768</c:v>
                </c:pt>
                <c:pt idx="26">
                  <c:v>-0.64278760968653947</c:v>
                </c:pt>
                <c:pt idx="27">
                  <c:v>-0.50000000000000044</c:v>
                </c:pt>
                <c:pt idx="28">
                  <c:v>-0.34202014332566855</c:v>
                </c:pt>
                <c:pt idx="29">
                  <c:v>-0.17364817766693033</c:v>
                </c:pt>
                <c:pt idx="30">
                  <c:v>-1.83772268236293E-16</c:v>
                </c:pt>
                <c:pt idx="31">
                  <c:v>0.17364817766692997</c:v>
                </c:pt>
                <c:pt idx="32">
                  <c:v>0.34202014332566899</c:v>
                </c:pt>
                <c:pt idx="33">
                  <c:v>0.50000000000000011</c:v>
                </c:pt>
                <c:pt idx="34">
                  <c:v>0.64278760968653925</c:v>
                </c:pt>
                <c:pt idx="35">
                  <c:v>0.70710678118654735</c:v>
                </c:pt>
                <c:pt idx="36">
                  <c:v>0.76604444311897779</c:v>
                </c:pt>
                <c:pt idx="37">
                  <c:v>0.86602540378443837</c:v>
                </c:pt>
                <c:pt idx="38">
                  <c:v>0.93969262078590843</c:v>
                </c:pt>
                <c:pt idx="39">
                  <c:v>0.98480775301220802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A0-4CB4-AAE8-2F46C9B4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04976"/>
        <c:axId val="571404256"/>
      </c:scatterChart>
      <c:valAx>
        <c:axId val="571404976"/>
        <c:scaling>
          <c:orientation val="minMax"/>
          <c:max val="6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256"/>
        <c:crosses val="autoZero"/>
        <c:crossBetween val="midCat"/>
      </c:valAx>
      <c:valAx>
        <c:axId val="5714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sin()</a:t>
            </a:r>
            <a:r>
              <a:rPr lang="de-DE" baseline="0"/>
              <a:t> &amp; Grad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421902875908714E-2"/>
          <c:y val="0.13467592592592595"/>
          <c:w val="0.9231621547943148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Tabelle2!$D$2</c:f>
              <c:strCache>
                <c:ptCount val="1"/>
                <c:pt idx="0">
                  <c:v>sin()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Tabelle2!$A$3:$A$43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240</c:v>
                </c:pt>
                <c:pt idx="28">
                  <c:v>250</c:v>
                </c:pt>
                <c:pt idx="29">
                  <c:v>260</c:v>
                </c:pt>
                <c:pt idx="30">
                  <c:v>270</c:v>
                </c:pt>
                <c:pt idx="31">
                  <c:v>280</c:v>
                </c:pt>
                <c:pt idx="32">
                  <c:v>290</c:v>
                </c:pt>
                <c:pt idx="33">
                  <c:v>300</c:v>
                </c:pt>
                <c:pt idx="34">
                  <c:v>310</c:v>
                </c:pt>
                <c:pt idx="35">
                  <c:v>315</c:v>
                </c:pt>
                <c:pt idx="36">
                  <c:v>320</c:v>
                </c:pt>
                <c:pt idx="37">
                  <c:v>330</c:v>
                </c:pt>
                <c:pt idx="38">
                  <c:v>340</c:v>
                </c:pt>
                <c:pt idx="39">
                  <c:v>350</c:v>
                </c:pt>
                <c:pt idx="40">
                  <c:v>360</c:v>
                </c:pt>
              </c:numCache>
            </c:numRef>
          </c:xVal>
          <c:yVal>
            <c:numRef>
              <c:f>Tabelle2!$D$3:$D$43</c:f>
              <c:numCache>
                <c:formatCode>0.000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0.70710678118654746</c:v>
                </c:pt>
                <c:pt idx="6">
                  <c:v>0.76604444311897801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0.98480775301220802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0.86602540378443871</c:v>
                </c:pt>
                <c:pt idx="14">
                  <c:v>0.76604444311897801</c:v>
                </c:pt>
                <c:pt idx="15">
                  <c:v>0.70710678118654757</c:v>
                </c:pt>
                <c:pt idx="16">
                  <c:v>0.64278760968653947</c:v>
                </c:pt>
                <c:pt idx="17">
                  <c:v>0.49999999999999994</c:v>
                </c:pt>
                <c:pt idx="18">
                  <c:v>0.34202014332566888</c:v>
                </c:pt>
                <c:pt idx="19">
                  <c:v>0.17364817766693028</c:v>
                </c:pt>
                <c:pt idx="20">
                  <c:v>1.22514845490862E-16</c:v>
                </c:pt>
                <c:pt idx="21">
                  <c:v>-0.17364817766693047</c:v>
                </c:pt>
                <c:pt idx="22">
                  <c:v>-0.34202014332566866</c:v>
                </c:pt>
                <c:pt idx="23">
                  <c:v>-0.50000000000000011</c:v>
                </c:pt>
                <c:pt idx="24">
                  <c:v>-0.64278760968653925</c:v>
                </c:pt>
                <c:pt idx="25">
                  <c:v>-0.70710678118654746</c:v>
                </c:pt>
                <c:pt idx="26">
                  <c:v>-0.7660444431189779</c:v>
                </c:pt>
                <c:pt idx="27">
                  <c:v>-0.86602540378443837</c:v>
                </c:pt>
                <c:pt idx="28">
                  <c:v>-0.93969262078590843</c:v>
                </c:pt>
                <c:pt idx="29">
                  <c:v>-0.98480775301220802</c:v>
                </c:pt>
                <c:pt idx="30">
                  <c:v>-1</c:v>
                </c:pt>
                <c:pt idx="31">
                  <c:v>-0.98480775301220813</c:v>
                </c:pt>
                <c:pt idx="32">
                  <c:v>-0.93969262078590832</c:v>
                </c:pt>
                <c:pt idx="33">
                  <c:v>-0.8660254037844386</c:v>
                </c:pt>
                <c:pt idx="34">
                  <c:v>-0.76604444311897812</c:v>
                </c:pt>
                <c:pt idx="35">
                  <c:v>-0.70710678118654768</c:v>
                </c:pt>
                <c:pt idx="36">
                  <c:v>-0.64278760968653958</c:v>
                </c:pt>
                <c:pt idx="37">
                  <c:v>-0.50000000000000044</c:v>
                </c:pt>
                <c:pt idx="38">
                  <c:v>-0.3420201433256686</c:v>
                </c:pt>
                <c:pt idx="39">
                  <c:v>-0.17364817766693039</c:v>
                </c:pt>
                <c:pt idx="4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5-4C17-9577-7126E0DA3957}"/>
            </c:ext>
          </c:extLst>
        </c:ser>
        <c:ser>
          <c:idx val="1"/>
          <c:order val="1"/>
          <c:tx>
            <c:strRef>
              <c:f>Tabelle2!$E$2</c:f>
              <c:strCache>
                <c:ptCount val="1"/>
                <c:pt idx="0">
                  <c:v>cos()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Tabelle2!$A$3:$A$43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240</c:v>
                </c:pt>
                <c:pt idx="28">
                  <c:v>250</c:v>
                </c:pt>
                <c:pt idx="29">
                  <c:v>260</c:v>
                </c:pt>
                <c:pt idx="30">
                  <c:v>270</c:v>
                </c:pt>
                <c:pt idx="31">
                  <c:v>280</c:v>
                </c:pt>
                <c:pt idx="32">
                  <c:v>290</c:v>
                </c:pt>
                <c:pt idx="33">
                  <c:v>300</c:v>
                </c:pt>
                <c:pt idx="34">
                  <c:v>310</c:v>
                </c:pt>
                <c:pt idx="35">
                  <c:v>315</c:v>
                </c:pt>
                <c:pt idx="36">
                  <c:v>320</c:v>
                </c:pt>
                <c:pt idx="37">
                  <c:v>330</c:v>
                </c:pt>
                <c:pt idx="38">
                  <c:v>340</c:v>
                </c:pt>
                <c:pt idx="39">
                  <c:v>350</c:v>
                </c:pt>
                <c:pt idx="40">
                  <c:v>360</c:v>
                </c:pt>
              </c:numCache>
            </c:numRef>
          </c:xVal>
          <c:yVal>
            <c:numRef>
              <c:f>Tabelle2!$E$3:$E$43</c:f>
              <c:numCache>
                <c:formatCode>0.000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0.70710678118654757</c:v>
                </c:pt>
                <c:pt idx="6">
                  <c:v>0.64278760968653936</c:v>
                </c:pt>
                <c:pt idx="7">
                  <c:v>0.50000000000000011</c:v>
                </c:pt>
                <c:pt idx="8">
                  <c:v>0.34202014332566882</c:v>
                </c:pt>
                <c:pt idx="9">
                  <c:v>0.17364817766693041</c:v>
                </c:pt>
                <c:pt idx="10">
                  <c:v>6.1257422745431001E-17</c:v>
                </c:pt>
                <c:pt idx="11">
                  <c:v>-0.1736481776669303</c:v>
                </c:pt>
                <c:pt idx="12">
                  <c:v>-0.34202014332566871</c:v>
                </c:pt>
                <c:pt idx="13">
                  <c:v>-0.49999999999999978</c:v>
                </c:pt>
                <c:pt idx="14">
                  <c:v>-0.64278760968653936</c:v>
                </c:pt>
                <c:pt idx="15">
                  <c:v>-0.70710678118654746</c:v>
                </c:pt>
                <c:pt idx="16">
                  <c:v>-0.7660444431189779</c:v>
                </c:pt>
                <c:pt idx="17">
                  <c:v>-0.86602540378443871</c:v>
                </c:pt>
                <c:pt idx="18">
                  <c:v>-0.93969262078590832</c:v>
                </c:pt>
                <c:pt idx="19">
                  <c:v>-0.98480775301220802</c:v>
                </c:pt>
                <c:pt idx="20">
                  <c:v>-1</c:v>
                </c:pt>
                <c:pt idx="21">
                  <c:v>-0.98480775301220802</c:v>
                </c:pt>
                <c:pt idx="22">
                  <c:v>-0.93969262078590843</c:v>
                </c:pt>
                <c:pt idx="23">
                  <c:v>-0.8660254037844386</c:v>
                </c:pt>
                <c:pt idx="24">
                  <c:v>-0.76604444311897801</c:v>
                </c:pt>
                <c:pt idx="25">
                  <c:v>-0.70710678118654768</c:v>
                </c:pt>
                <c:pt idx="26">
                  <c:v>-0.64278760968653947</c:v>
                </c:pt>
                <c:pt idx="27">
                  <c:v>-0.50000000000000044</c:v>
                </c:pt>
                <c:pt idx="28">
                  <c:v>-0.34202014332566855</c:v>
                </c:pt>
                <c:pt idx="29">
                  <c:v>-0.17364817766693033</c:v>
                </c:pt>
                <c:pt idx="30">
                  <c:v>-1.83772268236293E-16</c:v>
                </c:pt>
                <c:pt idx="31">
                  <c:v>0.17364817766692997</c:v>
                </c:pt>
                <c:pt idx="32">
                  <c:v>0.34202014332566899</c:v>
                </c:pt>
                <c:pt idx="33">
                  <c:v>0.50000000000000011</c:v>
                </c:pt>
                <c:pt idx="34">
                  <c:v>0.64278760968653925</c:v>
                </c:pt>
                <c:pt idx="35">
                  <c:v>0.70710678118654735</c:v>
                </c:pt>
                <c:pt idx="36">
                  <c:v>0.76604444311897779</c:v>
                </c:pt>
                <c:pt idx="37">
                  <c:v>0.86602540378443837</c:v>
                </c:pt>
                <c:pt idx="38">
                  <c:v>0.93969262078590843</c:v>
                </c:pt>
                <c:pt idx="39">
                  <c:v>0.98480775301220802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5-4C17-9577-7126E0DA3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71360"/>
        <c:axId val="500071720"/>
      </c:scatterChart>
      <c:valAx>
        <c:axId val="500071360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071720"/>
        <c:crosses val="autoZero"/>
        <c:crossBetween val="midCat"/>
      </c:valAx>
      <c:valAx>
        <c:axId val="5000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0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787360278296"/>
          <c:y val="3.3481329978665077E-2"/>
          <c:w val="0.81249061839093117"/>
          <c:h val="0.923176204750537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Tabelle3!$D$2</c:f>
              <c:strCache>
                <c:ptCount val="1"/>
                <c:pt idx="0">
                  <c:v>sin()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Tabelle3!$C$3:$C$43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Tabelle3!$D$3:$D$43</c:f>
              <c:numCache>
                <c:formatCode>0.0000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0.70710678118654746</c:v>
                </c:pt>
                <c:pt idx="6">
                  <c:v>0.76604444311897801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0.98480775301220802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0.86602540378443871</c:v>
                </c:pt>
                <c:pt idx="14">
                  <c:v>0.76604444311897801</c:v>
                </c:pt>
                <c:pt idx="15">
                  <c:v>0.70710678118654757</c:v>
                </c:pt>
                <c:pt idx="16">
                  <c:v>0.64278760968653947</c:v>
                </c:pt>
                <c:pt idx="17">
                  <c:v>0.49999999999999994</c:v>
                </c:pt>
                <c:pt idx="18">
                  <c:v>0.34202014332566888</c:v>
                </c:pt>
                <c:pt idx="19">
                  <c:v>0.17364817766693028</c:v>
                </c:pt>
                <c:pt idx="20">
                  <c:v>1.22514845490862E-16</c:v>
                </c:pt>
                <c:pt idx="21">
                  <c:v>-0.17364817766693047</c:v>
                </c:pt>
                <c:pt idx="22">
                  <c:v>-0.34202014332566866</c:v>
                </c:pt>
                <c:pt idx="23">
                  <c:v>-0.50000000000000011</c:v>
                </c:pt>
                <c:pt idx="24">
                  <c:v>-0.64278760968653925</c:v>
                </c:pt>
                <c:pt idx="25">
                  <c:v>-0.70710678118654746</c:v>
                </c:pt>
                <c:pt idx="26">
                  <c:v>-0.7660444431189779</c:v>
                </c:pt>
                <c:pt idx="27">
                  <c:v>-0.86602540378443837</c:v>
                </c:pt>
                <c:pt idx="28">
                  <c:v>-0.93969262078590843</c:v>
                </c:pt>
                <c:pt idx="29">
                  <c:v>-0.98480775301220802</c:v>
                </c:pt>
                <c:pt idx="30">
                  <c:v>-1</c:v>
                </c:pt>
                <c:pt idx="31">
                  <c:v>-0.98480775301220813</c:v>
                </c:pt>
                <c:pt idx="32">
                  <c:v>-0.93969262078590832</c:v>
                </c:pt>
                <c:pt idx="33">
                  <c:v>-0.8660254037844386</c:v>
                </c:pt>
                <c:pt idx="34">
                  <c:v>-0.76604444311897812</c:v>
                </c:pt>
                <c:pt idx="35">
                  <c:v>-0.70710678118654768</c:v>
                </c:pt>
                <c:pt idx="36">
                  <c:v>-0.64278760968653958</c:v>
                </c:pt>
                <c:pt idx="37">
                  <c:v>-0.50000000000000044</c:v>
                </c:pt>
                <c:pt idx="38">
                  <c:v>-0.3420201433256686</c:v>
                </c:pt>
                <c:pt idx="39">
                  <c:v>-0.17364817766693039</c:v>
                </c:pt>
                <c:pt idx="4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4-4069-979E-ADCD509F5ABB}"/>
            </c:ext>
          </c:extLst>
        </c:ser>
        <c:ser>
          <c:idx val="2"/>
          <c:order val="1"/>
          <c:tx>
            <c:strRef>
              <c:f>Tabelle3!$E$2</c:f>
              <c:strCache>
                <c:ptCount val="1"/>
                <c:pt idx="0">
                  <c:v>sin(x+b)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Tabelle3!$C$3:$C$43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Tabelle3!$E$3:$E$43</c:f>
              <c:numCache>
                <c:formatCode>0.0000</c:formatCode>
                <c:ptCount val="41"/>
                <c:pt idx="0">
                  <c:v>-0.47942553860420301</c:v>
                </c:pt>
                <c:pt idx="1">
                  <c:v>-0.31975137478493343</c:v>
                </c:pt>
                <c:pt idx="2">
                  <c:v>-0.15036172724482641</c:v>
                </c:pt>
                <c:pt idx="3">
                  <c:v>2.3596585290909418E-2</c:v>
                </c:pt>
                <c:pt idx="4">
                  <c:v>0.19683792752302931</c:v>
                </c:pt>
                <c:pt idx="5">
                  <c:v>0.28153953114270069</c:v>
                </c:pt>
                <c:pt idx="6">
                  <c:v>0.36409844893215931</c:v>
                </c:pt>
                <c:pt idx="7">
                  <c:v>0.52029602321319057</c:v>
                </c:pt>
                <c:pt idx="8">
                  <c:v>0.66068466611138044</c:v>
                </c:pt>
                <c:pt idx="9">
                  <c:v>0.78099873975234846</c:v>
                </c:pt>
                <c:pt idx="10">
                  <c:v>0.87758256189037265</c:v>
                </c:pt>
                <c:pt idx="11">
                  <c:v>0.94750148196356132</c:v>
                </c:pt>
                <c:pt idx="12">
                  <c:v>0.98863104896617138</c:v>
                </c:pt>
                <c:pt idx="13">
                  <c:v>0.99972156181739369</c:v>
                </c:pt>
                <c:pt idx="14">
                  <c:v>0.98043604089631398</c:v>
                </c:pt>
                <c:pt idx="15">
                  <c:v>0.95954962998479043</c:v>
                </c:pt>
                <c:pt idx="16">
                  <c:v>0.93136046699717501</c:v>
                </c:pt>
                <c:pt idx="17">
                  <c:v>0.85398597659946318</c:v>
                </c:pt>
                <c:pt idx="18">
                  <c:v>0.75066355444053212</c:v>
                </c:pt>
                <c:pt idx="19">
                  <c:v>0.62453260003401201</c:v>
                </c:pt>
                <c:pt idx="20">
                  <c:v>0.47942553860420312</c:v>
                </c:pt>
                <c:pt idx="21">
                  <c:v>0.31975137478493332</c:v>
                </c:pt>
                <c:pt idx="22">
                  <c:v>0.15036172724482647</c:v>
                </c:pt>
                <c:pt idx="23">
                  <c:v>-2.359658529090963E-2</c:v>
                </c:pt>
                <c:pt idx="24">
                  <c:v>-0.19683792752302928</c:v>
                </c:pt>
                <c:pt idx="25">
                  <c:v>-0.28153953114270058</c:v>
                </c:pt>
                <c:pt idx="26">
                  <c:v>-0.36409844893215909</c:v>
                </c:pt>
                <c:pt idx="27">
                  <c:v>-0.52029602321319024</c:v>
                </c:pt>
                <c:pt idx="28">
                  <c:v>-0.66068466611138066</c:v>
                </c:pt>
                <c:pt idx="29">
                  <c:v>-0.78099873975234857</c:v>
                </c:pt>
                <c:pt idx="30">
                  <c:v>-0.87758256189037265</c:v>
                </c:pt>
                <c:pt idx="31">
                  <c:v>-0.94750148196356121</c:v>
                </c:pt>
                <c:pt idx="32">
                  <c:v>-0.98863104896617149</c:v>
                </c:pt>
                <c:pt idx="33">
                  <c:v>-0.99972156181739369</c:v>
                </c:pt>
                <c:pt idx="34">
                  <c:v>-0.98043604089631398</c:v>
                </c:pt>
                <c:pt idx="35">
                  <c:v>-0.95954962998479054</c:v>
                </c:pt>
                <c:pt idx="36">
                  <c:v>-0.93136046699717501</c:v>
                </c:pt>
                <c:pt idx="37">
                  <c:v>-0.85398597659946351</c:v>
                </c:pt>
                <c:pt idx="38">
                  <c:v>-0.7506635544405319</c:v>
                </c:pt>
                <c:pt idx="39">
                  <c:v>-0.62453260003401212</c:v>
                </c:pt>
                <c:pt idx="40">
                  <c:v>-0.47942553860420323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E4-4069-979E-ADCD509F5ABB}"/>
            </c:ext>
          </c:extLst>
        </c:ser>
        <c:ser>
          <c:idx val="1"/>
          <c:order val="2"/>
          <c:tx>
            <c:strRef>
              <c:f>Tabelle3!$F$2</c:f>
              <c:strCache>
                <c:ptCount val="1"/>
                <c:pt idx="0">
                  <c:v>sin(x)+b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Tabelle3!$C$3:$C$43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Tabelle3!$F$3:$F$43</c:f>
              <c:numCache>
                <c:formatCode>0.0000</c:formatCode>
                <c:ptCount val="41"/>
                <c:pt idx="0">
                  <c:v>0.5</c:v>
                </c:pt>
                <c:pt idx="1">
                  <c:v>0.6736481776669303</c:v>
                </c:pt>
                <c:pt idx="2">
                  <c:v>0.84202014332566866</c:v>
                </c:pt>
                <c:pt idx="3">
                  <c:v>1</c:v>
                </c:pt>
                <c:pt idx="4">
                  <c:v>1.1427876096865393</c:v>
                </c:pt>
                <c:pt idx="5">
                  <c:v>1.2071067811865475</c:v>
                </c:pt>
                <c:pt idx="6">
                  <c:v>1.2660444431189779</c:v>
                </c:pt>
                <c:pt idx="7">
                  <c:v>1.3660254037844386</c:v>
                </c:pt>
                <c:pt idx="8">
                  <c:v>1.4396926207859084</c:v>
                </c:pt>
                <c:pt idx="9">
                  <c:v>1.4848077530122081</c:v>
                </c:pt>
                <c:pt idx="10">
                  <c:v>1.5</c:v>
                </c:pt>
                <c:pt idx="11">
                  <c:v>1.4848077530122081</c:v>
                </c:pt>
                <c:pt idx="12">
                  <c:v>1.4396926207859084</c:v>
                </c:pt>
                <c:pt idx="13">
                  <c:v>1.3660254037844388</c:v>
                </c:pt>
                <c:pt idx="14">
                  <c:v>1.2660444431189779</c:v>
                </c:pt>
                <c:pt idx="15">
                  <c:v>1.2071067811865475</c:v>
                </c:pt>
                <c:pt idx="16">
                  <c:v>1.1427876096865395</c:v>
                </c:pt>
                <c:pt idx="17">
                  <c:v>1</c:v>
                </c:pt>
                <c:pt idx="18">
                  <c:v>0.84202014332566888</c:v>
                </c:pt>
                <c:pt idx="19">
                  <c:v>0.6736481776669303</c:v>
                </c:pt>
                <c:pt idx="20">
                  <c:v>0.50000000000000011</c:v>
                </c:pt>
                <c:pt idx="21">
                  <c:v>0.32635182233306953</c:v>
                </c:pt>
                <c:pt idx="22">
                  <c:v>0.15797985667433134</c:v>
                </c:pt>
                <c:pt idx="23">
                  <c:v>0</c:v>
                </c:pt>
                <c:pt idx="24">
                  <c:v>-0.14278760968653925</c:v>
                </c:pt>
                <c:pt idx="25">
                  <c:v>-0.20710678118654746</c:v>
                </c:pt>
                <c:pt idx="26">
                  <c:v>-0.2660444431189779</c:v>
                </c:pt>
                <c:pt idx="27">
                  <c:v>-0.36602540378443837</c:v>
                </c:pt>
                <c:pt idx="28">
                  <c:v>-0.43969262078590843</c:v>
                </c:pt>
                <c:pt idx="29">
                  <c:v>-0.48480775301220802</c:v>
                </c:pt>
                <c:pt idx="30">
                  <c:v>-0.5</c:v>
                </c:pt>
                <c:pt idx="31">
                  <c:v>-0.48480775301220813</c:v>
                </c:pt>
                <c:pt idx="32">
                  <c:v>-0.43969262078590832</c:v>
                </c:pt>
                <c:pt idx="33">
                  <c:v>-0.3660254037844386</c:v>
                </c:pt>
                <c:pt idx="34">
                  <c:v>-0.26604444311897812</c:v>
                </c:pt>
                <c:pt idx="35">
                  <c:v>-0.20710678118654768</c:v>
                </c:pt>
                <c:pt idx="36">
                  <c:v>-0.14278760968653958</c:v>
                </c:pt>
                <c:pt idx="37">
                  <c:v>0</c:v>
                </c:pt>
                <c:pt idx="38">
                  <c:v>0.1579798566743314</c:v>
                </c:pt>
                <c:pt idx="39">
                  <c:v>0.32635182233306959</c:v>
                </c:pt>
                <c:pt idx="40">
                  <c:v>0.49999999999999978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E4-4069-979E-ADCD509F5ABB}"/>
            </c:ext>
          </c:extLst>
        </c:ser>
        <c:ser>
          <c:idx val="3"/>
          <c:order val="3"/>
          <c:tx>
            <c:strRef>
              <c:f>Tabelle3!$G$2</c:f>
              <c:strCache>
                <c:ptCount val="1"/>
                <c:pt idx="0">
                  <c:v>a * sin(x)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Tabelle3!$C$3:$C$43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Tabelle3!$G$3:$G$43</c:f>
              <c:numCache>
                <c:formatCode>0.0000</c:formatCode>
                <c:ptCount val="41"/>
                <c:pt idx="0">
                  <c:v>0</c:v>
                </c:pt>
                <c:pt idx="1">
                  <c:v>0.26047226650039551</c:v>
                </c:pt>
                <c:pt idx="2">
                  <c:v>0.5130302149885031</c:v>
                </c:pt>
                <c:pt idx="3">
                  <c:v>0.74999999999999989</c:v>
                </c:pt>
                <c:pt idx="4">
                  <c:v>0.96418141452980888</c:v>
                </c:pt>
                <c:pt idx="5">
                  <c:v>1.0606601717798212</c:v>
                </c:pt>
                <c:pt idx="6">
                  <c:v>1.1490666646784671</c:v>
                </c:pt>
                <c:pt idx="7">
                  <c:v>1.299038105676658</c:v>
                </c:pt>
                <c:pt idx="8">
                  <c:v>1.4095389311788624</c:v>
                </c:pt>
                <c:pt idx="9">
                  <c:v>1.477211629518312</c:v>
                </c:pt>
                <c:pt idx="10">
                  <c:v>1.5</c:v>
                </c:pt>
                <c:pt idx="11">
                  <c:v>1.477211629518312</c:v>
                </c:pt>
                <c:pt idx="12">
                  <c:v>1.4095389311788626</c:v>
                </c:pt>
                <c:pt idx="13">
                  <c:v>1.299038105676658</c:v>
                </c:pt>
                <c:pt idx="14">
                  <c:v>1.1490666646784671</c:v>
                </c:pt>
                <c:pt idx="15">
                  <c:v>1.0606601717798214</c:v>
                </c:pt>
                <c:pt idx="16">
                  <c:v>0.96418141452980921</c:v>
                </c:pt>
                <c:pt idx="17">
                  <c:v>0.74999999999999989</c:v>
                </c:pt>
                <c:pt idx="18">
                  <c:v>0.51303021498850332</c:v>
                </c:pt>
                <c:pt idx="19">
                  <c:v>0.2604722665003954</c:v>
                </c:pt>
                <c:pt idx="20">
                  <c:v>1.83772268236293E-16</c:v>
                </c:pt>
                <c:pt idx="21">
                  <c:v>-0.26047226650039568</c:v>
                </c:pt>
                <c:pt idx="22">
                  <c:v>-0.51303021498850299</c:v>
                </c:pt>
                <c:pt idx="23">
                  <c:v>-0.75000000000000022</c:v>
                </c:pt>
                <c:pt idx="24">
                  <c:v>-0.96418141452980888</c:v>
                </c:pt>
                <c:pt idx="25">
                  <c:v>-1.0606601717798212</c:v>
                </c:pt>
                <c:pt idx="26">
                  <c:v>-1.1490666646784669</c:v>
                </c:pt>
                <c:pt idx="27">
                  <c:v>-1.2990381056766576</c:v>
                </c:pt>
                <c:pt idx="28">
                  <c:v>-1.4095389311788626</c:v>
                </c:pt>
                <c:pt idx="29">
                  <c:v>-1.477211629518312</c:v>
                </c:pt>
                <c:pt idx="30">
                  <c:v>-1.5</c:v>
                </c:pt>
                <c:pt idx="31">
                  <c:v>-1.4772116295183122</c:v>
                </c:pt>
                <c:pt idx="32">
                  <c:v>-1.4095389311788624</c:v>
                </c:pt>
                <c:pt idx="33">
                  <c:v>-1.299038105676658</c:v>
                </c:pt>
                <c:pt idx="34">
                  <c:v>-1.1490666646784673</c:v>
                </c:pt>
                <c:pt idx="35">
                  <c:v>-1.0606601717798214</c:v>
                </c:pt>
                <c:pt idx="36">
                  <c:v>-0.96418141452980932</c:v>
                </c:pt>
                <c:pt idx="37">
                  <c:v>-0.75000000000000067</c:v>
                </c:pt>
                <c:pt idx="38">
                  <c:v>-0.51303021498850288</c:v>
                </c:pt>
                <c:pt idx="39">
                  <c:v>-0.26047226650039557</c:v>
                </c:pt>
                <c:pt idx="40">
                  <c:v>-3.67544536472586E-16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E4-4069-979E-ADCD509F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04976"/>
        <c:axId val="571404256"/>
      </c:scatterChart>
      <c:valAx>
        <c:axId val="5714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256"/>
        <c:crosses val="autoZero"/>
        <c:crossBetween val="midCat"/>
      </c:valAx>
      <c:valAx>
        <c:axId val="5714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7874894574717"/>
          <c:y val="2.7935925545259224E-2"/>
          <c:w val="0.73020239041214863"/>
          <c:h val="0.923176204750537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'Tabelle3 (2)'!$D$2</c:f>
              <c:strCache>
                <c:ptCount val="1"/>
                <c:pt idx="0">
                  <c:v>sin()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'Tabelle3 (2)'!$C$3:$C$43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'Tabelle3 (2)'!$D$3:$D$43</c:f>
              <c:numCache>
                <c:formatCode>0.0000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0.70710678118654746</c:v>
                </c:pt>
                <c:pt idx="6">
                  <c:v>0.76604444311897801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0.98480775301220802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0.86602540378443871</c:v>
                </c:pt>
                <c:pt idx="14">
                  <c:v>0.76604444311897801</c:v>
                </c:pt>
                <c:pt idx="15">
                  <c:v>0.70710678118654757</c:v>
                </c:pt>
                <c:pt idx="16">
                  <c:v>0.64278760968653947</c:v>
                </c:pt>
                <c:pt idx="17">
                  <c:v>0.49999999999999994</c:v>
                </c:pt>
                <c:pt idx="18">
                  <c:v>0.34202014332566888</c:v>
                </c:pt>
                <c:pt idx="19">
                  <c:v>0.17364817766693028</c:v>
                </c:pt>
                <c:pt idx="20">
                  <c:v>1.22514845490862E-16</c:v>
                </c:pt>
                <c:pt idx="21">
                  <c:v>-0.17364817766693047</c:v>
                </c:pt>
                <c:pt idx="22">
                  <c:v>-0.34202014332566866</c:v>
                </c:pt>
                <c:pt idx="23">
                  <c:v>-0.50000000000000011</c:v>
                </c:pt>
                <c:pt idx="24">
                  <c:v>-0.64278760968653925</c:v>
                </c:pt>
                <c:pt idx="25">
                  <c:v>-0.70710678118654746</c:v>
                </c:pt>
                <c:pt idx="26">
                  <c:v>-0.7660444431189779</c:v>
                </c:pt>
                <c:pt idx="27">
                  <c:v>-0.86602540378443837</c:v>
                </c:pt>
                <c:pt idx="28">
                  <c:v>-0.93969262078590843</c:v>
                </c:pt>
                <c:pt idx="29">
                  <c:v>-0.98480775301220802</c:v>
                </c:pt>
                <c:pt idx="30">
                  <c:v>-1</c:v>
                </c:pt>
                <c:pt idx="31">
                  <c:v>-0.98480775301220813</c:v>
                </c:pt>
                <c:pt idx="32">
                  <c:v>-0.93969262078590832</c:v>
                </c:pt>
                <c:pt idx="33">
                  <c:v>-0.8660254037844386</c:v>
                </c:pt>
                <c:pt idx="34">
                  <c:v>-0.76604444311897812</c:v>
                </c:pt>
                <c:pt idx="35">
                  <c:v>-0.70710678118654768</c:v>
                </c:pt>
                <c:pt idx="36">
                  <c:v>-0.64278760968653958</c:v>
                </c:pt>
                <c:pt idx="37">
                  <c:v>-0.50000000000000044</c:v>
                </c:pt>
                <c:pt idx="38">
                  <c:v>-0.3420201433256686</c:v>
                </c:pt>
                <c:pt idx="39">
                  <c:v>-0.17364817766693039</c:v>
                </c:pt>
                <c:pt idx="4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4-4811-9AD7-CAA89AD943D6}"/>
            </c:ext>
          </c:extLst>
        </c:ser>
        <c:ser>
          <c:idx val="2"/>
          <c:order val="1"/>
          <c:tx>
            <c:strRef>
              <c:f>'Tabelle3 (2)'!$E$2</c:f>
              <c:strCache>
                <c:ptCount val="1"/>
                <c:pt idx="0">
                  <c:v>sin(x+b)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'Tabelle3 (2)'!$C$3:$C$43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'Tabelle3 (2)'!$E$3:$E$43</c:f>
              <c:numCache>
                <c:formatCode>0.0000</c:formatCode>
                <c:ptCount val="41"/>
                <c:pt idx="0">
                  <c:v>-0.47942553860420301</c:v>
                </c:pt>
                <c:pt idx="1">
                  <c:v>-0.31975137478493343</c:v>
                </c:pt>
                <c:pt idx="2">
                  <c:v>-0.15036172724482641</c:v>
                </c:pt>
                <c:pt idx="3">
                  <c:v>2.3596585290909418E-2</c:v>
                </c:pt>
                <c:pt idx="4">
                  <c:v>0.19683792752302931</c:v>
                </c:pt>
                <c:pt idx="5">
                  <c:v>0.28153953114270069</c:v>
                </c:pt>
                <c:pt idx="6">
                  <c:v>0.36409844893215931</c:v>
                </c:pt>
                <c:pt idx="7">
                  <c:v>0.52029602321319057</c:v>
                </c:pt>
                <c:pt idx="8">
                  <c:v>0.66068466611138044</c:v>
                </c:pt>
                <c:pt idx="9">
                  <c:v>0.78099873975234846</c:v>
                </c:pt>
                <c:pt idx="10">
                  <c:v>0.87758256189037265</c:v>
                </c:pt>
                <c:pt idx="11">
                  <c:v>0.94750148196356132</c:v>
                </c:pt>
                <c:pt idx="12">
                  <c:v>0.98863104896617138</c:v>
                </c:pt>
                <c:pt idx="13">
                  <c:v>0.99972156181739369</c:v>
                </c:pt>
                <c:pt idx="14">
                  <c:v>0.98043604089631398</c:v>
                </c:pt>
                <c:pt idx="15">
                  <c:v>0.95954962998479043</c:v>
                </c:pt>
                <c:pt idx="16">
                  <c:v>0.93136046699717501</c:v>
                </c:pt>
                <c:pt idx="17">
                  <c:v>0.85398597659946318</c:v>
                </c:pt>
                <c:pt idx="18">
                  <c:v>0.75066355444053212</c:v>
                </c:pt>
                <c:pt idx="19">
                  <c:v>0.62453260003401201</c:v>
                </c:pt>
                <c:pt idx="20">
                  <c:v>0.47942553860420312</c:v>
                </c:pt>
                <c:pt idx="21">
                  <c:v>0.31975137478493332</c:v>
                </c:pt>
                <c:pt idx="22">
                  <c:v>0.15036172724482647</c:v>
                </c:pt>
                <c:pt idx="23">
                  <c:v>-2.359658529090963E-2</c:v>
                </c:pt>
                <c:pt idx="24">
                  <c:v>-0.19683792752302928</c:v>
                </c:pt>
                <c:pt idx="25">
                  <c:v>-0.28153953114270058</c:v>
                </c:pt>
                <c:pt idx="26">
                  <c:v>-0.36409844893215909</c:v>
                </c:pt>
                <c:pt idx="27">
                  <c:v>-0.52029602321319024</c:v>
                </c:pt>
                <c:pt idx="28">
                  <c:v>-0.66068466611138066</c:v>
                </c:pt>
                <c:pt idx="29">
                  <c:v>-0.78099873975234857</c:v>
                </c:pt>
                <c:pt idx="30">
                  <c:v>-0.87758256189037265</c:v>
                </c:pt>
                <c:pt idx="31">
                  <c:v>-0.94750148196356121</c:v>
                </c:pt>
                <c:pt idx="32">
                  <c:v>-0.98863104896617149</c:v>
                </c:pt>
                <c:pt idx="33">
                  <c:v>-0.99972156181739369</c:v>
                </c:pt>
                <c:pt idx="34">
                  <c:v>-0.98043604089631398</c:v>
                </c:pt>
                <c:pt idx="35">
                  <c:v>-0.95954962998479054</c:v>
                </c:pt>
                <c:pt idx="36">
                  <c:v>-0.93136046699717501</c:v>
                </c:pt>
                <c:pt idx="37">
                  <c:v>-0.85398597659946351</c:v>
                </c:pt>
                <c:pt idx="38">
                  <c:v>-0.7506635544405319</c:v>
                </c:pt>
                <c:pt idx="39">
                  <c:v>-0.62453260003401212</c:v>
                </c:pt>
                <c:pt idx="40">
                  <c:v>-0.47942553860420323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4-4811-9AD7-CAA89AD9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04976"/>
        <c:axId val="571404256"/>
      </c:scatterChart>
      <c:valAx>
        <c:axId val="5714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256"/>
        <c:crosses val="autoZero"/>
        <c:crossBetween val="midCat"/>
      </c:valAx>
      <c:valAx>
        <c:axId val="5714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7874894574717"/>
          <c:y val="2.7935925545259224E-2"/>
          <c:w val="0.73020239041214863"/>
          <c:h val="0.923176204750537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'Tabelle3 (3)'!$D$2</c:f>
              <c:strCache>
                <c:ptCount val="1"/>
                <c:pt idx="0">
                  <c:v>sin()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'Tabelle3 (3)'!$C$3:$C$43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'Tabelle3 (3)'!$D$3:$D$43</c:f>
              <c:numCache>
                <c:formatCode>0.0000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0.70710678118654746</c:v>
                </c:pt>
                <c:pt idx="6">
                  <c:v>0.76604444311897801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0.98480775301220802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0.86602540378443871</c:v>
                </c:pt>
                <c:pt idx="14">
                  <c:v>0.76604444311897801</c:v>
                </c:pt>
                <c:pt idx="15">
                  <c:v>0.70710678118654757</c:v>
                </c:pt>
                <c:pt idx="16">
                  <c:v>0.64278760968653947</c:v>
                </c:pt>
                <c:pt idx="17">
                  <c:v>0.49999999999999994</c:v>
                </c:pt>
                <c:pt idx="18">
                  <c:v>0.34202014332566888</c:v>
                </c:pt>
                <c:pt idx="19">
                  <c:v>0.17364817766693028</c:v>
                </c:pt>
                <c:pt idx="20">
                  <c:v>1.22514845490862E-16</c:v>
                </c:pt>
                <c:pt idx="21">
                  <c:v>-0.17364817766693047</c:v>
                </c:pt>
                <c:pt idx="22">
                  <c:v>-0.34202014332566866</c:v>
                </c:pt>
                <c:pt idx="23">
                  <c:v>-0.50000000000000011</c:v>
                </c:pt>
                <c:pt idx="24">
                  <c:v>-0.64278760968653925</c:v>
                </c:pt>
                <c:pt idx="25">
                  <c:v>-0.70710678118654746</c:v>
                </c:pt>
                <c:pt idx="26">
                  <c:v>-0.7660444431189779</c:v>
                </c:pt>
                <c:pt idx="27">
                  <c:v>-0.86602540378443837</c:v>
                </c:pt>
                <c:pt idx="28">
                  <c:v>-0.93969262078590843</c:v>
                </c:pt>
                <c:pt idx="29">
                  <c:v>-0.98480775301220802</c:v>
                </c:pt>
                <c:pt idx="30">
                  <c:v>-1</c:v>
                </c:pt>
                <c:pt idx="31">
                  <c:v>-0.98480775301220813</c:v>
                </c:pt>
                <c:pt idx="32">
                  <c:v>-0.93969262078590832</c:v>
                </c:pt>
                <c:pt idx="33">
                  <c:v>-0.8660254037844386</c:v>
                </c:pt>
                <c:pt idx="34">
                  <c:v>-0.76604444311897812</c:v>
                </c:pt>
                <c:pt idx="35">
                  <c:v>-0.70710678118654768</c:v>
                </c:pt>
                <c:pt idx="36">
                  <c:v>-0.64278760968653958</c:v>
                </c:pt>
                <c:pt idx="37">
                  <c:v>-0.50000000000000044</c:v>
                </c:pt>
                <c:pt idx="38">
                  <c:v>-0.3420201433256686</c:v>
                </c:pt>
                <c:pt idx="39">
                  <c:v>-0.17364817766693039</c:v>
                </c:pt>
                <c:pt idx="4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F-4AF5-8AF9-558723C463A3}"/>
            </c:ext>
          </c:extLst>
        </c:ser>
        <c:ser>
          <c:idx val="2"/>
          <c:order val="1"/>
          <c:tx>
            <c:strRef>
              <c:f>'Tabelle3 (3)'!$E$2</c:f>
              <c:strCache>
                <c:ptCount val="1"/>
                <c:pt idx="0">
                  <c:v>sin(x) + b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'Tabelle3 (3)'!$C$3:$C$43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'Tabelle3 (3)'!$E$3:$E$43</c:f>
              <c:numCache>
                <c:formatCode>0.0000</c:formatCode>
                <c:ptCount val="41"/>
                <c:pt idx="0">
                  <c:v>1</c:v>
                </c:pt>
                <c:pt idx="1">
                  <c:v>1.1736481776669303</c:v>
                </c:pt>
                <c:pt idx="2">
                  <c:v>1.3420201433256687</c:v>
                </c:pt>
                <c:pt idx="3">
                  <c:v>1.5</c:v>
                </c:pt>
                <c:pt idx="4">
                  <c:v>1.6427876096865393</c:v>
                </c:pt>
                <c:pt idx="5">
                  <c:v>1.7071067811865475</c:v>
                </c:pt>
                <c:pt idx="6">
                  <c:v>1.7660444431189779</c:v>
                </c:pt>
                <c:pt idx="7">
                  <c:v>1.8660254037844386</c:v>
                </c:pt>
                <c:pt idx="8">
                  <c:v>1.9396926207859084</c:v>
                </c:pt>
                <c:pt idx="9">
                  <c:v>1.9848077530122081</c:v>
                </c:pt>
                <c:pt idx="10">
                  <c:v>2</c:v>
                </c:pt>
                <c:pt idx="11">
                  <c:v>1.9848077530122081</c:v>
                </c:pt>
                <c:pt idx="12">
                  <c:v>1.9396926207859084</c:v>
                </c:pt>
                <c:pt idx="13">
                  <c:v>1.8660254037844388</c:v>
                </c:pt>
                <c:pt idx="14">
                  <c:v>1.7660444431189779</c:v>
                </c:pt>
                <c:pt idx="15">
                  <c:v>1.7071067811865475</c:v>
                </c:pt>
                <c:pt idx="16">
                  <c:v>1.6427876096865395</c:v>
                </c:pt>
                <c:pt idx="17">
                  <c:v>1.5</c:v>
                </c:pt>
                <c:pt idx="18">
                  <c:v>1.3420201433256689</c:v>
                </c:pt>
                <c:pt idx="19">
                  <c:v>1.1736481776669303</c:v>
                </c:pt>
                <c:pt idx="20">
                  <c:v>1.0000000000000002</c:v>
                </c:pt>
                <c:pt idx="21">
                  <c:v>0.82635182233306947</c:v>
                </c:pt>
                <c:pt idx="22">
                  <c:v>0.65797985667433134</c:v>
                </c:pt>
                <c:pt idx="23">
                  <c:v>0.49999999999999989</c:v>
                </c:pt>
                <c:pt idx="24">
                  <c:v>0.35721239031346075</c:v>
                </c:pt>
                <c:pt idx="25">
                  <c:v>0.29289321881345254</c:v>
                </c:pt>
                <c:pt idx="26">
                  <c:v>0.2339555568810221</c:v>
                </c:pt>
                <c:pt idx="27">
                  <c:v>0.13397459621556163</c:v>
                </c:pt>
                <c:pt idx="28">
                  <c:v>6.0307379214091572E-2</c:v>
                </c:pt>
                <c:pt idx="29">
                  <c:v>1.519224698779198E-2</c:v>
                </c:pt>
                <c:pt idx="30">
                  <c:v>0</c:v>
                </c:pt>
                <c:pt idx="31">
                  <c:v>1.5192246987791869E-2</c:v>
                </c:pt>
                <c:pt idx="32">
                  <c:v>6.0307379214091683E-2</c:v>
                </c:pt>
                <c:pt idx="33">
                  <c:v>0.1339745962155614</c:v>
                </c:pt>
                <c:pt idx="34">
                  <c:v>0.23395555688102188</c:v>
                </c:pt>
                <c:pt idx="35">
                  <c:v>0.29289321881345232</c:v>
                </c:pt>
                <c:pt idx="36">
                  <c:v>0.35721239031346042</c:v>
                </c:pt>
                <c:pt idx="37">
                  <c:v>0.49999999999999956</c:v>
                </c:pt>
                <c:pt idx="38">
                  <c:v>0.65797985667433134</c:v>
                </c:pt>
                <c:pt idx="39">
                  <c:v>0.82635182233306959</c:v>
                </c:pt>
                <c:pt idx="40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F-4AF5-8AF9-558723C463A3}"/>
            </c:ext>
          </c:extLst>
        </c:ser>
        <c:ser>
          <c:idx val="1"/>
          <c:order val="2"/>
          <c:tx>
            <c:v>MAX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'Tabelle3 (3)'!$H$33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'Tabelle3 (3)'!$I$33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0-44A2-87D3-C0B38860BE82}"/>
            </c:ext>
          </c:extLst>
        </c:ser>
        <c:ser>
          <c:idx val="3"/>
          <c:order val="3"/>
          <c:tx>
            <c:v>MIN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'Tabelle3 (3)'!$H$34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'Tabelle3 (3)'!$I$34</c:f>
              <c:numCache>
                <c:formatCode>General</c:formatCode>
                <c:ptCount val="1"/>
                <c:pt idx="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0-44A2-87D3-C0B38860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04976"/>
        <c:axId val="571404256"/>
      </c:scatterChart>
      <c:valAx>
        <c:axId val="5714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256"/>
        <c:crosses val="autoZero"/>
        <c:crossBetween val="midCat"/>
      </c:valAx>
      <c:valAx>
        <c:axId val="57140425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54563887892617"/>
          <c:y val="2.7935925278286335E-2"/>
          <c:w val="0.73020239041214863"/>
          <c:h val="0.923176204750537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'Tabelle3 (4)'!$D$2</c:f>
              <c:strCache>
                <c:ptCount val="1"/>
                <c:pt idx="0">
                  <c:v>sin()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'Tabelle3 (4)'!$C$3:$C$43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'Tabelle3 (4)'!$D$3:$D$43</c:f>
              <c:numCache>
                <c:formatCode>0.0000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0.70710678118654746</c:v>
                </c:pt>
                <c:pt idx="6">
                  <c:v>0.76604444311897801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0.98480775301220802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0.86602540378443871</c:v>
                </c:pt>
                <c:pt idx="14">
                  <c:v>0.76604444311897801</c:v>
                </c:pt>
                <c:pt idx="15">
                  <c:v>0.70710678118654757</c:v>
                </c:pt>
                <c:pt idx="16">
                  <c:v>0.64278760968653947</c:v>
                </c:pt>
                <c:pt idx="17">
                  <c:v>0.49999999999999994</c:v>
                </c:pt>
                <c:pt idx="18">
                  <c:v>0.34202014332566888</c:v>
                </c:pt>
                <c:pt idx="19">
                  <c:v>0.17364817766693028</c:v>
                </c:pt>
                <c:pt idx="20">
                  <c:v>1.22514845490862E-16</c:v>
                </c:pt>
                <c:pt idx="21">
                  <c:v>-0.17364817766693047</c:v>
                </c:pt>
                <c:pt idx="22">
                  <c:v>-0.34202014332566866</c:v>
                </c:pt>
                <c:pt idx="23">
                  <c:v>-0.50000000000000011</c:v>
                </c:pt>
                <c:pt idx="24">
                  <c:v>-0.64278760968653925</c:v>
                </c:pt>
                <c:pt idx="25">
                  <c:v>-0.70710678118654746</c:v>
                </c:pt>
                <c:pt idx="26">
                  <c:v>-0.7660444431189779</c:v>
                </c:pt>
                <c:pt idx="27">
                  <c:v>-0.86602540378443837</c:v>
                </c:pt>
                <c:pt idx="28">
                  <c:v>-0.93969262078590843</c:v>
                </c:pt>
                <c:pt idx="29">
                  <c:v>-0.98480775301220802</c:v>
                </c:pt>
                <c:pt idx="30">
                  <c:v>-1</c:v>
                </c:pt>
                <c:pt idx="31">
                  <c:v>-0.98480775301220813</c:v>
                </c:pt>
                <c:pt idx="32">
                  <c:v>-0.93969262078590832</c:v>
                </c:pt>
                <c:pt idx="33">
                  <c:v>-0.8660254037844386</c:v>
                </c:pt>
                <c:pt idx="34">
                  <c:v>-0.76604444311897812</c:v>
                </c:pt>
                <c:pt idx="35">
                  <c:v>-0.70710678118654768</c:v>
                </c:pt>
                <c:pt idx="36">
                  <c:v>-0.64278760968653958</c:v>
                </c:pt>
                <c:pt idx="37">
                  <c:v>-0.50000000000000044</c:v>
                </c:pt>
                <c:pt idx="38">
                  <c:v>-0.3420201433256686</c:v>
                </c:pt>
                <c:pt idx="39">
                  <c:v>-0.17364817766693039</c:v>
                </c:pt>
                <c:pt idx="4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4E-4A44-8CA3-6A7CEABB590D}"/>
            </c:ext>
          </c:extLst>
        </c:ser>
        <c:ser>
          <c:idx val="2"/>
          <c:order val="1"/>
          <c:tx>
            <c:strRef>
              <c:f>'Tabelle3 (4)'!$E$2</c:f>
              <c:strCache>
                <c:ptCount val="1"/>
                <c:pt idx="0">
                  <c:v>a * sin(x)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'Tabelle3 (4)'!$C$3:$C$43</c:f>
              <c:numCache>
                <c:formatCode>0.00</c:formatCode>
                <c:ptCount val="41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0.78539816339744828</c:v>
                </c:pt>
                <c:pt idx="6">
                  <c:v>0.87266462599716477</c:v>
                </c:pt>
                <c:pt idx="7">
                  <c:v>1.0471975511965976</c:v>
                </c:pt>
                <c:pt idx="8">
                  <c:v>1.2217304763960306</c:v>
                </c:pt>
                <c:pt idx="9">
                  <c:v>1.3962634015954636</c:v>
                </c:pt>
                <c:pt idx="10">
                  <c:v>1.5707963267948966</c:v>
                </c:pt>
                <c:pt idx="11">
                  <c:v>1.7453292519943295</c:v>
                </c:pt>
                <c:pt idx="12">
                  <c:v>1.9198621771937625</c:v>
                </c:pt>
                <c:pt idx="13">
                  <c:v>2.0943951023931953</c:v>
                </c:pt>
                <c:pt idx="14">
                  <c:v>2.2689280275926285</c:v>
                </c:pt>
                <c:pt idx="15">
                  <c:v>2.3561944901923448</c:v>
                </c:pt>
                <c:pt idx="16">
                  <c:v>2.4434609527920612</c:v>
                </c:pt>
                <c:pt idx="17">
                  <c:v>2.6179938779914944</c:v>
                </c:pt>
                <c:pt idx="18">
                  <c:v>2.7925268031909272</c:v>
                </c:pt>
                <c:pt idx="19">
                  <c:v>2.9670597283903604</c:v>
                </c:pt>
                <c:pt idx="20">
                  <c:v>3.1415926535897931</c:v>
                </c:pt>
                <c:pt idx="21">
                  <c:v>3.3161255787892263</c:v>
                </c:pt>
                <c:pt idx="22">
                  <c:v>3.4906585039886591</c:v>
                </c:pt>
                <c:pt idx="23">
                  <c:v>3.6651914291880923</c:v>
                </c:pt>
                <c:pt idx="24">
                  <c:v>3.839724354387525</c:v>
                </c:pt>
                <c:pt idx="25">
                  <c:v>3.9269908169872414</c:v>
                </c:pt>
                <c:pt idx="26">
                  <c:v>4.0142572795869578</c:v>
                </c:pt>
                <c:pt idx="27">
                  <c:v>4.1887902047863905</c:v>
                </c:pt>
                <c:pt idx="28">
                  <c:v>4.3633231299858242</c:v>
                </c:pt>
                <c:pt idx="29">
                  <c:v>4.5378560551852569</c:v>
                </c:pt>
                <c:pt idx="30">
                  <c:v>4.7123889803846897</c:v>
                </c:pt>
                <c:pt idx="31">
                  <c:v>4.8869219055841224</c:v>
                </c:pt>
                <c:pt idx="32">
                  <c:v>5.0614548307835561</c:v>
                </c:pt>
                <c:pt idx="33">
                  <c:v>5.2359877559829888</c:v>
                </c:pt>
                <c:pt idx="34">
                  <c:v>5.4105206811824216</c:v>
                </c:pt>
                <c:pt idx="35">
                  <c:v>5.497787143782138</c:v>
                </c:pt>
                <c:pt idx="36">
                  <c:v>5.5850536063818543</c:v>
                </c:pt>
                <c:pt idx="37">
                  <c:v>5.7595865315812871</c:v>
                </c:pt>
                <c:pt idx="38">
                  <c:v>5.9341194567807207</c:v>
                </c:pt>
                <c:pt idx="39">
                  <c:v>6.1086523819801535</c:v>
                </c:pt>
                <c:pt idx="40">
                  <c:v>6.2831853071795862</c:v>
                </c:pt>
              </c:numCache>
            </c:numRef>
          </c:xVal>
          <c:yVal>
            <c:numRef>
              <c:f>'Tabelle3 (4)'!$E$3:$E$43</c:f>
              <c:numCache>
                <c:formatCode>0.0000</c:formatCode>
                <c:ptCount val="41"/>
                <c:pt idx="0">
                  <c:v>0</c:v>
                </c:pt>
                <c:pt idx="1">
                  <c:v>0.26047226650039551</c:v>
                </c:pt>
                <c:pt idx="2">
                  <c:v>0.5130302149885031</c:v>
                </c:pt>
                <c:pt idx="3">
                  <c:v>0.74999999999999989</c:v>
                </c:pt>
                <c:pt idx="4">
                  <c:v>0.96418141452980888</c:v>
                </c:pt>
                <c:pt idx="5">
                  <c:v>1.0606601717798212</c:v>
                </c:pt>
                <c:pt idx="6">
                  <c:v>1.1490666646784671</c:v>
                </c:pt>
                <c:pt idx="7">
                  <c:v>1.299038105676658</c:v>
                </c:pt>
                <c:pt idx="8">
                  <c:v>1.4095389311788624</c:v>
                </c:pt>
                <c:pt idx="9">
                  <c:v>1.477211629518312</c:v>
                </c:pt>
                <c:pt idx="10">
                  <c:v>1.5</c:v>
                </c:pt>
                <c:pt idx="11">
                  <c:v>1.477211629518312</c:v>
                </c:pt>
                <c:pt idx="12">
                  <c:v>1.4095389311788626</c:v>
                </c:pt>
                <c:pt idx="13">
                  <c:v>1.299038105676658</c:v>
                </c:pt>
                <c:pt idx="14">
                  <c:v>1.1490666646784671</c:v>
                </c:pt>
                <c:pt idx="15">
                  <c:v>1.0606601717798214</c:v>
                </c:pt>
                <c:pt idx="16">
                  <c:v>0.96418141452980921</c:v>
                </c:pt>
                <c:pt idx="17">
                  <c:v>0.74999999999999989</c:v>
                </c:pt>
                <c:pt idx="18">
                  <c:v>0.51303021498850332</c:v>
                </c:pt>
                <c:pt idx="19">
                  <c:v>0.2604722665003954</c:v>
                </c:pt>
                <c:pt idx="20">
                  <c:v>1.83772268236293E-16</c:v>
                </c:pt>
                <c:pt idx="21">
                  <c:v>-0.26047226650039568</c:v>
                </c:pt>
                <c:pt idx="22">
                  <c:v>-0.51303021498850299</c:v>
                </c:pt>
                <c:pt idx="23">
                  <c:v>-0.75000000000000022</c:v>
                </c:pt>
                <c:pt idx="24">
                  <c:v>-0.96418141452980888</c:v>
                </c:pt>
                <c:pt idx="25">
                  <c:v>-1.0606601717798212</c:v>
                </c:pt>
                <c:pt idx="26">
                  <c:v>-1.1490666646784669</c:v>
                </c:pt>
                <c:pt idx="27">
                  <c:v>-1.2990381056766576</c:v>
                </c:pt>
                <c:pt idx="28">
                  <c:v>-1.4095389311788626</c:v>
                </c:pt>
                <c:pt idx="29">
                  <c:v>-1.477211629518312</c:v>
                </c:pt>
                <c:pt idx="30">
                  <c:v>-1.5</c:v>
                </c:pt>
                <c:pt idx="31">
                  <c:v>-1.4772116295183122</c:v>
                </c:pt>
                <c:pt idx="32">
                  <c:v>-1.4095389311788624</c:v>
                </c:pt>
                <c:pt idx="33">
                  <c:v>-1.299038105676658</c:v>
                </c:pt>
                <c:pt idx="34">
                  <c:v>-1.1490666646784673</c:v>
                </c:pt>
                <c:pt idx="35">
                  <c:v>-1.0606601717798214</c:v>
                </c:pt>
                <c:pt idx="36">
                  <c:v>-0.96418141452980932</c:v>
                </c:pt>
                <c:pt idx="37">
                  <c:v>-0.75000000000000067</c:v>
                </c:pt>
                <c:pt idx="38">
                  <c:v>-0.51303021498850288</c:v>
                </c:pt>
                <c:pt idx="39">
                  <c:v>-0.26047226650039557</c:v>
                </c:pt>
                <c:pt idx="40">
                  <c:v>-3.67544536472586E-16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4E-4A44-8CA3-6A7CEABB590D}"/>
            </c:ext>
          </c:extLst>
        </c:ser>
        <c:ser>
          <c:idx val="1"/>
          <c:order val="2"/>
          <c:tx>
            <c:strRef>
              <c:f>'Tabelle3 (4)'!$G$33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'Tabelle3 (4)'!$H$33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'Tabelle3 (4)'!$I$33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F-4B81-A385-A158EFAC73EF}"/>
            </c:ext>
          </c:extLst>
        </c:ser>
        <c:ser>
          <c:idx val="3"/>
          <c:order val="3"/>
          <c:tx>
            <c:strRef>
              <c:f>'Tabelle3 (4)'!$G$34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'Tabelle3 (4)'!$H$34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'Tabelle3 (4)'!$I$34</c:f>
              <c:numCache>
                <c:formatCode>General</c:formatCode>
                <c:ptCount val="1"/>
                <c:pt idx="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BF-4B81-A385-A158EFAC7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04976"/>
        <c:axId val="571404256"/>
      </c:scatterChart>
      <c:valAx>
        <c:axId val="5714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256"/>
        <c:crosses val="autoZero"/>
        <c:crossBetween val="midCat"/>
      </c:valAx>
      <c:valAx>
        <c:axId val="57140425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0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sin(Signal)*m</a:t>
            </a:r>
          </a:p>
        </c:rich>
      </c:tx>
      <c:layout>
        <c:manualLayout>
          <c:xMode val="edge"/>
          <c:yMode val="edge"/>
          <c:x val="0.3783119770468676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6777521132682245E-2"/>
          <c:y val="0.15002199384508766"/>
          <c:w val="0.8237839206587334"/>
          <c:h val="0.743162773798139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Tabelle4!$A$6:$A$106</c:f>
              <c:numCache>
                <c:formatCode>0.00000</c:formatCode>
                <c:ptCount val="1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</c:numCache>
            </c:numRef>
          </c:xVal>
          <c:yVal>
            <c:numRef>
              <c:f>Tabelle4!$C$6:$C$106</c:f>
              <c:numCache>
                <c:formatCode>0.000</c:formatCode>
                <c:ptCount val="101"/>
                <c:pt idx="0">
                  <c:v>0</c:v>
                </c:pt>
                <c:pt idx="1">
                  <c:v>5.0232415623450703E-2</c:v>
                </c:pt>
                <c:pt idx="2">
                  <c:v>0.10026658685144341</c:v>
                </c:pt>
                <c:pt idx="3">
                  <c:v>0.1499050516685797</c:v>
                </c:pt>
                <c:pt idx="4">
                  <c:v>0.19895190973188384</c:v>
                </c:pt>
                <c:pt idx="5">
                  <c:v>0.24721359549995792</c:v>
                </c:pt>
                <c:pt idx="6">
                  <c:v>0.29449964214774232</c:v>
                </c:pt>
                <c:pt idx="7">
                  <c:v>0.34062343325205813</c:v>
                </c:pt>
                <c:pt idx="8">
                  <c:v>0.38540293928137226</c:v>
                </c:pt>
                <c:pt idx="9">
                  <c:v>0.42866143598319734</c:v>
                </c:pt>
                <c:pt idx="10">
                  <c:v>0.47022820183397851</c:v>
                </c:pt>
                <c:pt idx="11">
                  <c:v>0.50993919179895175</c:v>
                </c:pt>
                <c:pt idx="12">
                  <c:v>0.54763768474295094</c:v>
                </c:pt>
                <c:pt idx="13">
                  <c:v>0.58317490193712906</c:v>
                </c:pt>
                <c:pt idx="14">
                  <c:v>0.61641059422063138</c:v>
                </c:pt>
                <c:pt idx="15">
                  <c:v>0.64721359549995794</c:v>
                </c:pt>
                <c:pt idx="16">
                  <c:v>0.67546234040161213</c:v>
                </c:pt>
                <c:pt idx="17">
                  <c:v>0.70104534403509089</c:v>
                </c:pt>
                <c:pt idx="18">
                  <c:v>0.72386164197281566</c:v>
                </c:pt>
                <c:pt idx="19">
                  <c:v>0.7438211887106011</c:v>
                </c:pt>
                <c:pt idx="20">
                  <c:v>0.76084521303612285</c:v>
                </c:pt>
                <c:pt idx="21">
                  <c:v>0.77486652890290486</c:v>
                </c:pt>
                <c:pt idx="22">
                  <c:v>0.78582980058295093</c:v>
                </c:pt>
                <c:pt idx="23">
                  <c:v>0.79369176105158235</c:v>
                </c:pt>
                <c:pt idx="24">
                  <c:v>0.79842138274261731</c:v>
                </c:pt>
                <c:pt idx="25">
                  <c:v>0.8</c:v>
                </c:pt>
                <c:pt idx="26">
                  <c:v>0.79842138274261731</c:v>
                </c:pt>
                <c:pt idx="27">
                  <c:v>0.79369176105158235</c:v>
                </c:pt>
                <c:pt idx="28">
                  <c:v>0.78582980058295104</c:v>
                </c:pt>
                <c:pt idx="29">
                  <c:v>0.77486652890290497</c:v>
                </c:pt>
                <c:pt idx="30">
                  <c:v>0.76084521303612296</c:v>
                </c:pt>
                <c:pt idx="31">
                  <c:v>0.74382118871060121</c:v>
                </c:pt>
                <c:pt idx="32">
                  <c:v>0.72386164197281566</c:v>
                </c:pt>
                <c:pt idx="33">
                  <c:v>0.701045344035091</c:v>
                </c:pt>
                <c:pt idx="34">
                  <c:v>0.67546234040161224</c:v>
                </c:pt>
                <c:pt idx="35">
                  <c:v>0.64721359549995805</c:v>
                </c:pt>
                <c:pt idx="36">
                  <c:v>0.61641059422063149</c:v>
                </c:pt>
                <c:pt idx="37">
                  <c:v>0.5831749019371294</c:v>
                </c:pt>
                <c:pt idx="38">
                  <c:v>0.54763768474295105</c:v>
                </c:pt>
                <c:pt idx="39">
                  <c:v>0.50993919179895186</c:v>
                </c:pt>
                <c:pt idx="40">
                  <c:v>0.47022820183397862</c:v>
                </c:pt>
                <c:pt idx="41">
                  <c:v>0.42866143598319761</c:v>
                </c:pt>
                <c:pt idx="42">
                  <c:v>0.38540293928137248</c:v>
                </c:pt>
                <c:pt idx="43">
                  <c:v>0.34062343325205835</c:v>
                </c:pt>
                <c:pt idx="44">
                  <c:v>0.29449964214774255</c:v>
                </c:pt>
                <c:pt idx="45">
                  <c:v>0.24721359549995836</c:v>
                </c:pt>
                <c:pt idx="46">
                  <c:v>0.19895190973188387</c:v>
                </c:pt>
                <c:pt idx="47">
                  <c:v>0.14990505166858004</c:v>
                </c:pt>
                <c:pt idx="48">
                  <c:v>0.10026658685144363</c:v>
                </c:pt>
                <c:pt idx="49">
                  <c:v>5.023241562345087E-2</c:v>
                </c:pt>
                <c:pt idx="50">
                  <c:v>9.8011876392689601E-17</c:v>
                </c:pt>
                <c:pt idx="51">
                  <c:v>-5.0232415623450682E-2</c:v>
                </c:pt>
                <c:pt idx="52">
                  <c:v>-0.10026658685144274</c:v>
                </c:pt>
                <c:pt idx="53">
                  <c:v>-0.14990505166857948</c:v>
                </c:pt>
                <c:pt idx="54">
                  <c:v>-0.19895190973188367</c:v>
                </c:pt>
                <c:pt idx="55">
                  <c:v>-0.24721359549995783</c:v>
                </c:pt>
                <c:pt idx="56">
                  <c:v>-0.29449964214774199</c:v>
                </c:pt>
                <c:pt idx="57">
                  <c:v>-0.34062343325205785</c:v>
                </c:pt>
                <c:pt idx="58">
                  <c:v>-0.38540293928137204</c:v>
                </c:pt>
                <c:pt idx="59">
                  <c:v>-0.42866143598319717</c:v>
                </c:pt>
                <c:pt idx="60">
                  <c:v>-0.47022820183397818</c:v>
                </c:pt>
                <c:pt idx="61">
                  <c:v>-0.50993919179895142</c:v>
                </c:pt>
                <c:pt idx="62">
                  <c:v>-0.54763768474295071</c:v>
                </c:pt>
                <c:pt idx="63">
                  <c:v>-0.58317490193712906</c:v>
                </c:pt>
                <c:pt idx="64">
                  <c:v>-0.61641059422063149</c:v>
                </c:pt>
                <c:pt idx="65">
                  <c:v>-0.64721359549995749</c:v>
                </c:pt>
                <c:pt idx="66">
                  <c:v>-0.6754623404016119</c:v>
                </c:pt>
                <c:pt idx="67">
                  <c:v>-0.70104534403509089</c:v>
                </c:pt>
                <c:pt idx="68">
                  <c:v>-0.72386164197281555</c:v>
                </c:pt>
                <c:pt idx="69">
                  <c:v>-0.74382118871060099</c:v>
                </c:pt>
                <c:pt idx="70">
                  <c:v>-0.76084521303612285</c:v>
                </c:pt>
                <c:pt idx="71">
                  <c:v>-0.77486652890290486</c:v>
                </c:pt>
                <c:pt idx="72">
                  <c:v>-0.78582980058295104</c:v>
                </c:pt>
                <c:pt idx="73">
                  <c:v>-0.79369176105158223</c:v>
                </c:pt>
                <c:pt idx="74">
                  <c:v>-0.79842138274261731</c:v>
                </c:pt>
                <c:pt idx="75">
                  <c:v>-0.8</c:v>
                </c:pt>
                <c:pt idx="76">
                  <c:v>-0.79842138274261731</c:v>
                </c:pt>
                <c:pt idx="77">
                  <c:v>-0.79369176105158246</c:v>
                </c:pt>
                <c:pt idx="78">
                  <c:v>-0.78582980058295104</c:v>
                </c:pt>
                <c:pt idx="79">
                  <c:v>-0.77486652890290508</c:v>
                </c:pt>
                <c:pt idx="80">
                  <c:v>-0.76084521303612296</c:v>
                </c:pt>
                <c:pt idx="81">
                  <c:v>-0.74382118871060132</c:v>
                </c:pt>
                <c:pt idx="82">
                  <c:v>-0.72386164197281599</c:v>
                </c:pt>
                <c:pt idx="83">
                  <c:v>-0.70104534403509111</c:v>
                </c:pt>
                <c:pt idx="84">
                  <c:v>-0.67546234040161246</c:v>
                </c:pt>
                <c:pt idx="85">
                  <c:v>-0.64721359549995849</c:v>
                </c:pt>
                <c:pt idx="86">
                  <c:v>-0.61641059422063171</c:v>
                </c:pt>
                <c:pt idx="87">
                  <c:v>-0.58317490193712973</c:v>
                </c:pt>
                <c:pt idx="88">
                  <c:v>-0.54763768474295116</c:v>
                </c:pt>
                <c:pt idx="89">
                  <c:v>-0.50993919179895231</c:v>
                </c:pt>
                <c:pt idx="90">
                  <c:v>-0.47022820183397923</c:v>
                </c:pt>
                <c:pt idx="91">
                  <c:v>-0.42866143598319773</c:v>
                </c:pt>
                <c:pt idx="92">
                  <c:v>-0.38540293928137226</c:v>
                </c:pt>
                <c:pt idx="93">
                  <c:v>-0.34062343325205841</c:v>
                </c:pt>
                <c:pt idx="94">
                  <c:v>-0.29449964214774299</c:v>
                </c:pt>
                <c:pt idx="95">
                  <c:v>-0.24721359549995811</c:v>
                </c:pt>
                <c:pt idx="96">
                  <c:v>-0.19895190973188429</c:v>
                </c:pt>
                <c:pt idx="97">
                  <c:v>-0.14990505166857976</c:v>
                </c:pt>
                <c:pt idx="98">
                  <c:v>-0.10026658685144373</c:v>
                </c:pt>
                <c:pt idx="99">
                  <c:v>-5.0232415623451321E-2</c:v>
                </c:pt>
                <c:pt idx="100">
                  <c:v>-1.960237527853792E-16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0-4904-B168-33F4E23B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41848"/>
        <c:axId val="663442208"/>
      </c:scatterChart>
      <c:valAx>
        <c:axId val="663441848"/>
        <c:scaling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442208"/>
        <c:crosses val="autoZero"/>
        <c:crossBetween val="midCat"/>
      </c:valAx>
      <c:valAx>
        <c:axId val="6634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44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B$2" inc="1000" max="12000" min="1000" page="10" val="3000"/>
</file>

<file path=xl/ctrlProps/ctrlProp2.xml><?xml version="1.0" encoding="utf-8"?>
<formControlPr xmlns="http://schemas.microsoft.com/office/spreadsheetml/2009/9/main" objectType="Spin" dx="22" fmlaLink="$L$13" max="6" page="10" val="4"/>
</file>

<file path=xl/ctrlProps/ctrlProp3.xml><?xml version="1.0" encoding="utf-8"?>
<formControlPr xmlns="http://schemas.microsoft.com/office/spreadsheetml/2009/9/main" objectType="Spin" dx="22" fmlaLink="$L$20" max="10" page="10" val="4"/>
</file>

<file path=xl/ctrlProps/ctrlProp4.xml><?xml version="1.0" encoding="utf-8"?>
<formControlPr xmlns="http://schemas.microsoft.com/office/spreadsheetml/2009/9/main" objectType="Spin" dx="22" fmlaLink="$G$1" max="10" page="10" val="3"/>
</file>

<file path=xl/ctrlProps/ctrlProp5.xml><?xml version="1.0" encoding="utf-8"?>
<formControlPr xmlns="http://schemas.microsoft.com/office/spreadsheetml/2009/9/main" objectType="Spin" dx="22" fmlaLink="$G$1" max="4" page="10" val="4"/>
</file>

<file path=xl/ctrlProps/ctrlProp6.xml><?xml version="1.0" encoding="utf-8"?>
<formControlPr xmlns="http://schemas.microsoft.com/office/spreadsheetml/2009/9/main" objectType="Spin" dx="22" fmlaLink="$G$1" max="6" page="10" val="5"/>
</file>

<file path=xl/ctrlProps/ctrlProp7.xml><?xml version="1.0" encoding="utf-8"?>
<formControlPr xmlns="http://schemas.microsoft.com/office/spreadsheetml/2009/9/main" objectType="Spin" dx="22" fmlaLink="$B$2" inc="100" max="2000" min="1000" page="10" val="1000"/>
</file>

<file path=xl/ctrlProps/ctrlProp8.xml><?xml version="1.0" encoding="utf-8"?>
<formControlPr xmlns="http://schemas.microsoft.com/office/spreadsheetml/2009/9/main" objectType="Spin" dx="22" fmlaLink="$B$2" inc="100" max="2000" min="1000" page="10" val="1000"/>
</file>

<file path=xl/ctrlProps/ctrlProp9.xml><?xml version="1.0" encoding="utf-8"?>
<formControlPr xmlns="http://schemas.microsoft.com/office/spreadsheetml/2009/9/main" objectType="Spin" dx="22" fmlaLink="$B$2" inc="100" max="2000" min="1000" page="10" val="100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3.png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3.png"/><Relationship Id="rId1" Type="http://schemas.openxmlformats.org/officeDocument/2006/relationships/chart" Target="../charts/chart11.xml"/><Relationship Id="rId5" Type="http://schemas.openxmlformats.org/officeDocument/2006/relationships/image" Target="../media/image4.png"/><Relationship Id="rId4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5.png"/><Relationship Id="rId1" Type="http://schemas.openxmlformats.org/officeDocument/2006/relationships/chart" Target="../charts/chart14.xml"/><Relationship Id="rId5" Type="http://schemas.openxmlformats.org/officeDocument/2006/relationships/image" Target="../media/image6.jpg"/><Relationship Id="rId4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image" Target="../media/image7.png"/><Relationship Id="rId4" Type="http://schemas.openxmlformats.org/officeDocument/2006/relationships/image" Target="../media/image6.jp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241787</xdr:colOff>
      <xdr:row>5</xdr:row>
      <xdr:rowOff>0</xdr:rowOff>
    </xdr:from>
    <xdr:to>
      <xdr:col>10</xdr:col>
      <xdr:colOff>604629</xdr:colOff>
      <xdr:row>23</xdr:row>
      <xdr:rowOff>14654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132841</xdr:colOff>
      <xdr:row>1</xdr:row>
      <xdr:rowOff>43961</xdr:rowOff>
    </xdr:from>
    <xdr:to>
      <xdr:col>12</xdr:col>
      <xdr:colOff>74091</xdr:colOff>
      <xdr:row>3</xdr:row>
      <xdr:rowOff>206950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1937" y="241788"/>
          <a:ext cx="6850539" cy="61725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752475</xdr:colOff>
          <xdr:row>6</xdr:row>
          <xdr:rowOff>19050</xdr:rowOff>
        </xdr:from>
        <xdr:to>
          <xdr:col>11</xdr:col>
          <xdr:colOff>752475</xdr:colOff>
          <xdr:row>11</xdr:row>
          <xdr:rowOff>19050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752475</xdr:colOff>
          <xdr:row>13</xdr:row>
          <xdr:rowOff>19050</xdr:rowOff>
        </xdr:from>
        <xdr:to>
          <xdr:col>11</xdr:col>
          <xdr:colOff>752475</xdr:colOff>
          <xdr:row>18</xdr:row>
          <xdr:rowOff>19050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19</xdr:row>
          <xdr:rowOff>190500</xdr:rowOff>
        </xdr:from>
        <xdr:to>
          <xdr:col>12</xdr:col>
          <xdr:colOff>9525</xdr:colOff>
          <xdr:row>24</xdr:row>
          <xdr:rowOff>190500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109586</xdr:colOff>
      <xdr:row>2</xdr:row>
      <xdr:rowOff>7325</xdr:rowOff>
    </xdr:from>
    <xdr:to>
      <xdr:col>15</xdr:col>
      <xdr:colOff>498868</xdr:colOff>
      <xdr:row>22</xdr:row>
      <xdr:rowOff>139847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9525</xdr:rowOff>
        </xdr:from>
        <xdr:to>
          <xdr:col>6</xdr:col>
          <xdr:colOff>752475</xdr:colOff>
          <xdr:row>8</xdr:row>
          <xdr:rowOff>28575</xdr:rowOff>
        </xdr:to>
        <xdr:sp macro="" textlink="">
          <xdr:nvSpPr>
            <xdr:cNvPr id="12289" name="Spinner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6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657225</xdr:colOff>
      <xdr:row>2</xdr:row>
      <xdr:rowOff>152400</xdr:rowOff>
    </xdr:from>
    <xdr:to>
      <xdr:col>15</xdr:col>
      <xdr:colOff>143335</xdr:colOff>
      <xdr:row>8</xdr:row>
      <xdr:rowOff>143033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C12EA73-D96E-D1F7-1806-069A7A808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533400"/>
          <a:ext cx="3296110" cy="1133633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0.29502</cdr:x>
      <cdr:y>0.02941</cdr:y>
    </cdr:from>
    <cdr:to>
      <cdr:x>0.29757</cdr:x>
      <cdr:y>0.95168</cdr:y>
    </cdr:to>
    <cdr:cxnSp macro="">
      <cdr:nvCxnSpPr>
        <cdr:cNvPr id="6" name="Gerade Verbindung mit Pfeil 5">
          <a:extLst xmlns:a="http://schemas.openxmlformats.org/drawingml/2006/main">
            <a:ext uri="{FF2B5EF4-FFF2-40B4-BE49-F238E27FC236}">
              <a16:creationId xmlns:a16="http://schemas.microsoft.com/office/drawing/2014/main" id="{1FE9F172-88B6-1C4A-CE55-57DE6A234407}"/>
            </a:ext>
          </a:extLst>
        </cdr:cNvPr>
        <cdr:cNvCxnSpPr/>
      </cdr:nvCxnSpPr>
      <cdr:spPr>
        <a:xfrm xmlns:a="http://schemas.openxmlformats.org/drawingml/2006/main">
          <a:off x="1913282" y="115958"/>
          <a:ext cx="16565" cy="3636065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00B0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223629</xdr:colOff>
      <xdr:row>1</xdr:row>
      <xdr:rowOff>82827</xdr:rowOff>
    </xdr:from>
    <xdr:to>
      <xdr:col>12</xdr:col>
      <xdr:colOff>33129</xdr:colOff>
      <xdr:row>1</xdr:row>
      <xdr:rowOff>115957</xdr:rowOff>
    </xdr:to>
    <xdr:cxnSp macro="">
      <xdr:nvCxnSpPr>
        <xdr:cNvPr id="12" name="Gerader Verbinder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flipV="1">
          <a:off x="7769086" y="347870"/>
          <a:ext cx="1333500" cy="33130"/>
        </a:xfrm>
        <a:prstGeom prst="line">
          <a:avLst/>
        </a:prstGeom>
        <a:ln w="3810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207064</xdr:colOff>
      <xdr:row>1</xdr:row>
      <xdr:rowOff>74543</xdr:rowOff>
    </xdr:from>
    <xdr:to>
      <xdr:col>12</xdr:col>
      <xdr:colOff>753717</xdr:colOff>
      <xdr:row>1</xdr:row>
      <xdr:rowOff>74544</xdr:rowOff>
    </xdr:to>
    <xdr:cxnSp macro="">
      <xdr:nvCxnSpPr>
        <xdr:cNvPr id="14" name="Gerader Verbinder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/>
      </xdr:nvCxnSpPr>
      <xdr:spPr>
        <a:xfrm>
          <a:off x="9607825" y="273326"/>
          <a:ext cx="546653" cy="1"/>
        </a:xfrm>
        <a:prstGeom prst="line">
          <a:avLst/>
        </a:prstGeom>
        <a:ln w="3810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414</xdr:colOff>
      <xdr:row>1</xdr:row>
      <xdr:rowOff>255931</xdr:rowOff>
    </xdr:from>
    <xdr:to>
      <xdr:col>14</xdr:col>
      <xdr:colOff>33130</xdr:colOff>
      <xdr:row>14</xdr:row>
      <xdr:rowOff>16564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33130</xdr:colOff>
      <xdr:row>0</xdr:row>
      <xdr:rowOff>0</xdr:rowOff>
    </xdr:from>
    <xdr:to>
      <xdr:col>12</xdr:col>
      <xdr:colOff>709397</xdr:colOff>
      <xdr:row>0</xdr:row>
      <xdr:rowOff>211263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5891" y="0"/>
          <a:ext cx="3724267" cy="211263"/>
        </a:xfrm>
        <a:prstGeom prst="rect">
          <a:avLst/>
        </a:prstGeom>
      </xdr:spPr>
    </xdr:pic>
    <xdr:clientData/>
  </xdr:twoCellAnchor>
  <xdr:twoCellAnchor>
    <xdr:from>
      <xdr:col>8</xdr:col>
      <xdr:colOff>1</xdr:colOff>
      <xdr:row>14</xdr:row>
      <xdr:rowOff>98562</xdr:rowOff>
    </xdr:from>
    <xdr:to>
      <xdr:col>13</xdr:col>
      <xdr:colOff>670893</xdr:colOff>
      <xdr:row>32</xdr:row>
      <xdr:rowOff>49695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425725</xdr:colOff>
      <xdr:row>3</xdr:row>
      <xdr:rowOff>156541</xdr:rowOff>
    </xdr:from>
    <xdr:to>
      <xdr:col>9</xdr:col>
      <xdr:colOff>425725</xdr:colOff>
      <xdr:row>29</xdr:row>
      <xdr:rowOff>21535</xdr:rowOff>
    </xdr:to>
    <xdr:cxnSp macro="">
      <xdr:nvCxnSpPr>
        <xdr:cNvPr id="16" name="Gerader Verbinder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/>
      </xdr:nvCxnSpPr>
      <xdr:spPr>
        <a:xfrm>
          <a:off x="7217050" y="889966"/>
          <a:ext cx="0" cy="487514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751233</xdr:colOff>
      <xdr:row>3</xdr:row>
      <xdr:rowOff>103946</xdr:rowOff>
    </xdr:from>
    <xdr:to>
      <xdr:col>12</xdr:col>
      <xdr:colOff>759516</xdr:colOff>
      <xdr:row>8</xdr:row>
      <xdr:rowOff>4555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CxnSpPr/>
      </xdr:nvCxnSpPr>
      <xdr:spPr>
        <a:xfrm flipH="1">
          <a:off x="9828558" y="837371"/>
          <a:ext cx="8283" cy="910259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231912</xdr:colOff>
      <xdr:row>1</xdr:row>
      <xdr:rowOff>66260</xdr:rowOff>
    </xdr:from>
    <xdr:to>
      <xdr:col>12</xdr:col>
      <xdr:colOff>745434</xdr:colOff>
      <xdr:row>1</xdr:row>
      <xdr:rowOff>82826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flipV="1">
          <a:off x="7777369" y="265043"/>
          <a:ext cx="2037522" cy="16566"/>
        </a:xfrm>
        <a:prstGeom prst="line">
          <a:avLst/>
        </a:prstGeom>
        <a:ln w="3810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340001</xdr:colOff>
      <xdr:row>1</xdr:row>
      <xdr:rowOff>255931</xdr:rowOff>
    </xdr:from>
    <xdr:to>
      <xdr:col>14</xdr:col>
      <xdr:colOff>372717</xdr:colOff>
      <xdr:row>14</xdr:row>
      <xdr:rowOff>16564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33130</xdr:colOff>
      <xdr:row>0</xdr:row>
      <xdr:rowOff>0</xdr:rowOff>
    </xdr:from>
    <xdr:to>
      <xdr:col>12</xdr:col>
      <xdr:colOff>709397</xdr:colOff>
      <xdr:row>0</xdr:row>
      <xdr:rowOff>211263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9555" y="0"/>
          <a:ext cx="3724267" cy="212505"/>
        </a:xfrm>
        <a:prstGeom prst="rect">
          <a:avLst/>
        </a:prstGeom>
      </xdr:spPr>
    </xdr:pic>
    <xdr:clientData/>
  </xdr:twoCellAnchor>
  <xdr:twoCellAnchor>
    <xdr:from>
      <xdr:col>8</xdr:col>
      <xdr:colOff>405847</xdr:colOff>
      <xdr:row>14</xdr:row>
      <xdr:rowOff>131692</xdr:rowOff>
    </xdr:from>
    <xdr:to>
      <xdr:col>14</xdr:col>
      <xdr:colOff>323022</xdr:colOff>
      <xdr:row>32</xdr:row>
      <xdr:rowOff>82825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339585</xdr:colOff>
      <xdr:row>33</xdr:row>
      <xdr:rowOff>99391</xdr:rowOff>
    </xdr:from>
    <xdr:to>
      <xdr:col>14</xdr:col>
      <xdr:colOff>397565</xdr:colOff>
      <xdr:row>45</xdr:row>
      <xdr:rowOff>182217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46774</xdr:colOff>
      <xdr:row>1</xdr:row>
      <xdr:rowOff>151036</xdr:rowOff>
    </xdr:from>
    <xdr:to>
      <xdr:col>10</xdr:col>
      <xdr:colOff>71622</xdr:colOff>
      <xdr:row>48</xdr:row>
      <xdr:rowOff>108649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7610745" y="419977"/>
          <a:ext cx="24848" cy="905679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319612</xdr:colOff>
      <xdr:row>35</xdr:row>
      <xdr:rowOff>153472</xdr:rowOff>
    </xdr:from>
    <xdr:to>
      <xdr:col>9</xdr:col>
      <xdr:colOff>327895</xdr:colOff>
      <xdr:row>40</xdr:row>
      <xdr:rowOff>112059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H="1">
          <a:off x="7121583" y="7045090"/>
          <a:ext cx="8283" cy="911087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76007</xdr:colOff>
      <xdr:row>36</xdr:row>
      <xdr:rowOff>92569</xdr:rowOff>
    </xdr:from>
    <xdr:to>
      <xdr:col>14</xdr:col>
      <xdr:colOff>125703</xdr:colOff>
      <xdr:row>45</xdr:row>
      <xdr:rowOff>84286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6877978" y="7174687"/>
          <a:ext cx="3859696" cy="1706217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53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>
            <a:noFill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323021</xdr:colOff>
      <xdr:row>15</xdr:row>
      <xdr:rowOff>33131</xdr:rowOff>
    </xdr:from>
    <xdr:to>
      <xdr:col>18</xdr:col>
      <xdr:colOff>437028</xdr:colOff>
      <xdr:row>30</xdr:row>
      <xdr:rowOff>165652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1</xdr:rowOff>
    </xdr:from>
    <xdr:to>
      <xdr:col>14</xdr:col>
      <xdr:colOff>132949</xdr:colOff>
      <xdr:row>0</xdr:row>
      <xdr:rowOff>249721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0375" y="1"/>
          <a:ext cx="3942949" cy="249720"/>
        </a:xfrm>
        <a:prstGeom prst="rect">
          <a:avLst/>
        </a:prstGeom>
      </xdr:spPr>
    </xdr:pic>
    <xdr:clientData/>
  </xdr:twoCellAnchor>
  <xdr:twoCellAnchor>
    <xdr:from>
      <xdr:col>8</xdr:col>
      <xdr:colOff>753717</xdr:colOff>
      <xdr:row>1</xdr:row>
      <xdr:rowOff>91108</xdr:rowOff>
    </xdr:from>
    <xdr:to>
      <xdr:col>14</xdr:col>
      <xdr:colOff>82826</xdr:colOff>
      <xdr:row>1</xdr:row>
      <xdr:rowOff>99391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6791739" y="289891"/>
          <a:ext cx="3901109" cy="8283"/>
        </a:xfrm>
        <a:prstGeom prst="line">
          <a:avLst/>
        </a:prstGeom>
        <a:ln w="3810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152813</xdr:colOff>
      <xdr:row>32</xdr:row>
      <xdr:rowOff>65017</xdr:rowOff>
    </xdr:from>
    <xdr:to>
      <xdr:col>19</xdr:col>
      <xdr:colOff>3726</xdr:colOff>
      <xdr:row>53</xdr:row>
      <xdr:rowOff>73300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720587</xdr:colOff>
      <xdr:row>5</xdr:row>
      <xdr:rowOff>124239</xdr:rowOff>
    </xdr:from>
    <xdr:to>
      <xdr:col>13</xdr:col>
      <xdr:colOff>728869</xdr:colOff>
      <xdr:row>9</xdr:row>
      <xdr:rowOff>157369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10578962" y="1200564"/>
          <a:ext cx="8282" cy="795130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264217</xdr:colOff>
      <xdr:row>3</xdr:row>
      <xdr:rowOff>127552</xdr:rowOff>
    </xdr:from>
    <xdr:to>
      <xdr:col>18</xdr:col>
      <xdr:colOff>657225</xdr:colOff>
      <xdr:row>14</xdr:row>
      <xdr:rowOff>136662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114266</xdr:colOff>
      <xdr:row>2</xdr:row>
      <xdr:rowOff>173289</xdr:rowOff>
    </xdr:from>
    <xdr:to>
      <xdr:col>10</xdr:col>
      <xdr:colOff>156162</xdr:colOff>
      <xdr:row>50</xdr:row>
      <xdr:rowOff>185456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>
          <a:off x="8972516" y="703968"/>
          <a:ext cx="41896" cy="9224202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145677</xdr:colOff>
      <xdr:row>35</xdr:row>
      <xdr:rowOff>78441</xdr:rowOff>
    </xdr:from>
    <xdr:to>
      <xdr:col>12</xdr:col>
      <xdr:colOff>150061</xdr:colOff>
      <xdr:row>39</xdr:row>
      <xdr:rowOff>159319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 flipH="1" flipV="1">
          <a:off x="10555942" y="6869206"/>
          <a:ext cx="4384" cy="842878"/>
        </a:xfrm>
        <a:prstGeom prst="straightConnector1">
          <a:avLst/>
        </a:prstGeom>
        <a:ln w="28575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39</xdr:row>
      <xdr:rowOff>132522</xdr:rowOff>
    </xdr:from>
    <xdr:to>
      <xdr:col>18</xdr:col>
      <xdr:colOff>128380</xdr:colOff>
      <xdr:row>39</xdr:row>
      <xdr:rowOff>165652</xdr:rowOff>
    </xdr:to>
    <xdr:cxnSp macro="">
      <xdr:nvCxnSpPr>
        <xdr:cNvPr id="16" name="Gerader Verbinder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 flipH="1">
          <a:off x="7629525" y="7685847"/>
          <a:ext cx="7462630" cy="3313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742949</xdr:colOff>
      <xdr:row>36</xdr:row>
      <xdr:rowOff>16327</xdr:rowOff>
    </xdr:from>
    <xdr:to>
      <xdr:col>18</xdr:col>
      <xdr:colOff>190500</xdr:colOff>
      <xdr:row>43</xdr:row>
      <xdr:rowOff>63952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8077199" y="7092041"/>
          <a:ext cx="7067551" cy="1381125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5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23</xdr:row>
          <xdr:rowOff>180975</xdr:rowOff>
        </xdr:from>
        <xdr:to>
          <xdr:col>19</xdr:col>
          <xdr:colOff>723900</xdr:colOff>
          <xdr:row>30</xdr:row>
          <xdr:rowOff>28575</xdr:rowOff>
        </xdr:to>
        <xdr:sp macro="" textlink="">
          <xdr:nvSpPr>
            <xdr:cNvPr id="15361" name="Spinner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323021</xdr:colOff>
      <xdr:row>15</xdr:row>
      <xdr:rowOff>33131</xdr:rowOff>
    </xdr:from>
    <xdr:to>
      <xdr:col>18</xdr:col>
      <xdr:colOff>437028</xdr:colOff>
      <xdr:row>30</xdr:row>
      <xdr:rowOff>165652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69F080-A580-41E8-ACD6-E8E38A9FE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753717</xdr:colOff>
      <xdr:row>1</xdr:row>
      <xdr:rowOff>85725</xdr:rowOff>
    </xdr:from>
    <xdr:to>
      <xdr:col>14</xdr:col>
      <xdr:colOff>371475</xdr:colOff>
      <xdr:row>1</xdr:row>
      <xdr:rowOff>91108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AD445F52-EC1A-4177-87A7-44F2301CE6C4}"/>
            </a:ext>
          </a:extLst>
        </xdr:cNvPr>
        <xdr:cNvCxnSpPr/>
      </xdr:nvCxnSpPr>
      <xdr:spPr>
        <a:xfrm flipV="1">
          <a:off x="8097492" y="352425"/>
          <a:ext cx="4189758" cy="5383"/>
        </a:xfrm>
        <a:prstGeom prst="line">
          <a:avLst/>
        </a:prstGeom>
        <a:ln w="3810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152813</xdr:colOff>
      <xdr:row>32</xdr:row>
      <xdr:rowOff>65017</xdr:rowOff>
    </xdr:from>
    <xdr:to>
      <xdr:col>19</xdr:col>
      <xdr:colOff>3726</xdr:colOff>
      <xdr:row>53</xdr:row>
      <xdr:rowOff>73300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1E482E4-D715-4637-A080-3E91521CE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720587</xdr:colOff>
      <xdr:row>5</xdr:row>
      <xdr:rowOff>124239</xdr:rowOff>
    </xdr:from>
    <xdr:to>
      <xdr:col>13</xdr:col>
      <xdr:colOff>728869</xdr:colOff>
      <xdr:row>9</xdr:row>
      <xdr:rowOff>157369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B1893EA8-54ED-4B08-B4CA-9BEBFDB4DF1B}"/>
            </a:ext>
          </a:extLst>
        </xdr:cNvPr>
        <xdr:cNvCxnSpPr/>
      </xdr:nvCxnSpPr>
      <xdr:spPr>
        <a:xfrm>
          <a:off x="11874362" y="1295814"/>
          <a:ext cx="8282" cy="795130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264217</xdr:colOff>
      <xdr:row>3</xdr:row>
      <xdr:rowOff>127552</xdr:rowOff>
    </xdr:from>
    <xdr:to>
      <xdr:col>18</xdr:col>
      <xdr:colOff>657225</xdr:colOff>
      <xdr:row>14</xdr:row>
      <xdr:rowOff>136662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34CD9F5-9359-4CA2-B6EA-7EE1A8F3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127874</xdr:colOff>
      <xdr:row>3</xdr:row>
      <xdr:rowOff>64432</xdr:rowOff>
    </xdr:from>
    <xdr:to>
      <xdr:col>10</xdr:col>
      <xdr:colOff>169770</xdr:colOff>
      <xdr:row>51</xdr:row>
      <xdr:rowOff>90206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255D7F52-8DF6-4121-A7AD-D374A7A996B9}"/>
            </a:ext>
          </a:extLst>
        </xdr:cNvPr>
        <xdr:cNvCxnSpPr/>
      </xdr:nvCxnSpPr>
      <xdr:spPr>
        <a:xfrm>
          <a:off x="8995649" y="797857"/>
          <a:ext cx="41896" cy="9226924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145677</xdr:colOff>
      <xdr:row>35</xdr:row>
      <xdr:rowOff>78441</xdr:rowOff>
    </xdr:from>
    <xdr:to>
      <xdr:col>12</xdr:col>
      <xdr:colOff>150061</xdr:colOff>
      <xdr:row>39</xdr:row>
      <xdr:rowOff>159319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84A0D81F-B217-47ED-9AC6-A4D1AAA434DE}"/>
            </a:ext>
          </a:extLst>
        </xdr:cNvPr>
        <xdr:cNvCxnSpPr/>
      </xdr:nvCxnSpPr>
      <xdr:spPr>
        <a:xfrm flipH="1" flipV="1">
          <a:off x="10537452" y="6965016"/>
          <a:ext cx="4384" cy="842878"/>
        </a:xfrm>
        <a:prstGeom prst="straightConnector1">
          <a:avLst/>
        </a:prstGeom>
        <a:ln w="28575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39</xdr:row>
      <xdr:rowOff>132522</xdr:rowOff>
    </xdr:from>
    <xdr:to>
      <xdr:col>18</xdr:col>
      <xdr:colOff>128380</xdr:colOff>
      <xdr:row>39</xdr:row>
      <xdr:rowOff>165652</xdr:rowOff>
    </xdr:to>
    <xdr:cxnSp macro="">
      <xdr:nvCxnSpPr>
        <xdr:cNvPr id="10" name="Gerader Verbinder 9">
          <a:extLst>
            <a:ext uri="{FF2B5EF4-FFF2-40B4-BE49-F238E27FC236}">
              <a16:creationId xmlns:a16="http://schemas.microsoft.com/office/drawing/2014/main" id="{576A5781-0637-4C00-B653-9C8C1B841642}"/>
            </a:ext>
          </a:extLst>
        </xdr:cNvPr>
        <xdr:cNvCxnSpPr/>
      </xdr:nvCxnSpPr>
      <xdr:spPr>
        <a:xfrm flipH="1">
          <a:off x="7629525" y="7781097"/>
          <a:ext cx="7462630" cy="3313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1196066</xdr:colOff>
      <xdr:row>35</xdr:row>
      <xdr:rowOff>163286</xdr:rowOff>
    </xdr:from>
    <xdr:to>
      <xdr:col>17</xdr:col>
      <xdr:colOff>110217</xdr:colOff>
      <xdr:row>43</xdr:row>
      <xdr:rowOff>20411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65657AC7-718D-4570-BE45-6C58BF0966D3}"/>
            </a:ext>
          </a:extLst>
        </xdr:cNvPr>
        <xdr:cNvSpPr/>
      </xdr:nvSpPr>
      <xdr:spPr>
        <a:xfrm>
          <a:off x="7237637" y="7048500"/>
          <a:ext cx="7064830" cy="1381125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5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23</xdr:row>
          <xdr:rowOff>180975</xdr:rowOff>
        </xdr:from>
        <xdr:to>
          <xdr:col>19</xdr:col>
          <xdr:colOff>723900</xdr:colOff>
          <xdr:row>30</xdr:row>
          <xdr:rowOff>28575</xdr:rowOff>
        </xdr:to>
        <xdr:sp macro="" textlink="">
          <xdr:nvSpPr>
            <xdr:cNvPr id="18433" name="Spinner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A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742950</xdr:colOff>
      <xdr:row>0</xdr:row>
      <xdr:rowOff>47625</xdr:rowOff>
    </xdr:from>
    <xdr:to>
      <xdr:col>14</xdr:col>
      <xdr:colOff>276225</xdr:colOff>
      <xdr:row>1</xdr:row>
      <xdr:rowOff>18421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2782FC7-9CCA-4746-D22B-378F86349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86725" y="47625"/>
          <a:ext cx="4105275" cy="23749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11205</xdr:colOff>
      <xdr:row>29</xdr:row>
      <xdr:rowOff>100854</xdr:rowOff>
    </xdr:from>
    <xdr:to>
      <xdr:col>21</xdr:col>
      <xdr:colOff>179294</xdr:colOff>
      <xdr:row>37</xdr:row>
      <xdr:rowOff>152399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C25C82B-9A66-71F2-B4BC-D20D25447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14080</xdr:rowOff>
    </xdr:from>
    <xdr:to>
      <xdr:col>21</xdr:col>
      <xdr:colOff>113178</xdr:colOff>
      <xdr:row>20</xdr:row>
      <xdr:rowOff>168089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5D6896-2737-47B5-9FC7-098F19318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45</xdr:row>
      <xdr:rowOff>65847</xdr:rowOff>
    </xdr:from>
    <xdr:to>
      <xdr:col>21</xdr:col>
      <xdr:colOff>176005</xdr:colOff>
      <xdr:row>45</xdr:row>
      <xdr:rowOff>98977</xdr:rowOff>
    </xdr:to>
    <xdr:cxnSp macro="">
      <xdr:nvCxnSpPr>
        <xdr:cNvPr id="10" name="Gerader Verbinder 9">
          <a:extLst>
            <a:ext uri="{FF2B5EF4-FFF2-40B4-BE49-F238E27FC236}">
              <a16:creationId xmlns:a16="http://schemas.microsoft.com/office/drawing/2014/main" id="{477DCE23-7D60-440E-98A6-EFE3F6CE0D9D}"/>
            </a:ext>
          </a:extLst>
        </xdr:cNvPr>
        <xdr:cNvCxnSpPr/>
      </xdr:nvCxnSpPr>
      <xdr:spPr>
        <a:xfrm flipH="1">
          <a:off x="8439150" y="8666922"/>
          <a:ext cx="7462630" cy="3313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760317</xdr:colOff>
      <xdr:row>39</xdr:row>
      <xdr:rowOff>19050</xdr:rowOff>
    </xdr:from>
    <xdr:to>
      <xdr:col>21</xdr:col>
      <xdr:colOff>206748</xdr:colOff>
      <xdr:row>58</xdr:row>
      <xdr:rowOff>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98C3E5B-2EFB-26D6-C7BD-6DC013A67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252131</xdr:colOff>
      <xdr:row>22</xdr:row>
      <xdr:rowOff>44825</xdr:rowOff>
    </xdr:from>
    <xdr:to>
      <xdr:col>21</xdr:col>
      <xdr:colOff>347383</xdr:colOff>
      <xdr:row>29</xdr:row>
      <xdr:rowOff>22412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3FEE692-AE96-D775-5CF6-6974A85DD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742950</xdr:colOff>
          <xdr:row>26</xdr:row>
          <xdr:rowOff>161925</xdr:rowOff>
        </xdr:from>
        <xdr:to>
          <xdr:col>22</xdr:col>
          <xdr:colOff>704850</xdr:colOff>
          <xdr:row>33</xdr:row>
          <xdr:rowOff>9525</xdr:rowOff>
        </xdr:to>
        <xdr:sp macro="" textlink="">
          <xdr:nvSpPr>
            <xdr:cNvPr id="17409" name="Spinner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74543</xdr:colOff>
      <xdr:row>0</xdr:row>
      <xdr:rowOff>0</xdr:rowOff>
    </xdr:from>
    <xdr:to>
      <xdr:col>17</xdr:col>
      <xdr:colOff>638858</xdr:colOff>
      <xdr:row>1</xdr:row>
      <xdr:rowOff>38159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4AE8F33-DF9E-A9A3-9D0E-CA762AD87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15130" y="0"/>
          <a:ext cx="5136315" cy="303202"/>
        </a:xfrm>
        <a:prstGeom prst="rect">
          <a:avLst/>
        </a:prstGeom>
      </xdr:spPr>
    </xdr:pic>
    <xdr:clientData/>
  </xdr:twoCellAnchor>
  <xdr:twoCellAnchor>
    <xdr:from>
      <xdr:col>15</xdr:col>
      <xdr:colOff>143919</xdr:colOff>
      <xdr:row>25</xdr:row>
      <xdr:rowOff>190105</xdr:rowOff>
    </xdr:from>
    <xdr:to>
      <xdr:col>16</xdr:col>
      <xdr:colOff>204106</xdr:colOff>
      <xdr:row>26</xdr:row>
      <xdr:rowOff>0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98811CB6-348A-4DBE-B840-EDD555916233}"/>
            </a:ext>
          </a:extLst>
        </xdr:cNvPr>
        <xdr:cNvCxnSpPr/>
      </xdr:nvCxnSpPr>
      <xdr:spPr>
        <a:xfrm flipH="1" flipV="1">
          <a:off x="11206526" y="5197534"/>
          <a:ext cx="822187" cy="395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580592</xdr:colOff>
      <xdr:row>4</xdr:row>
      <xdr:rowOff>18489</xdr:rowOff>
    </xdr:from>
    <xdr:to>
      <xdr:col>12</xdr:col>
      <xdr:colOff>622488</xdr:colOff>
      <xdr:row>53</xdr:row>
      <xdr:rowOff>59951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D2C5C0D4-C38E-4DB0-B3EF-7BCA2283AE8C}"/>
            </a:ext>
          </a:extLst>
        </xdr:cNvPr>
        <xdr:cNvCxnSpPr/>
      </xdr:nvCxnSpPr>
      <xdr:spPr>
        <a:xfrm>
          <a:off x="9819842" y="961464"/>
          <a:ext cx="41896" cy="9433112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1</xdr:row>
      <xdr:rowOff>152400</xdr:rowOff>
    </xdr:from>
    <xdr:to>
      <xdr:col>13</xdr:col>
      <xdr:colOff>123825</xdr:colOff>
      <xdr:row>1</xdr:row>
      <xdr:rowOff>152400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C93ACC86-5565-431E-B834-83367CF7BA47}"/>
            </a:ext>
          </a:extLst>
        </xdr:cNvPr>
        <xdr:cNvCxnSpPr/>
      </xdr:nvCxnSpPr>
      <xdr:spPr>
        <a:xfrm>
          <a:off x="9296400" y="419100"/>
          <a:ext cx="828675" cy="0"/>
        </a:xfrm>
        <a:prstGeom prst="line">
          <a:avLst/>
        </a:prstGeom>
        <a:ln w="3810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1</xdr:row>
      <xdr:rowOff>152400</xdr:rowOff>
    </xdr:from>
    <xdr:to>
      <xdr:col>15</xdr:col>
      <xdr:colOff>361950</xdr:colOff>
      <xdr:row>1</xdr:row>
      <xdr:rowOff>152400</xdr:rowOff>
    </xdr:to>
    <xdr:cxnSp macro="">
      <xdr:nvCxnSpPr>
        <xdr:cNvPr id="14" name="Gerader Verbinder 13">
          <a:extLst>
            <a:ext uri="{FF2B5EF4-FFF2-40B4-BE49-F238E27FC236}">
              <a16:creationId xmlns:a16="http://schemas.microsoft.com/office/drawing/2014/main" id="{DB3904BA-1B27-4F0E-8CEE-030CDE482E2D}"/>
            </a:ext>
          </a:extLst>
        </xdr:cNvPr>
        <xdr:cNvCxnSpPr/>
      </xdr:nvCxnSpPr>
      <xdr:spPr>
        <a:xfrm>
          <a:off x="10363200" y="419100"/>
          <a:ext cx="1524000" cy="0"/>
        </a:xfrm>
        <a:prstGeom prst="line">
          <a:avLst/>
        </a:prstGeom>
        <a:ln w="3810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1</xdr:row>
      <xdr:rowOff>142875</xdr:rowOff>
    </xdr:from>
    <xdr:to>
      <xdr:col>17</xdr:col>
      <xdr:colOff>571500</xdr:colOff>
      <xdr:row>1</xdr:row>
      <xdr:rowOff>142875</xdr:rowOff>
    </xdr:to>
    <xdr:cxnSp macro="">
      <xdr:nvCxnSpPr>
        <xdr:cNvPr id="16" name="Gerader Verbinder 15">
          <a:extLst>
            <a:ext uri="{FF2B5EF4-FFF2-40B4-BE49-F238E27FC236}">
              <a16:creationId xmlns:a16="http://schemas.microsoft.com/office/drawing/2014/main" id="{2F228F6D-69E3-E921-46A0-47965A605382}"/>
            </a:ext>
          </a:extLst>
        </xdr:cNvPr>
        <xdr:cNvCxnSpPr/>
      </xdr:nvCxnSpPr>
      <xdr:spPr>
        <a:xfrm>
          <a:off x="12039600" y="409575"/>
          <a:ext cx="1581150" cy="0"/>
        </a:xfrm>
        <a:prstGeom prst="line">
          <a:avLst/>
        </a:prstGeom>
        <a:ln w="3810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288469</xdr:colOff>
      <xdr:row>42</xdr:row>
      <xdr:rowOff>108855</xdr:rowOff>
    </xdr:from>
    <xdr:to>
      <xdr:col>19</xdr:col>
      <xdr:colOff>502442</xdr:colOff>
      <xdr:row>48</xdr:row>
      <xdr:rowOff>164644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DDF86500-F9C9-089F-7CCE-9B43DA84A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41076" y="8354784"/>
          <a:ext cx="7071973" cy="1198789"/>
        </a:xfrm>
        <a:prstGeom prst="rect">
          <a:avLst/>
        </a:prstGeom>
      </xdr:spPr>
    </xdr:pic>
    <xdr:clientData/>
  </xdr:twoCellAnchor>
  <xdr:twoCellAnchor>
    <xdr:from>
      <xdr:col>14</xdr:col>
      <xdr:colOff>66676</xdr:colOff>
      <xdr:row>2</xdr:row>
      <xdr:rowOff>133350</xdr:rowOff>
    </xdr:from>
    <xdr:to>
      <xdr:col>14</xdr:col>
      <xdr:colOff>742950</xdr:colOff>
      <xdr:row>4</xdr:row>
      <xdr:rowOff>95251</xdr:rowOff>
    </xdr:to>
    <xdr:sp macro="" textlink="">
      <xdr:nvSpPr>
        <xdr:cNvPr id="7" name="Legende: Linie 6">
          <a:extLst>
            <a:ext uri="{FF2B5EF4-FFF2-40B4-BE49-F238E27FC236}">
              <a16:creationId xmlns:a16="http://schemas.microsoft.com/office/drawing/2014/main" id="{C503E7C2-5010-6807-4A12-6A353FFAF148}"/>
            </a:ext>
          </a:extLst>
        </xdr:cNvPr>
        <xdr:cNvSpPr/>
      </xdr:nvSpPr>
      <xdr:spPr>
        <a:xfrm>
          <a:off x="10372726" y="657225"/>
          <a:ext cx="676274" cy="381001"/>
        </a:xfrm>
        <a:prstGeom prst="borderCallout1">
          <a:avLst>
            <a:gd name="adj1" fmla="val 21250"/>
            <a:gd name="adj2" fmla="val 108569"/>
            <a:gd name="adj3" fmla="val -51604"/>
            <a:gd name="adj4" fmla="val 108111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800" kern="1200">
              <a:solidFill>
                <a:sysClr val="windowText" lastClr="000000"/>
              </a:solidFill>
            </a:rPr>
            <a:t>linke</a:t>
          </a:r>
        </a:p>
      </xdr:txBody>
    </xdr:sp>
    <xdr:clientData/>
  </xdr:twoCellAnchor>
  <xdr:twoCellAnchor>
    <xdr:from>
      <xdr:col>16</xdr:col>
      <xdr:colOff>752476</xdr:colOff>
      <xdr:row>2</xdr:row>
      <xdr:rowOff>133350</xdr:rowOff>
    </xdr:from>
    <xdr:to>
      <xdr:col>18</xdr:col>
      <xdr:colOff>28576</xdr:colOff>
      <xdr:row>4</xdr:row>
      <xdr:rowOff>57150</xdr:rowOff>
    </xdr:to>
    <xdr:sp macro="" textlink="">
      <xdr:nvSpPr>
        <xdr:cNvPr id="11" name="Legende: Linie 10">
          <a:extLst>
            <a:ext uri="{FF2B5EF4-FFF2-40B4-BE49-F238E27FC236}">
              <a16:creationId xmlns:a16="http://schemas.microsoft.com/office/drawing/2014/main" id="{C0852CE3-7CEE-CEBC-335D-30A9073769F5}"/>
            </a:ext>
          </a:extLst>
        </xdr:cNvPr>
        <xdr:cNvSpPr/>
      </xdr:nvSpPr>
      <xdr:spPr>
        <a:xfrm>
          <a:off x="12582526" y="657225"/>
          <a:ext cx="800100" cy="342900"/>
        </a:xfrm>
        <a:prstGeom prst="borderCallout1">
          <a:avLst>
            <a:gd name="adj1" fmla="val 18750"/>
            <a:gd name="adj2" fmla="val -8333"/>
            <a:gd name="adj3" fmla="val -44104"/>
            <a:gd name="adj4" fmla="val -7381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800" kern="1200">
              <a:solidFill>
                <a:sysClr val="windowText" lastClr="000000"/>
              </a:solidFill>
            </a:rPr>
            <a:t>rechte</a:t>
          </a:r>
        </a:p>
      </xdr:txBody>
    </xdr:sp>
    <xdr:clientData/>
  </xdr:twoCellAnchor>
  <xdr:twoCellAnchor>
    <xdr:from>
      <xdr:col>10</xdr:col>
      <xdr:colOff>285749</xdr:colOff>
      <xdr:row>46</xdr:row>
      <xdr:rowOff>40821</xdr:rowOff>
    </xdr:from>
    <xdr:to>
      <xdr:col>22</xdr:col>
      <xdr:colOff>353784</xdr:colOff>
      <xdr:row>46</xdr:row>
      <xdr:rowOff>81643</xdr:rowOff>
    </xdr:to>
    <xdr:cxnSp macro="">
      <xdr:nvCxnSpPr>
        <xdr:cNvPr id="15" name="Gerader Verbinder 14">
          <a:extLst>
            <a:ext uri="{FF2B5EF4-FFF2-40B4-BE49-F238E27FC236}">
              <a16:creationId xmlns:a16="http://schemas.microsoft.com/office/drawing/2014/main" id="{BE758523-1810-112B-5564-663440B305ED}"/>
            </a:ext>
          </a:extLst>
        </xdr:cNvPr>
        <xdr:cNvCxnSpPr/>
      </xdr:nvCxnSpPr>
      <xdr:spPr>
        <a:xfrm>
          <a:off x="7538356" y="9048750"/>
          <a:ext cx="9212035" cy="4082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720586</xdr:colOff>
      <xdr:row>2</xdr:row>
      <xdr:rowOff>15736</xdr:rowOff>
    </xdr:from>
    <xdr:to>
      <xdr:col>12</xdr:col>
      <xdr:colOff>712304</xdr:colOff>
      <xdr:row>23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629478</xdr:colOff>
      <xdr:row>17</xdr:row>
      <xdr:rowOff>123409</xdr:rowOff>
    </xdr:from>
    <xdr:to>
      <xdr:col>13</xdr:col>
      <xdr:colOff>414131</xdr:colOff>
      <xdr:row>34</xdr:row>
      <xdr:rowOff>49696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720586</xdr:colOff>
      <xdr:row>2</xdr:row>
      <xdr:rowOff>32302</xdr:rowOff>
    </xdr:from>
    <xdr:to>
      <xdr:col>13</xdr:col>
      <xdr:colOff>372717</xdr:colOff>
      <xdr:row>16</xdr:row>
      <xdr:rowOff>108502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192730</xdr:colOff>
      <xdr:row>1</xdr:row>
      <xdr:rowOff>45872</xdr:rowOff>
    </xdr:from>
    <xdr:to>
      <xdr:col>14</xdr:col>
      <xdr:colOff>505557</xdr:colOff>
      <xdr:row>25</xdr:row>
      <xdr:rowOff>54156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649357</xdr:colOff>
      <xdr:row>2</xdr:row>
      <xdr:rowOff>21121</xdr:rowOff>
    </xdr:from>
    <xdr:to>
      <xdr:col>14</xdr:col>
      <xdr:colOff>897467</xdr:colOff>
      <xdr:row>8</xdr:row>
      <xdr:rowOff>11754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E632476-9278-7AFF-AB4C-79762E340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5140" y="402121"/>
          <a:ext cx="3296110" cy="1133633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0.56004</cdr:x>
      <cdr:y>0.60739</cdr:y>
    </cdr:from>
    <cdr:to>
      <cdr:x>0.62262</cdr:x>
      <cdr:y>0.60919</cdr:y>
    </cdr:to>
    <cdr:cxnSp macro="">
      <cdr:nvCxnSpPr>
        <cdr:cNvPr id="3" name="Gerade Verbindung mit Pfeil 2">
          <a:extLst xmlns:a="http://schemas.openxmlformats.org/drawingml/2006/main">
            <a:ext uri="{FF2B5EF4-FFF2-40B4-BE49-F238E27FC236}">
              <a16:creationId xmlns:a16="http://schemas.microsoft.com/office/drawing/2014/main" id="{6E3390A2-1235-E20A-85E5-8AD4BB331952}"/>
            </a:ext>
          </a:extLst>
        </cdr:cNvPr>
        <cdr:cNvCxnSpPr/>
      </cdr:nvCxnSpPr>
      <cdr:spPr>
        <a:xfrm xmlns:a="http://schemas.openxmlformats.org/drawingml/2006/main">
          <a:off x="3162454" y="2782017"/>
          <a:ext cx="353378" cy="824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7030A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0.31182</cdr:x>
      <cdr:y>0.14523</cdr:y>
    </cdr:from>
    <cdr:to>
      <cdr:x>0.31194</cdr:x>
      <cdr:y>0.26904</cdr:y>
    </cdr:to>
    <cdr:cxnSp macro="">
      <cdr:nvCxnSpPr>
        <cdr:cNvPr id="4" name="Gerade Verbindung mit Pfeil 3">
          <a:extLst xmlns:a="http://schemas.openxmlformats.org/drawingml/2006/main">
            <a:ext uri="{FF2B5EF4-FFF2-40B4-BE49-F238E27FC236}">
              <a16:creationId xmlns:a16="http://schemas.microsoft.com/office/drawing/2014/main" id="{2981D3BA-0D1D-C221-D56C-69AC6D633A0A}"/>
            </a:ext>
          </a:extLst>
        </cdr:cNvPr>
        <cdr:cNvCxnSpPr/>
      </cdr:nvCxnSpPr>
      <cdr:spPr>
        <a:xfrm xmlns:a="http://schemas.openxmlformats.org/drawingml/2006/main" flipV="1">
          <a:off x="1760778" y="665173"/>
          <a:ext cx="678" cy="56708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accent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0.21238</cdr:x>
      <cdr:y>0.29191</cdr:y>
    </cdr:from>
    <cdr:to>
      <cdr:x>0.21366</cdr:x>
      <cdr:y>0.34435</cdr:y>
    </cdr:to>
    <cdr:cxnSp macro="">
      <cdr:nvCxnSpPr>
        <cdr:cNvPr id="8" name="Gerade Verbindung mit Pfeil 7">
          <a:extLst xmlns:a="http://schemas.openxmlformats.org/drawingml/2006/main">
            <a:ext uri="{FF2B5EF4-FFF2-40B4-BE49-F238E27FC236}">
              <a16:creationId xmlns:a16="http://schemas.microsoft.com/office/drawing/2014/main" id="{281C5775-0B78-DE4E-F691-6A2C0EB37E60}"/>
            </a:ext>
          </a:extLst>
        </cdr:cNvPr>
        <cdr:cNvCxnSpPr/>
      </cdr:nvCxnSpPr>
      <cdr:spPr>
        <a:xfrm xmlns:a="http://schemas.openxmlformats.org/drawingml/2006/main" flipH="1" flipV="1">
          <a:off x="1199247" y="1337017"/>
          <a:ext cx="7228" cy="240191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231914</xdr:colOff>
      <xdr:row>1</xdr:row>
      <xdr:rowOff>190498</xdr:rowOff>
    </xdr:from>
    <xdr:to>
      <xdr:col>15</xdr:col>
      <xdr:colOff>621196</xdr:colOff>
      <xdr:row>26</xdr:row>
      <xdr:rowOff>8282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9525</xdr:rowOff>
        </xdr:from>
        <xdr:to>
          <xdr:col>6</xdr:col>
          <xdr:colOff>752475</xdr:colOff>
          <xdr:row>8</xdr:row>
          <xdr:rowOff>28575</xdr:rowOff>
        </xdr:to>
        <xdr:sp macro="" textlink="">
          <xdr:nvSpPr>
            <xdr:cNvPr id="9217" name="Spinner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13</xdr:col>
      <xdr:colOff>0</xdr:colOff>
      <xdr:row>2</xdr:row>
      <xdr:rowOff>133350</xdr:rowOff>
    </xdr:from>
    <xdr:to>
      <xdr:col>15</xdr:col>
      <xdr:colOff>1772110</xdr:colOff>
      <xdr:row>8</xdr:row>
      <xdr:rowOff>123983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52CEEE-5D9D-FB1B-410E-D9141BC7D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3475" y="514350"/>
          <a:ext cx="3296110" cy="1133633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0.4636</cdr:x>
      <cdr:y>0.49367</cdr:y>
    </cdr:from>
    <cdr:to>
      <cdr:x>0.52618</cdr:x>
      <cdr:y>0.49547</cdr:y>
    </cdr:to>
    <cdr:cxnSp macro="">
      <cdr:nvCxnSpPr>
        <cdr:cNvPr id="3" name="Gerade Verbindung mit Pfeil 2">
          <a:extLst xmlns:a="http://schemas.openxmlformats.org/drawingml/2006/main">
            <a:ext uri="{FF2B5EF4-FFF2-40B4-BE49-F238E27FC236}">
              <a16:creationId xmlns:a16="http://schemas.microsoft.com/office/drawing/2014/main" id="{6E3390A2-1235-E20A-85E5-8AD4BB331952}"/>
            </a:ext>
          </a:extLst>
        </cdr:cNvPr>
        <cdr:cNvCxnSpPr/>
      </cdr:nvCxnSpPr>
      <cdr:spPr>
        <a:xfrm xmlns:a="http://schemas.openxmlformats.org/drawingml/2006/main">
          <a:off x="3006596" y="2261169"/>
          <a:ext cx="405849" cy="824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7030A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248480</xdr:colOff>
      <xdr:row>1</xdr:row>
      <xdr:rowOff>173934</xdr:rowOff>
    </xdr:from>
    <xdr:to>
      <xdr:col>15</xdr:col>
      <xdr:colOff>637762</xdr:colOff>
      <xdr:row>22</xdr:row>
      <xdr:rowOff>107673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9525</xdr:rowOff>
        </xdr:from>
        <xdr:to>
          <xdr:col>6</xdr:col>
          <xdr:colOff>752475</xdr:colOff>
          <xdr:row>8</xdr:row>
          <xdr:rowOff>28575</xdr:rowOff>
        </xdr:to>
        <xdr:sp macro="" textlink="">
          <xdr:nvSpPr>
            <xdr:cNvPr id="11265" name="Spinner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5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66675</xdr:colOff>
      <xdr:row>2</xdr:row>
      <xdr:rowOff>104775</xdr:rowOff>
    </xdr:from>
    <xdr:to>
      <xdr:col>15</xdr:col>
      <xdr:colOff>1076785</xdr:colOff>
      <xdr:row>8</xdr:row>
      <xdr:rowOff>95408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308C0F2-752E-B103-422C-536C475A4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4350" y="485775"/>
          <a:ext cx="3296110" cy="1133633"/>
        </a:xfrm>
        <a:prstGeom prst="rect">
          <a:avLst/>
        </a:prstGeom>
      </xdr:spPr>
    </xdr:pic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0.30039</cdr:x>
      <cdr:y>0.02737</cdr:y>
    </cdr:from>
    <cdr:to>
      <cdr:x>0.30299</cdr:x>
      <cdr:y>0.94737</cdr:y>
    </cdr:to>
    <cdr:cxnSp macro="">
      <cdr:nvCxnSpPr>
        <cdr:cNvPr id="6" name="Gerade Verbindung mit Pfeil 5">
          <a:extLst xmlns:a="http://schemas.openxmlformats.org/drawingml/2006/main">
            <a:ext uri="{FF2B5EF4-FFF2-40B4-BE49-F238E27FC236}">
              <a16:creationId xmlns:a16="http://schemas.microsoft.com/office/drawing/2014/main" id="{1FE9F172-88B6-1C4A-CE55-57DE6A234407}"/>
            </a:ext>
          </a:extLst>
        </cdr:cNvPr>
        <cdr:cNvCxnSpPr/>
      </cdr:nvCxnSpPr>
      <cdr:spPr>
        <a:xfrm xmlns:a="http://schemas.openxmlformats.org/drawingml/2006/main">
          <a:off x="1913282" y="107675"/>
          <a:ext cx="16565" cy="361950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accent2">
              <a:lumMod val="75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4.xml"/><Relationship Id="rId1" Type="http://schemas.openxmlformats.org/officeDocument/2006/relationships/hyperlink" Target="https://www.elektroniktutor.de/signalkunde/am.html" TargetMode="External"/><Relationship Id="rId4" Type="http://schemas.openxmlformats.org/officeDocument/2006/relationships/ctrlProp" Target="../ctrlProps/ctrlProp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5.xml"/><Relationship Id="rId1" Type="http://schemas.openxmlformats.org/officeDocument/2006/relationships/hyperlink" Target="https://www.elektroniktutor.de/signalkunde/am.html" TargetMode="External"/><Relationship Id="rId4" Type="http://schemas.openxmlformats.org/officeDocument/2006/relationships/ctrlProp" Target="../ctrlProps/ctrlProp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6.xml"/><Relationship Id="rId1" Type="http://schemas.openxmlformats.org/officeDocument/2006/relationships/hyperlink" Target="https://www.elektroniktutor.de/signalkunde/am.html" TargetMode="External"/><Relationship Id="rId4" Type="http://schemas.openxmlformats.org/officeDocument/2006/relationships/ctrlProp" Target="../ctrlProps/ctrlProp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elektroniktutor.de/signalkunde/am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s://www.elektroniktutor.de/signalkunde/a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A318-F82D-49EC-ABB8-D5F2340B0004}">
  <dimension ref="A1:O106"/>
  <sheetViews>
    <sheetView zoomScaleNormal="100" workbookViewId="0"/>
  </sheetViews>
  <sheetFormatPr baseColWidth="10" defaultRowHeight="15"/>
  <cols>
    <col min="1" max="1" width="12.140625" customWidth="1"/>
    <col min="2" max="2" width="20" customWidth="1"/>
    <col min="3" max="3" width="17.5703125" customWidth="1"/>
    <col min="4" max="4" width="12.140625" customWidth="1"/>
    <col min="15" max="15" width="11.42578125" customWidth="1"/>
  </cols>
  <sheetData>
    <row r="1" spans="1:15" ht="15.75" thickBot="1"/>
    <row r="2" spans="1:15" ht="21">
      <c r="A2" s="49" t="s">
        <v>12</v>
      </c>
      <c r="B2" s="50">
        <v>3000</v>
      </c>
      <c r="C2" s="51" t="s">
        <v>13</v>
      </c>
      <c r="L2" s="7"/>
    </row>
    <row r="3" spans="1:15">
      <c r="A3" s="59" t="s">
        <v>52</v>
      </c>
      <c r="B3">
        <f>0.5*L13-1</f>
        <v>1</v>
      </c>
      <c r="C3" s="60" t="s">
        <v>14</v>
      </c>
      <c r="F3" s="1"/>
      <c r="G3" s="1"/>
      <c r="H3" s="1"/>
    </row>
    <row r="4" spans="1:15" ht="19.5" thickBot="1">
      <c r="A4" s="61" t="s">
        <v>55</v>
      </c>
      <c r="B4" s="52">
        <f>0.5*L20-2</f>
        <v>0</v>
      </c>
      <c r="C4" s="53"/>
      <c r="F4" s="1"/>
      <c r="G4" s="1"/>
      <c r="H4" s="1"/>
    </row>
    <row r="5" spans="1:15" ht="18">
      <c r="A5" s="8" t="s">
        <v>15</v>
      </c>
      <c r="B5" s="8" t="s">
        <v>53</v>
      </c>
      <c r="F5" s="1"/>
      <c r="G5" s="1"/>
      <c r="H5" s="1"/>
      <c r="M5" s="10"/>
      <c r="N5" s="11"/>
      <c r="O5" s="8"/>
    </row>
    <row r="6" spans="1:15">
      <c r="A6" s="13">
        <v>0</v>
      </c>
      <c r="B6" s="1">
        <f>$B$3*SIN(2*PI()*$B$2*A6+$B$4)</f>
        <v>0</v>
      </c>
      <c r="F6" s="1"/>
      <c r="G6" s="1"/>
      <c r="H6" s="1"/>
      <c r="L6" s="63">
        <v>0</v>
      </c>
    </row>
    <row r="7" spans="1:15">
      <c r="A7" s="13">
        <v>1.0000000000000001E-5</v>
      </c>
      <c r="B7" s="1">
        <f t="shared" ref="B7:B70" si="0">$B$3*SIN(2*PI()*$B$2*A7+$B$4)</f>
        <v>0.18738131458572463</v>
      </c>
      <c r="F7" s="1"/>
      <c r="G7" s="1"/>
      <c r="H7" s="1"/>
      <c r="M7" t="s">
        <v>56</v>
      </c>
    </row>
    <row r="8" spans="1:15">
      <c r="A8" s="13">
        <v>2.0000000000000002E-5</v>
      </c>
      <c r="B8" s="1">
        <f t="shared" si="0"/>
        <v>0.36812455268467797</v>
      </c>
      <c r="F8" s="1"/>
      <c r="G8" s="1"/>
      <c r="H8" s="1"/>
    </row>
    <row r="9" spans="1:15">
      <c r="A9" s="13">
        <v>3.0000000000000001E-5</v>
      </c>
      <c r="B9" s="1">
        <f t="shared" si="0"/>
        <v>0.53582679497899666</v>
      </c>
      <c r="F9" s="1"/>
      <c r="G9" s="1"/>
      <c r="H9" s="1"/>
    </row>
    <row r="10" spans="1:15">
      <c r="A10" s="13">
        <v>4.0000000000000003E-5</v>
      </c>
      <c r="B10" s="1">
        <f t="shared" si="0"/>
        <v>0.68454710592868873</v>
      </c>
      <c r="F10" s="1"/>
      <c r="G10" s="1"/>
      <c r="H10" s="1"/>
    </row>
    <row r="11" spans="1:15">
      <c r="A11" s="13">
        <v>5.0000000000000002E-5</v>
      </c>
      <c r="B11" s="1">
        <f t="shared" si="0"/>
        <v>0.80901699437494745</v>
      </c>
      <c r="F11" s="1"/>
      <c r="G11" s="1"/>
      <c r="H11" s="1"/>
    </row>
    <row r="12" spans="1:15">
      <c r="A12" s="13">
        <v>6.0000000000000002E-5</v>
      </c>
      <c r="B12" s="1">
        <f t="shared" si="0"/>
        <v>0.90482705246601958</v>
      </c>
      <c r="F12" s="1"/>
      <c r="G12" s="1"/>
      <c r="H12" s="1"/>
    </row>
    <row r="13" spans="1:15">
      <c r="A13" s="13">
        <v>6.9999999999999994E-5</v>
      </c>
      <c r="B13" s="1">
        <f t="shared" si="0"/>
        <v>0.96858316112863108</v>
      </c>
      <c r="F13" s="1"/>
      <c r="G13" s="1"/>
      <c r="H13" s="1"/>
      <c r="L13" s="63">
        <v>4</v>
      </c>
    </row>
    <row r="14" spans="1:15">
      <c r="A14" s="13">
        <v>8.0000000000000007E-5</v>
      </c>
      <c r="B14" s="1">
        <f t="shared" si="0"/>
        <v>0.99802672842827156</v>
      </c>
      <c r="F14" s="1"/>
      <c r="G14" s="1"/>
      <c r="H14" s="1"/>
      <c r="M14" t="s">
        <v>57</v>
      </c>
    </row>
    <row r="15" spans="1:15">
      <c r="A15" s="13">
        <v>9.0000000000000006E-5</v>
      </c>
      <c r="B15" s="1">
        <f t="shared" si="0"/>
        <v>0.99211470131447776</v>
      </c>
      <c r="F15" s="1"/>
      <c r="G15" s="1"/>
      <c r="H15" s="1"/>
    </row>
    <row r="16" spans="1:15">
      <c r="A16" s="13">
        <v>1E-4</v>
      </c>
      <c r="B16" s="1">
        <f t="shared" si="0"/>
        <v>0.95105651629515364</v>
      </c>
      <c r="F16" s="1"/>
      <c r="G16" s="1"/>
      <c r="H16" s="1"/>
    </row>
    <row r="17" spans="1:13">
      <c r="A17" s="13">
        <v>1.1E-4</v>
      </c>
      <c r="B17" s="1">
        <f t="shared" si="0"/>
        <v>0.87630668004386369</v>
      </c>
      <c r="F17" s="1"/>
      <c r="G17" s="1"/>
      <c r="H17" s="1"/>
    </row>
    <row r="18" spans="1:13">
      <c r="A18" s="13">
        <v>1.2E-4</v>
      </c>
      <c r="B18" s="1">
        <f t="shared" si="0"/>
        <v>0.77051324277578925</v>
      </c>
      <c r="F18" s="1"/>
      <c r="G18" s="1"/>
      <c r="H18" s="1"/>
    </row>
    <row r="19" spans="1:13">
      <c r="A19" s="13">
        <v>1.2999999999999999E-4</v>
      </c>
      <c r="B19" s="1">
        <f t="shared" si="0"/>
        <v>0.63742398974868986</v>
      </c>
      <c r="F19" s="1"/>
      <c r="G19" s="1"/>
      <c r="H19" s="1"/>
    </row>
    <row r="20" spans="1:13">
      <c r="A20" s="13">
        <v>1.3999999999999999E-4</v>
      </c>
      <c r="B20" s="1">
        <f t="shared" si="0"/>
        <v>0.4817536741017156</v>
      </c>
      <c r="F20" s="1"/>
      <c r="G20" s="1"/>
      <c r="H20" s="1"/>
      <c r="L20" s="63">
        <v>4</v>
      </c>
    </row>
    <row r="21" spans="1:13">
      <c r="A21" s="13">
        <v>1.4999999999999999E-4</v>
      </c>
      <c r="B21" s="1">
        <f t="shared" si="0"/>
        <v>0.30901699437494795</v>
      </c>
      <c r="F21" s="1"/>
      <c r="G21" s="1"/>
      <c r="H21" s="1"/>
      <c r="M21" s="62" t="s">
        <v>58</v>
      </c>
    </row>
    <row r="22" spans="1:13">
      <c r="A22" s="13">
        <v>1.6000000000000001E-4</v>
      </c>
      <c r="B22" s="1">
        <f t="shared" si="0"/>
        <v>0.12533323356430409</v>
      </c>
      <c r="F22" s="1"/>
      <c r="G22" s="1"/>
      <c r="H22" s="1"/>
    </row>
    <row r="23" spans="1:13">
      <c r="A23" s="13">
        <v>1.7000000000000001E-4</v>
      </c>
      <c r="B23" s="1">
        <f t="shared" si="0"/>
        <v>-6.2790519529313346E-2</v>
      </c>
      <c r="F23" s="1"/>
      <c r="G23" s="1"/>
      <c r="H23" s="1"/>
    </row>
    <row r="24" spans="1:13">
      <c r="A24" s="13">
        <v>1.8000000000000001E-4</v>
      </c>
      <c r="B24" s="1">
        <f t="shared" si="0"/>
        <v>-0.24868988716485502</v>
      </c>
      <c r="F24" s="1"/>
      <c r="G24" s="1"/>
      <c r="H24" s="1"/>
    </row>
    <row r="25" spans="1:13">
      <c r="A25" s="13">
        <v>1.9000000000000001E-4</v>
      </c>
      <c r="B25" s="1">
        <f t="shared" si="0"/>
        <v>-0.42577929156507266</v>
      </c>
      <c r="G25" s="1"/>
      <c r="H25" s="1"/>
    </row>
    <row r="26" spans="1:13">
      <c r="A26" s="13">
        <v>2.0000000000000001E-4</v>
      </c>
      <c r="B26" s="1">
        <f t="shared" si="0"/>
        <v>-0.58778525229247303</v>
      </c>
      <c r="G26" s="1"/>
      <c r="H26" s="1"/>
    </row>
    <row r="27" spans="1:13">
      <c r="A27" s="13">
        <v>2.1000000000000001E-4</v>
      </c>
      <c r="B27" s="1">
        <f t="shared" si="0"/>
        <v>-0.72896862742141155</v>
      </c>
      <c r="G27" s="1"/>
      <c r="H27" s="1"/>
    </row>
    <row r="28" spans="1:13">
      <c r="A28" s="13">
        <v>2.2000000000000001E-4</v>
      </c>
      <c r="B28" s="1">
        <f t="shared" si="0"/>
        <v>-0.84432792550201485</v>
      </c>
      <c r="F28" s="1"/>
      <c r="G28" s="1"/>
      <c r="H28" s="1"/>
    </row>
    <row r="29" spans="1:13">
      <c r="A29" s="13">
        <v>2.3000000000000001E-4</v>
      </c>
      <c r="B29" s="1">
        <f t="shared" si="0"/>
        <v>-0.92977648588825146</v>
      </c>
      <c r="D29" s="1" t="s">
        <v>54</v>
      </c>
      <c r="G29" s="1"/>
      <c r="H29" s="1"/>
    </row>
    <row r="30" spans="1:13">
      <c r="A30" s="13">
        <v>2.4000000000000001E-4</v>
      </c>
      <c r="B30" s="1">
        <f t="shared" si="0"/>
        <v>-0.98228725072868872</v>
      </c>
      <c r="D30" s="1" t="s">
        <v>50</v>
      </c>
      <c r="E30">
        <v>0</v>
      </c>
      <c r="F30">
        <v>2</v>
      </c>
      <c r="G30" s="1"/>
      <c r="H30" s="1"/>
    </row>
    <row r="31" spans="1:13">
      <c r="A31" s="13">
        <v>2.5000000000000001E-4</v>
      </c>
      <c r="B31" s="1">
        <f t="shared" si="0"/>
        <v>-1</v>
      </c>
      <c r="D31" t="s">
        <v>51</v>
      </c>
      <c r="E31">
        <v>0</v>
      </c>
      <c r="F31">
        <v>-2</v>
      </c>
      <c r="G31" s="1"/>
      <c r="H31" s="1"/>
    </row>
    <row r="32" spans="1:13">
      <c r="A32" s="13">
        <v>2.5999999999999998E-4</v>
      </c>
      <c r="B32" s="1">
        <f t="shared" si="0"/>
        <v>-0.98228725072868872</v>
      </c>
      <c r="F32" s="1"/>
      <c r="G32" s="1"/>
      <c r="H32" s="1"/>
    </row>
    <row r="33" spans="1:8">
      <c r="A33" s="13">
        <v>2.7E-4</v>
      </c>
      <c r="B33" s="1">
        <f t="shared" si="0"/>
        <v>-0.92977648588825157</v>
      </c>
      <c r="F33" s="1"/>
      <c r="G33" s="1"/>
      <c r="H33" s="1"/>
    </row>
    <row r="34" spans="1:8">
      <c r="A34" s="13">
        <v>2.7999999999999998E-4</v>
      </c>
      <c r="B34" s="1">
        <f t="shared" si="0"/>
        <v>-0.84432792550201552</v>
      </c>
      <c r="F34" s="1"/>
      <c r="G34" s="1"/>
      <c r="H34" s="1"/>
    </row>
    <row r="35" spans="1:8">
      <c r="A35" s="13">
        <v>2.9E-4</v>
      </c>
      <c r="B35" s="1">
        <f t="shared" si="0"/>
        <v>-0.72896862742141155</v>
      </c>
      <c r="F35" s="1"/>
      <c r="G35" s="1"/>
      <c r="H35" s="1"/>
    </row>
    <row r="36" spans="1:8">
      <c r="A36" s="13">
        <v>2.9999999999999997E-4</v>
      </c>
      <c r="B36" s="1">
        <f t="shared" si="0"/>
        <v>-0.58778525229247403</v>
      </c>
      <c r="F36" s="1"/>
      <c r="G36" s="1"/>
      <c r="H36" s="1"/>
    </row>
    <row r="37" spans="1:8">
      <c r="A37" s="13">
        <v>3.1E-4</v>
      </c>
      <c r="B37" s="1">
        <f t="shared" si="0"/>
        <v>-0.42577929156507299</v>
      </c>
      <c r="F37" s="1"/>
      <c r="G37" s="1"/>
      <c r="H37" s="1"/>
    </row>
    <row r="38" spans="1:8">
      <c r="A38" s="13">
        <v>3.2000000000000003E-4</v>
      </c>
      <c r="B38" s="1">
        <f t="shared" si="0"/>
        <v>-0.24868988716485449</v>
      </c>
      <c r="F38" s="1"/>
      <c r="G38" s="1"/>
      <c r="H38" s="1"/>
    </row>
    <row r="39" spans="1:8">
      <c r="A39" s="13">
        <v>3.3E-4</v>
      </c>
      <c r="B39" s="1">
        <f t="shared" si="0"/>
        <v>-6.2790519529314151E-2</v>
      </c>
      <c r="F39" s="1"/>
      <c r="G39" s="1"/>
      <c r="H39" s="1"/>
    </row>
    <row r="40" spans="1:8">
      <c r="A40" s="13">
        <v>3.4000000000000002E-4</v>
      </c>
      <c r="B40" s="1">
        <f t="shared" si="0"/>
        <v>0.12533323356430418</v>
      </c>
      <c r="F40" s="1"/>
      <c r="G40" s="1"/>
      <c r="H40" s="1"/>
    </row>
    <row r="41" spans="1:8">
      <c r="A41" s="13">
        <v>3.5E-4</v>
      </c>
      <c r="B41" s="1">
        <f t="shared" si="0"/>
        <v>0.30901699437494717</v>
      </c>
      <c r="F41" s="1"/>
      <c r="G41" s="1"/>
      <c r="H41" s="1"/>
    </row>
    <row r="42" spans="1:8">
      <c r="A42" s="13">
        <v>3.6000000000000002E-4</v>
      </c>
      <c r="B42" s="1">
        <f t="shared" si="0"/>
        <v>0.48175367410171566</v>
      </c>
      <c r="F42" s="1"/>
      <c r="G42" s="1"/>
      <c r="H42" s="1"/>
    </row>
    <row r="43" spans="1:8">
      <c r="A43" s="13">
        <v>3.6999999999999999E-4</v>
      </c>
      <c r="B43" s="1">
        <f t="shared" si="0"/>
        <v>0.63742398974868919</v>
      </c>
      <c r="F43" s="1"/>
      <c r="G43" s="1"/>
      <c r="H43" s="1"/>
    </row>
    <row r="44" spans="1:8">
      <c r="A44" s="13">
        <v>3.8000000000000002E-4</v>
      </c>
      <c r="B44" s="1">
        <f t="shared" si="0"/>
        <v>0.77051324277578925</v>
      </c>
    </row>
    <row r="45" spans="1:8">
      <c r="A45" s="13">
        <v>3.8999999999999999E-4</v>
      </c>
      <c r="B45" s="1">
        <f t="shared" si="0"/>
        <v>0.87630668004386358</v>
      </c>
    </row>
    <row r="46" spans="1:8">
      <c r="A46" s="13">
        <v>4.0000000000000002E-4</v>
      </c>
      <c r="B46" s="1">
        <f t="shared" si="0"/>
        <v>0.95105651629515353</v>
      </c>
    </row>
    <row r="47" spans="1:8">
      <c r="A47" s="13">
        <v>4.0999999999999999E-4</v>
      </c>
      <c r="B47" s="1">
        <f t="shared" si="0"/>
        <v>0.99211470131447776</v>
      </c>
    </row>
    <row r="48" spans="1:8">
      <c r="A48" s="13">
        <v>4.2000000000000002E-4</v>
      </c>
      <c r="B48" s="1">
        <f t="shared" si="0"/>
        <v>0.99802672842827156</v>
      </c>
    </row>
    <row r="49" spans="1:2">
      <c r="A49" s="13">
        <v>4.2999999999999999E-4</v>
      </c>
      <c r="B49" s="1">
        <f t="shared" si="0"/>
        <v>0.96858316112863108</v>
      </c>
    </row>
    <row r="50" spans="1:2">
      <c r="A50" s="13">
        <v>4.4000000000000002E-4</v>
      </c>
      <c r="B50" s="1">
        <f t="shared" si="0"/>
        <v>0.90482705246602002</v>
      </c>
    </row>
    <row r="51" spans="1:2">
      <c r="A51" s="13">
        <v>4.4999999999999999E-4</v>
      </c>
      <c r="B51" s="1">
        <f t="shared" si="0"/>
        <v>0.80901699437494767</v>
      </c>
    </row>
    <row r="52" spans="1:2">
      <c r="A52" s="13">
        <v>4.6000000000000001E-4</v>
      </c>
      <c r="B52" s="1">
        <f t="shared" si="0"/>
        <v>0.68454710592868839</v>
      </c>
    </row>
    <row r="53" spans="1:2">
      <c r="A53" s="13">
        <v>4.6999999999999999E-4</v>
      </c>
      <c r="B53" s="1">
        <f t="shared" si="0"/>
        <v>0.53582679497899721</v>
      </c>
    </row>
    <row r="54" spans="1:2">
      <c r="A54" s="13">
        <v>4.8000000000000001E-4</v>
      </c>
      <c r="B54" s="1">
        <f t="shared" si="0"/>
        <v>0.36812455268467797</v>
      </c>
    </row>
    <row r="55" spans="1:2">
      <c r="A55" s="13">
        <v>4.8999999999999998E-4</v>
      </c>
      <c r="B55" s="1">
        <f t="shared" si="0"/>
        <v>0.18738131458572568</v>
      </c>
    </row>
    <row r="56" spans="1:2">
      <c r="A56" s="13">
        <v>5.0000000000000001E-4</v>
      </c>
      <c r="B56" s="1">
        <f t="shared" si="0"/>
        <v>3.67544536472586E-16</v>
      </c>
    </row>
    <row r="57" spans="1:2">
      <c r="A57" s="13">
        <v>5.1000000000000004E-4</v>
      </c>
      <c r="B57" s="1">
        <f t="shared" si="0"/>
        <v>-0.18738131458572496</v>
      </c>
    </row>
    <row r="58" spans="1:2">
      <c r="A58" s="13">
        <v>5.1999999999999995E-4</v>
      </c>
      <c r="B58" s="1">
        <f t="shared" si="0"/>
        <v>-0.36812455268467725</v>
      </c>
    </row>
    <row r="59" spans="1:2">
      <c r="A59" s="13">
        <v>5.2999999999999998E-4</v>
      </c>
      <c r="B59" s="1">
        <f t="shared" si="0"/>
        <v>-0.53582679497899655</v>
      </c>
    </row>
    <row r="60" spans="1:2">
      <c r="A60" s="13">
        <v>5.4000000000000001E-4</v>
      </c>
      <c r="B60" s="1">
        <f t="shared" si="0"/>
        <v>-0.68454710592868784</v>
      </c>
    </row>
    <row r="61" spans="1:2">
      <c r="A61" s="13">
        <v>5.5000000000000003E-4</v>
      </c>
      <c r="B61" s="1">
        <f t="shared" si="0"/>
        <v>-0.80901699437494723</v>
      </c>
    </row>
    <row r="62" spans="1:2">
      <c r="A62" s="13">
        <v>5.5999999999999995E-4</v>
      </c>
      <c r="B62" s="1">
        <f t="shared" si="0"/>
        <v>-0.90482705246601891</v>
      </c>
    </row>
    <row r="63" spans="1:2">
      <c r="A63" s="13">
        <v>5.6999999999999998E-4</v>
      </c>
      <c r="B63" s="1">
        <f t="shared" si="0"/>
        <v>-0.96858316112863097</v>
      </c>
    </row>
    <row r="64" spans="1:2">
      <c r="A64" s="13">
        <v>5.8E-4</v>
      </c>
      <c r="B64" s="1">
        <f t="shared" si="0"/>
        <v>-0.99802672842827156</v>
      </c>
    </row>
    <row r="65" spans="1:2">
      <c r="A65" s="13">
        <v>5.9000000000000003E-4</v>
      </c>
      <c r="B65" s="1">
        <f t="shared" si="0"/>
        <v>-0.99211470131447776</v>
      </c>
    </row>
    <row r="66" spans="1:2">
      <c r="A66" s="13">
        <v>5.9999999999999995E-4</v>
      </c>
      <c r="B66" s="1">
        <f t="shared" si="0"/>
        <v>-0.95105651629515431</v>
      </c>
    </row>
    <row r="67" spans="1:2">
      <c r="A67" s="13">
        <v>6.0999999999999997E-4</v>
      </c>
      <c r="B67" s="1">
        <f t="shared" si="0"/>
        <v>-0.87630668004386436</v>
      </c>
    </row>
    <row r="68" spans="1:2">
      <c r="A68" s="13">
        <v>6.2E-4</v>
      </c>
      <c r="B68" s="1">
        <f t="shared" si="0"/>
        <v>-0.7705132427757897</v>
      </c>
    </row>
    <row r="69" spans="1:2">
      <c r="A69" s="13">
        <v>6.3000000000000003E-4</v>
      </c>
      <c r="B69" s="1">
        <f t="shared" si="0"/>
        <v>-0.63742398974868975</v>
      </c>
    </row>
    <row r="70" spans="1:2">
      <c r="A70" s="13">
        <v>6.4000000000000005E-4</v>
      </c>
      <c r="B70" s="1">
        <f t="shared" si="0"/>
        <v>-0.48175367410171477</v>
      </c>
    </row>
    <row r="71" spans="1:2">
      <c r="A71" s="13">
        <v>6.4999999999999997E-4</v>
      </c>
      <c r="B71" s="1">
        <f t="shared" ref="B71:B106" si="1">$B$3*SIN(2*PI()*$B$2*A71+$B$4)</f>
        <v>-0.3090169943749479</v>
      </c>
    </row>
    <row r="72" spans="1:2">
      <c r="A72" s="13">
        <v>6.6E-4</v>
      </c>
      <c r="B72" s="1">
        <f t="shared" si="1"/>
        <v>-0.12533323356430578</v>
      </c>
    </row>
    <row r="73" spans="1:2">
      <c r="A73" s="13">
        <v>6.7000000000000002E-4</v>
      </c>
      <c r="B73" s="1">
        <f t="shared" si="1"/>
        <v>6.2790519529312527E-2</v>
      </c>
    </row>
    <row r="74" spans="1:2">
      <c r="A74" s="13">
        <v>6.8000000000000005E-4</v>
      </c>
      <c r="B74" s="1">
        <f t="shared" si="1"/>
        <v>0.24868988716485466</v>
      </c>
    </row>
    <row r="75" spans="1:2">
      <c r="A75" s="13">
        <v>6.8999999999999997E-4</v>
      </c>
      <c r="B75" s="1">
        <f t="shared" si="1"/>
        <v>0.42577929156507155</v>
      </c>
    </row>
    <row r="76" spans="1:2">
      <c r="A76" s="13">
        <v>6.9999999999999999E-4</v>
      </c>
      <c r="B76" s="1">
        <f t="shared" si="1"/>
        <v>0.58778525229247269</v>
      </c>
    </row>
    <row r="77" spans="1:2">
      <c r="A77" s="13">
        <v>7.1000000000000002E-4</v>
      </c>
      <c r="B77" s="1">
        <f t="shared" si="1"/>
        <v>0.72896862742141166</v>
      </c>
    </row>
    <row r="78" spans="1:2">
      <c r="A78" s="13">
        <v>7.2000000000000005E-4</v>
      </c>
      <c r="B78" s="1">
        <f t="shared" si="1"/>
        <v>0.84432792550201552</v>
      </c>
    </row>
    <row r="79" spans="1:2">
      <c r="A79" s="13">
        <v>7.2999999999999996E-4</v>
      </c>
      <c r="B79" s="1">
        <f t="shared" si="1"/>
        <v>0.92977648588825068</v>
      </c>
    </row>
    <row r="80" spans="1:2">
      <c r="A80" s="13">
        <v>7.3999999999999999E-4</v>
      </c>
      <c r="B80" s="1">
        <f t="shared" si="1"/>
        <v>0.9822872507286885</v>
      </c>
    </row>
    <row r="81" spans="1:2">
      <c r="A81" s="13">
        <v>7.5000000000000002E-4</v>
      </c>
      <c r="B81" s="1">
        <f t="shared" si="1"/>
        <v>1</v>
      </c>
    </row>
    <row r="82" spans="1:2">
      <c r="A82" s="13">
        <v>7.6000000000000004E-4</v>
      </c>
      <c r="B82" s="1">
        <f t="shared" si="1"/>
        <v>0.98228725072868861</v>
      </c>
    </row>
    <row r="83" spans="1:2">
      <c r="A83" s="13">
        <v>7.6999999999999996E-4</v>
      </c>
      <c r="B83" s="1">
        <f t="shared" si="1"/>
        <v>0.92977648588825179</v>
      </c>
    </row>
    <row r="84" spans="1:2">
      <c r="A84" s="13">
        <v>7.7999999999999999E-4</v>
      </c>
      <c r="B84" s="1">
        <f t="shared" si="1"/>
        <v>0.84432792550201519</v>
      </c>
    </row>
    <row r="85" spans="1:2">
      <c r="A85" s="13">
        <v>7.9000000000000001E-4</v>
      </c>
      <c r="B85" s="1">
        <f t="shared" si="1"/>
        <v>0.72896862742141244</v>
      </c>
    </row>
    <row r="86" spans="1:2">
      <c r="A86" s="13">
        <v>8.0000000000000004E-4</v>
      </c>
      <c r="B86" s="1">
        <f t="shared" si="1"/>
        <v>0.58778525229247358</v>
      </c>
    </row>
    <row r="87" spans="1:2">
      <c r="A87" s="13">
        <v>8.0999999999999996E-4</v>
      </c>
      <c r="B87" s="1">
        <f t="shared" si="1"/>
        <v>0.42577929156507416</v>
      </c>
    </row>
    <row r="88" spans="1:2">
      <c r="A88" s="13">
        <v>8.1999999999999998E-4</v>
      </c>
      <c r="B88" s="1">
        <f t="shared" si="1"/>
        <v>0.24868988716485571</v>
      </c>
    </row>
    <row r="89" spans="1:2">
      <c r="A89" s="13">
        <v>8.3000000000000001E-4</v>
      </c>
      <c r="B89" s="1">
        <f t="shared" si="1"/>
        <v>6.2790519529313624E-2</v>
      </c>
    </row>
    <row r="90" spans="1:2">
      <c r="A90" s="13">
        <v>8.4000000000000003E-4</v>
      </c>
      <c r="B90" s="1">
        <f t="shared" si="1"/>
        <v>-0.1253332335643047</v>
      </c>
    </row>
    <row r="91" spans="1:2">
      <c r="A91" s="13">
        <v>8.4999999999999995E-4</v>
      </c>
      <c r="B91" s="1">
        <f t="shared" si="1"/>
        <v>-0.30901699437494512</v>
      </c>
    </row>
    <row r="92" spans="1:2">
      <c r="A92" s="13">
        <v>8.5999999999999998E-4</v>
      </c>
      <c r="B92" s="1">
        <f t="shared" si="1"/>
        <v>-0.48175367410171532</v>
      </c>
    </row>
    <row r="93" spans="1:2">
      <c r="A93" s="13">
        <v>8.7000000000000001E-4</v>
      </c>
      <c r="B93" s="1">
        <f t="shared" si="1"/>
        <v>-0.63742398974868897</v>
      </c>
    </row>
    <row r="94" spans="1:2">
      <c r="A94" s="13">
        <v>8.8000000000000003E-4</v>
      </c>
      <c r="B94" s="1">
        <f t="shared" si="1"/>
        <v>-0.77051324277578792</v>
      </c>
    </row>
    <row r="95" spans="1:2">
      <c r="A95" s="13">
        <v>8.8999999999999995E-4</v>
      </c>
      <c r="B95" s="1">
        <f t="shared" si="1"/>
        <v>-0.87630668004386203</v>
      </c>
    </row>
    <row r="96" spans="1:2">
      <c r="A96" s="13">
        <v>8.9999999999999998E-4</v>
      </c>
      <c r="B96" s="1">
        <f t="shared" si="1"/>
        <v>-0.95105651629515342</v>
      </c>
    </row>
    <row r="97" spans="1:2">
      <c r="A97" s="13">
        <v>9.1E-4</v>
      </c>
      <c r="B97" s="1">
        <f t="shared" si="1"/>
        <v>-0.99211470131447765</v>
      </c>
    </row>
    <row r="98" spans="1:2">
      <c r="A98" s="13">
        <v>9.2000000000000003E-4</v>
      </c>
      <c r="B98" s="1">
        <f t="shared" si="1"/>
        <v>-0.99802672842827156</v>
      </c>
    </row>
    <row r="99" spans="1:2">
      <c r="A99" s="13">
        <v>9.3000000000000005E-4</v>
      </c>
      <c r="B99" s="1">
        <f t="shared" si="1"/>
        <v>-0.96858316112863119</v>
      </c>
    </row>
    <row r="100" spans="1:2">
      <c r="A100" s="13">
        <v>9.3999999999999997E-4</v>
      </c>
      <c r="B100" s="1">
        <f t="shared" si="1"/>
        <v>-0.90482705246602013</v>
      </c>
    </row>
    <row r="101" spans="1:2">
      <c r="A101" s="13">
        <v>9.5E-4</v>
      </c>
      <c r="B101" s="1">
        <f t="shared" si="1"/>
        <v>-0.80901699437494889</v>
      </c>
    </row>
    <row r="102" spans="1:2">
      <c r="A102" s="13">
        <v>9.6000000000000002E-4</v>
      </c>
      <c r="B102" s="1">
        <f t="shared" si="1"/>
        <v>-0.68454710592868862</v>
      </c>
    </row>
    <row r="103" spans="1:2">
      <c r="A103" s="13">
        <v>9.7000000000000005E-4</v>
      </c>
      <c r="B103" s="1">
        <f t="shared" si="1"/>
        <v>-0.53582679497899754</v>
      </c>
    </row>
    <row r="104" spans="1:2">
      <c r="A104" s="13">
        <v>9.7999999999999997E-4</v>
      </c>
      <c r="B104" s="1">
        <f t="shared" si="1"/>
        <v>-0.36812455268467997</v>
      </c>
    </row>
    <row r="105" spans="1:2">
      <c r="A105" s="13">
        <v>9.8999999999999999E-4</v>
      </c>
      <c r="B105" s="1">
        <f t="shared" si="1"/>
        <v>-0.1873813145857243</v>
      </c>
    </row>
    <row r="106" spans="1:2">
      <c r="A106" s="13">
        <v>1E-3</v>
      </c>
      <c r="B106" s="1">
        <f t="shared" si="1"/>
        <v>-7.3508907294517201E-16</v>
      </c>
    </row>
  </sheetData>
  <pageMargins left="0.7" right="0.7" top="0.78740157499999996" bottom="0.78740157499999996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10</xdr:col>
                    <xdr:colOff>752475</xdr:colOff>
                    <xdr:row>6</xdr:row>
                    <xdr:rowOff>19050</xdr:rowOff>
                  </from>
                  <to>
                    <xdr:col>11</xdr:col>
                    <xdr:colOff>752475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10</xdr:col>
                    <xdr:colOff>752475</xdr:colOff>
                    <xdr:row>13</xdr:row>
                    <xdr:rowOff>19050</xdr:rowOff>
                  </from>
                  <to>
                    <xdr:col>11</xdr:col>
                    <xdr:colOff>752475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11</xdr:col>
                    <xdr:colOff>9525</xdr:colOff>
                    <xdr:row>19</xdr:row>
                    <xdr:rowOff>190500</xdr:rowOff>
                  </from>
                  <to>
                    <xdr:col>12</xdr:col>
                    <xdr:colOff>9525</xdr:colOff>
                    <xdr:row>24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9459-7771-41A9-858D-D03A684D132B}">
  <dimension ref="A1:U206"/>
  <sheetViews>
    <sheetView topLeftCell="A10" zoomScale="70" zoomScaleNormal="70" workbookViewId="0">
      <selection activeCell="U44" sqref="U44"/>
    </sheetView>
  </sheetViews>
  <sheetFormatPr baseColWidth="10" defaultRowHeight="15"/>
  <cols>
    <col min="1" max="1" width="11.42578125" customWidth="1"/>
    <col min="2" max="2" width="14.28515625" customWidth="1"/>
    <col min="3" max="3" width="15.28515625" customWidth="1"/>
    <col min="4" max="4" width="6.140625" customWidth="1"/>
    <col min="6" max="6" width="12.7109375" customWidth="1"/>
    <col min="7" max="8" width="19.42578125" customWidth="1"/>
    <col min="12" max="12" width="11.42578125" customWidth="1"/>
  </cols>
  <sheetData>
    <row r="1" spans="1:17" ht="21" thickBot="1">
      <c r="A1" s="6" t="s">
        <v>16</v>
      </c>
      <c r="P1" t="s">
        <v>59</v>
      </c>
      <c r="Q1" s="25" t="s">
        <v>35</v>
      </c>
    </row>
    <row r="2" spans="1:17" ht="20.25">
      <c r="A2" s="26" t="s">
        <v>39</v>
      </c>
      <c r="B2" s="27">
        <v>1000</v>
      </c>
      <c r="C2" s="28" t="s">
        <v>13</v>
      </c>
      <c r="E2" s="34" t="s">
        <v>40</v>
      </c>
      <c r="F2" s="35">
        <v>10000</v>
      </c>
      <c r="G2" s="36" t="s">
        <v>13</v>
      </c>
      <c r="H2" s="8"/>
      <c r="P2" t="s">
        <v>60</v>
      </c>
      <c r="Q2" s="25" t="s">
        <v>36</v>
      </c>
    </row>
    <row r="3" spans="1:17" ht="16.5" customHeight="1">
      <c r="A3" s="29" t="s">
        <v>41</v>
      </c>
      <c r="B3">
        <v>0.8</v>
      </c>
      <c r="C3" s="30" t="s">
        <v>14</v>
      </c>
      <c r="E3" s="37" t="s">
        <v>42</v>
      </c>
      <c r="F3">
        <v>1</v>
      </c>
      <c r="G3" s="38" t="s">
        <v>14</v>
      </c>
      <c r="H3" s="8"/>
      <c r="I3" s="7"/>
      <c r="J3" s="25"/>
      <c r="M3" s="25"/>
    </row>
    <row r="4" spans="1:17" ht="16.5" customHeight="1" thickBot="1">
      <c r="A4" s="33" t="s">
        <v>17</v>
      </c>
      <c r="B4" s="31">
        <v>0.8</v>
      </c>
      <c r="C4" s="32"/>
      <c r="D4" s="1"/>
      <c r="E4" s="39"/>
      <c r="F4" s="40"/>
      <c r="G4" s="41"/>
    </row>
    <row r="5" spans="1:17" ht="18">
      <c r="A5" s="8" t="s">
        <v>15</v>
      </c>
      <c r="B5" s="8" t="s">
        <v>38</v>
      </c>
      <c r="C5" s="8" t="s">
        <v>43</v>
      </c>
      <c r="D5" s="1"/>
      <c r="E5" s="8" t="s">
        <v>37</v>
      </c>
      <c r="F5" s="8" t="s">
        <v>18</v>
      </c>
      <c r="G5" s="8" t="s">
        <v>44</v>
      </c>
      <c r="H5" s="8" t="s">
        <v>19</v>
      </c>
    </row>
    <row r="6" spans="1:17">
      <c r="A6" s="13">
        <v>0</v>
      </c>
      <c r="B6" s="2">
        <f>2*PI()*$B$2*A6</f>
        <v>0</v>
      </c>
      <c r="C6" s="2">
        <f>$B$4*SIN(B6)</f>
        <v>0</v>
      </c>
      <c r="D6" s="2"/>
      <c r="E6" s="2">
        <f t="shared" ref="E6:E37" si="0">2*PI()*$F$2*A6</f>
        <v>0</v>
      </c>
      <c r="F6" s="1">
        <f>$F$3*SIN(E6)</f>
        <v>0</v>
      </c>
      <c r="G6" s="1">
        <f t="shared" ref="G6:G37" si="1">C6*F6</f>
        <v>0</v>
      </c>
      <c r="H6" s="1">
        <f>F6+G6</f>
        <v>0</v>
      </c>
      <c r="J6" s="10"/>
      <c r="K6" s="11"/>
      <c r="L6" s="8"/>
    </row>
    <row r="7" spans="1:17">
      <c r="A7" s="13">
        <v>1.0000000000000001E-5</v>
      </c>
      <c r="B7" s="2">
        <f t="shared" ref="B7:B70" si="2">2*PI()*$B$2*A7</f>
        <v>6.2831853071795868E-2</v>
      </c>
      <c r="C7" s="2">
        <f t="shared" ref="C7:C70" si="3">$B$4*SIN(B7)</f>
        <v>5.0232415623450703E-2</v>
      </c>
      <c r="D7" s="2"/>
      <c r="E7" s="2">
        <f t="shared" si="0"/>
        <v>0.62831853071795873</v>
      </c>
      <c r="F7" s="1">
        <f t="shared" ref="F7:F70" si="4">$F$3*SIN(E7)</f>
        <v>0.58778525229247325</v>
      </c>
      <c r="G7" s="1">
        <f t="shared" si="1"/>
        <v>2.9525873090490345E-2</v>
      </c>
      <c r="H7" s="1">
        <f t="shared" ref="H7:H70" si="5">F7+G7</f>
        <v>0.61731112538296362</v>
      </c>
    </row>
    <row r="8" spans="1:17">
      <c r="A8" s="13">
        <v>2.0000000000000002E-5</v>
      </c>
      <c r="B8" s="2">
        <f t="shared" si="2"/>
        <v>0.12566370614359174</v>
      </c>
      <c r="C8" s="2">
        <f t="shared" si="3"/>
        <v>0.10026658685144341</v>
      </c>
      <c r="D8" s="2"/>
      <c r="E8" s="2">
        <f t="shared" si="0"/>
        <v>1.2566370614359175</v>
      </c>
      <c r="F8" s="1">
        <f t="shared" si="4"/>
        <v>0.95105651629515364</v>
      </c>
      <c r="G8" s="1">
        <f t="shared" si="1"/>
        <v>9.5359190791739226E-2</v>
      </c>
      <c r="H8" s="1">
        <f t="shared" si="5"/>
        <v>1.0464157070868929</v>
      </c>
    </row>
    <row r="9" spans="1:17">
      <c r="A9" s="13">
        <v>3.0000000000000001E-5</v>
      </c>
      <c r="B9" s="2">
        <f t="shared" si="2"/>
        <v>0.18849555921538758</v>
      </c>
      <c r="C9" s="2">
        <f t="shared" si="3"/>
        <v>0.1499050516685797</v>
      </c>
      <c r="D9" s="2"/>
      <c r="E9" s="2">
        <f t="shared" si="0"/>
        <v>1.8849555921538759</v>
      </c>
      <c r="F9" s="1">
        <f t="shared" si="4"/>
        <v>0.95105651629515364</v>
      </c>
      <c r="G9" s="1">
        <f t="shared" si="1"/>
        <v>0.14256817621496443</v>
      </c>
      <c r="H9" s="1">
        <f t="shared" si="5"/>
        <v>1.0936246925101181</v>
      </c>
    </row>
    <row r="10" spans="1:17">
      <c r="A10" s="13">
        <v>4.0000000000000003E-5</v>
      </c>
      <c r="B10" s="2">
        <f t="shared" si="2"/>
        <v>0.25132741228718347</v>
      </c>
      <c r="C10" s="2">
        <f t="shared" si="3"/>
        <v>0.19895190973188384</v>
      </c>
      <c r="D10" s="2"/>
      <c r="E10" s="2">
        <f t="shared" si="0"/>
        <v>2.5132741228718349</v>
      </c>
      <c r="F10" s="1">
        <f t="shared" si="4"/>
        <v>0.5877852522924728</v>
      </c>
      <c r="G10" s="1">
        <f t="shared" si="1"/>
        <v>0.11694099845582462</v>
      </c>
      <c r="H10" s="1">
        <f t="shared" si="5"/>
        <v>0.70472625074829742</v>
      </c>
    </row>
    <row r="11" spans="1:17">
      <c r="A11" s="13">
        <v>5.0000000000000002E-5</v>
      </c>
      <c r="B11" s="2">
        <f t="shared" si="2"/>
        <v>0.31415926535897931</v>
      </c>
      <c r="C11" s="2">
        <f t="shared" si="3"/>
        <v>0.24721359549995792</v>
      </c>
      <c r="D11" s="2"/>
      <c r="E11" s="2">
        <f t="shared" si="0"/>
        <v>3.1415926535897936</v>
      </c>
      <c r="F11" s="1">
        <f t="shared" si="4"/>
        <v>-3.2157436435920062E-16</v>
      </c>
      <c r="G11" s="1">
        <f t="shared" si="1"/>
        <v>-7.9497554833851503E-17</v>
      </c>
      <c r="H11" s="1">
        <f t="shared" si="5"/>
        <v>-4.0107191919305212E-16</v>
      </c>
    </row>
    <row r="12" spans="1:17">
      <c r="A12" s="13">
        <v>6.0000000000000002E-5</v>
      </c>
      <c r="B12" s="2">
        <f t="shared" si="2"/>
        <v>0.37699111843077515</v>
      </c>
      <c r="C12" s="2">
        <f t="shared" si="3"/>
        <v>0.29449964214774232</v>
      </c>
      <c r="D12" s="2"/>
      <c r="E12" s="2">
        <f t="shared" si="0"/>
        <v>3.7699111843077517</v>
      </c>
      <c r="F12" s="1">
        <f t="shared" si="4"/>
        <v>-0.58778525229247303</v>
      </c>
      <c r="G12" s="1">
        <f t="shared" si="1"/>
        <v>-0.17310254645985373</v>
      </c>
      <c r="H12" s="1">
        <f t="shared" si="5"/>
        <v>-0.76088779875232682</v>
      </c>
    </row>
    <row r="13" spans="1:17">
      <c r="A13" s="13">
        <v>6.9999999999999994E-5</v>
      </c>
      <c r="B13" s="2">
        <f t="shared" si="2"/>
        <v>0.43982297150257099</v>
      </c>
      <c r="C13" s="2">
        <f t="shared" si="3"/>
        <v>0.34062343325205813</v>
      </c>
      <c r="D13" s="2"/>
      <c r="E13" s="2">
        <f t="shared" si="0"/>
        <v>4.3982297150257104</v>
      </c>
      <c r="F13" s="1">
        <f t="shared" si="4"/>
        <v>-0.95105651629515353</v>
      </c>
      <c r="G13" s="1">
        <f t="shared" si="1"/>
        <v>-0.32395213579719717</v>
      </c>
      <c r="H13" s="1">
        <f t="shared" si="5"/>
        <v>-1.2750086520923507</v>
      </c>
    </row>
    <row r="14" spans="1:17">
      <c r="A14" s="13">
        <v>8.0000000000000007E-5</v>
      </c>
      <c r="B14" s="2">
        <f t="shared" si="2"/>
        <v>0.50265482457436694</v>
      </c>
      <c r="C14" s="2">
        <f t="shared" si="3"/>
        <v>0.38540293928137226</v>
      </c>
      <c r="D14" s="2"/>
      <c r="E14" s="2">
        <f t="shared" si="0"/>
        <v>5.0265482457436699</v>
      </c>
      <c r="F14" s="1">
        <f t="shared" si="4"/>
        <v>-0.95105651629515331</v>
      </c>
      <c r="G14" s="1">
        <f t="shared" si="1"/>
        <v>-0.36653997680285438</v>
      </c>
      <c r="H14" s="1">
        <f t="shared" si="5"/>
        <v>-1.3175964930980077</v>
      </c>
    </row>
    <row r="15" spans="1:17">
      <c r="A15" s="13">
        <v>9.0000000000000006E-5</v>
      </c>
      <c r="B15" s="2">
        <f t="shared" si="2"/>
        <v>0.56548667764616278</v>
      </c>
      <c r="C15" s="2">
        <f t="shared" si="3"/>
        <v>0.42866143598319734</v>
      </c>
      <c r="D15" s="2"/>
      <c r="E15" s="2">
        <f t="shared" si="0"/>
        <v>5.6548667764616285</v>
      </c>
      <c r="F15" s="1">
        <f t="shared" si="4"/>
        <v>-0.58778525229247258</v>
      </c>
      <c r="G15" s="1">
        <f t="shared" si="1"/>
        <v>-0.25196087029743724</v>
      </c>
      <c r="H15" s="1">
        <f t="shared" si="5"/>
        <v>-0.83974612258990988</v>
      </c>
    </row>
    <row r="16" spans="1:17">
      <c r="A16" s="13">
        <v>1E-4</v>
      </c>
      <c r="B16" s="2">
        <f t="shared" si="2"/>
        <v>0.62831853071795862</v>
      </c>
      <c r="C16" s="2">
        <f t="shared" si="3"/>
        <v>0.47022820183397851</v>
      </c>
      <c r="D16" s="2"/>
      <c r="E16" s="2">
        <f t="shared" si="0"/>
        <v>6.2831853071795871</v>
      </c>
      <c r="F16" s="1">
        <f t="shared" si="4"/>
        <v>6.4314872871840123E-16</v>
      </c>
      <c r="G16" s="1">
        <f t="shared" si="1"/>
        <v>3.0242667021706309E-16</v>
      </c>
      <c r="H16" s="1">
        <f t="shared" si="5"/>
        <v>9.4557539893546427E-16</v>
      </c>
    </row>
    <row r="17" spans="1:21">
      <c r="A17" s="13">
        <v>1.1E-4</v>
      </c>
      <c r="B17" s="2">
        <f t="shared" si="2"/>
        <v>0.69115038378975446</v>
      </c>
      <c r="C17" s="2">
        <f t="shared" si="3"/>
        <v>0.50993919179895175</v>
      </c>
      <c r="D17" s="2"/>
      <c r="E17" s="2">
        <f t="shared" si="0"/>
        <v>6.9115038378975449</v>
      </c>
      <c r="F17" s="1">
        <f t="shared" si="4"/>
        <v>0.58778525229247292</v>
      </c>
      <c r="G17" s="1">
        <f t="shared" si="1"/>
        <v>0.29973473650536658</v>
      </c>
      <c r="H17" s="1">
        <f t="shared" si="5"/>
        <v>0.88751998879783955</v>
      </c>
    </row>
    <row r="18" spans="1:21">
      <c r="A18" s="13">
        <v>1.2E-4</v>
      </c>
      <c r="B18" s="2">
        <f t="shared" si="2"/>
        <v>0.7539822368615503</v>
      </c>
      <c r="C18" s="2">
        <f t="shared" si="3"/>
        <v>0.54763768474295094</v>
      </c>
      <c r="D18" s="2"/>
      <c r="E18" s="2">
        <f t="shared" si="0"/>
        <v>7.5398223686155035</v>
      </c>
      <c r="F18" s="1">
        <f t="shared" si="4"/>
        <v>0.95105651629515353</v>
      </c>
      <c r="G18" s="1">
        <f t="shared" si="1"/>
        <v>0.52083438864357445</v>
      </c>
      <c r="H18" s="1">
        <f t="shared" si="5"/>
        <v>1.4718909049387281</v>
      </c>
    </row>
    <row r="19" spans="1:21">
      <c r="A19" s="13">
        <v>1.2999999999999999E-4</v>
      </c>
      <c r="B19" s="2">
        <f t="shared" si="2"/>
        <v>0.81681408993334603</v>
      </c>
      <c r="C19" s="2">
        <f t="shared" si="3"/>
        <v>0.58317490193712906</v>
      </c>
      <c r="D19" s="2"/>
      <c r="E19" s="2">
        <f t="shared" si="0"/>
        <v>8.1681408993334621</v>
      </c>
      <c r="F19" s="1">
        <f t="shared" si="4"/>
        <v>0.95105651629515364</v>
      </c>
      <c r="G19" s="1">
        <f t="shared" si="1"/>
        <v>0.55463229062709385</v>
      </c>
      <c r="H19" s="1">
        <f t="shared" si="5"/>
        <v>1.5056888069222474</v>
      </c>
    </row>
    <row r="20" spans="1:21">
      <c r="A20" s="13">
        <v>1.3999999999999999E-4</v>
      </c>
      <c r="B20" s="2">
        <f t="shared" si="2"/>
        <v>0.87964594300514198</v>
      </c>
      <c r="C20" s="2">
        <f t="shared" si="3"/>
        <v>0.61641059422063138</v>
      </c>
      <c r="D20" s="2"/>
      <c r="E20" s="2">
        <f t="shared" si="0"/>
        <v>8.7964594300514207</v>
      </c>
      <c r="F20" s="1">
        <f t="shared" si="4"/>
        <v>0.58778525229247336</v>
      </c>
      <c r="G20" s="1">
        <f t="shared" si="1"/>
        <v>0.36231705663972724</v>
      </c>
      <c r="H20" s="1">
        <f t="shared" si="5"/>
        <v>0.9501023089322006</v>
      </c>
    </row>
    <row r="21" spans="1:21">
      <c r="A21" s="13">
        <v>1.4999999999999999E-4</v>
      </c>
      <c r="B21" s="2">
        <f t="shared" si="2"/>
        <v>0.94247779607693782</v>
      </c>
      <c r="C21" s="2">
        <f t="shared" si="3"/>
        <v>0.64721359549995794</v>
      </c>
      <c r="D21" s="2"/>
      <c r="E21" s="2">
        <f t="shared" si="0"/>
        <v>9.4247779607693793</v>
      </c>
      <c r="F21" s="1">
        <f t="shared" si="4"/>
        <v>3.67544536472586E-16</v>
      </c>
      <c r="G21" s="1">
        <f t="shared" si="1"/>
        <v>2.3787982095678781E-16</v>
      </c>
      <c r="H21" s="1">
        <f t="shared" si="5"/>
        <v>6.0542435742937377E-16</v>
      </c>
    </row>
    <row r="22" spans="1:21">
      <c r="A22" s="13">
        <v>1.6000000000000001E-4</v>
      </c>
      <c r="B22" s="2">
        <f t="shared" si="2"/>
        <v>1.0053096491487339</v>
      </c>
      <c r="C22" s="2">
        <f t="shared" si="3"/>
        <v>0.67546234040161213</v>
      </c>
      <c r="D22" s="2"/>
      <c r="E22" s="2">
        <f t="shared" si="0"/>
        <v>10.05309649148734</v>
      </c>
      <c r="F22" s="1">
        <f t="shared" si="4"/>
        <v>-0.58778525229247425</v>
      </c>
      <c r="G22" s="1">
        <f t="shared" si="1"/>
        <v>-0.39702680216702668</v>
      </c>
      <c r="H22" s="1">
        <f t="shared" si="5"/>
        <v>-0.98481205445950093</v>
      </c>
    </row>
    <row r="23" spans="1:21">
      <c r="A23" s="13">
        <v>1.7000000000000001E-4</v>
      </c>
      <c r="B23" s="2">
        <f t="shared" si="2"/>
        <v>1.0681415022205296</v>
      </c>
      <c r="C23" s="2">
        <f t="shared" si="3"/>
        <v>0.70104534403509089</v>
      </c>
      <c r="D23" s="2"/>
      <c r="E23" s="2">
        <f t="shared" si="0"/>
        <v>10.681415022205298</v>
      </c>
      <c r="F23" s="1">
        <f t="shared" si="4"/>
        <v>-0.95105651629515398</v>
      </c>
      <c r="G23" s="1">
        <f t="shared" si="1"/>
        <v>-0.66673374266295127</v>
      </c>
      <c r="H23" s="1">
        <f t="shared" si="5"/>
        <v>-1.6177902589581052</v>
      </c>
    </row>
    <row r="24" spans="1:21">
      <c r="A24" s="13">
        <v>1.8000000000000001E-4</v>
      </c>
      <c r="B24" s="2">
        <f t="shared" si="2"/>
        <v>1.1309733552923256</v>
      </c>
      <c r="C24" s="2">
        <f t="shared" si="3"/>
        <v>0.72386164197281566</v>
      </c>
      <c r="D24" s="2"/>
      <c r="E24" s="2">
        <f t="shared" si="0"/>
        <v>11.309733552923257</v>
      </c>
      <c r="F24" s="1">
        <f t="shared" si="4"/>
        <v>-0.9510565162951532</v>
      </c>
      <c r="G24" s="1">
        <f t="shared" si="1"/>
        <v>-0.68843333149435548</v>
      </c>
      <c r="H24" s="1">
        <f t="shared" si="5"/>
        <v>-1.6394898477895086</v>
      </c>
      <c r="T24">
        <f>B2</f>
        <v>1000</v>
      </c>
    </row>
    <row r="25" spans="1:21">
      <c r="A25" s="13">
        <v>1.9000000000000001E-4</v>
      </c>
      <c r="B25" s="2">
        <f t="shared" si="2"/>
        <v>1.1938052083641213</v>
      </c>
      <c r="C25" s="2">
        <f t="shared" si="3"/>
        <v>0.7438211887106011</v>
      </c>
      <c r="D25" s="2"/>
      <c r="E25" s="2">
        <f t="shared" si="0"/>
        <v>11.938052083641216</v>
      </c>
      <c r="F25" s="1">
        <f t="shared" si="4"/>
        <v>-0.58778525229247203</v>
      </c>
      <c r="G25" s="1">
        <f t="shared" si="1"/>
        <v>-0.43720712506674714</v>
      </c>
      <c r="H25" s="1">
        <f t="shared" si="5"/>
        <v>-1.0249923773592191</v>
      </c>
      <c r="U25" t="s">
        <v>62</v>
      </c>
    </row>
    <row r="26" spans="1:21">
      <c r="A26" s="13">
        <v>2.0000000000000001E-4</v>
      </c>
      <c r="B26" s="2">
        <f t="shared" si="2"/>
        <v>1.2566370614359172</v>
      </c>
      <c r="C26" s="2">
        <f t="shared" si="3"/>
        <v>0.76084521303612285</v>
      </c>
      <c r="D26" s="2"/>
      <c r="E26" s="2">
        <f t="shared" si="0"/>
        <v>12.566370614359174</v>
      </c>
      <c r="F26" s="1">
        <f t="shared" si="4"/>
        <v>1.2862974574368025E-15</v>
      </c>
      <c r="G26" s="1">
        <f t="shared" si="1"/>
        <v>9.7867326303132719E-16</v>
      </c>
      <c r="H26" s="1">
        <f t="shared" si="5"/>
        <v>2.2649707204681299E-15</v>
      </c>
    </row>
    <row r="27" spans="1:21">
      <c r="A27" s="13">
        <v>2.1000000000000001E-4</v>
      </c>
      <c r="B27" s="2">
        <f t="shared" si="2"/>
        <v>1.319468914507713</v>
      </c>
      <c r="C27" s="2">
        <f t="shared" si="3"/>
        <v>0.77486652890290486</v>
      </c>
      <c r="D27" s="2"/>
      <c r="E27" s="2">
        <f t="shared" si="0"/>
        <v>13.194689145077131</v>
      </c>
      <c r="F27" s="1">
        <f t="shared" si="4"/>
        <v>0.58778525229247269</v>
      </c>
      <c r="G27" s="1">
        <f t="shared" si="1"/>
        <v>0.45545511818418649</v>
      </c>
      <c r="H27" s="1">
        <f t="shared" si="5"/>
        <v>1.0432403704766591</v>
      </c>
    </row>
    <row r="28" spans="1:21">
      <c r="A28" s="13">
        <v>2.2000000000000001E-4</v>
      </c>
      <c r="B28" s="2">
        <f t="shared" si="2"/>
        <v>1.3823007675795089</v>
      </c>
      <c r="C28" s="2">
        <f t="shared" si="3"/>
        <v>0.78582980058295093</v>
      </c>
      <c r="D28" s="2"/>
      <c r="E28" s="2">
        <f t="shared" si="0"/>
        <v>13.82300767579509</v>
      </c>
      <c r="F28" s="1">
        <f t="shared" si="4"/>
        <v>0.95105651629515342</v>
      </c>
      <c r="G28" s="1">
        <f t="shared" si="1"/>
        <v>0.74736855254333645</v>
      </c>
      <c r="H28" s="1">
        <f t="shared" si="5"/>
        <v>1.6984250688384899</v>
      </c>
    </row>
    <row r="29" spans="1:21">
      <c r="A29" s="13">
        <v>2.3000000000000001E-4</v>
      </c>
      <c r="B29" s="2">
        <f t="shared" si="2"/>
        <v>1.4451326206513049</v>
      </c>
      <c r="C29" s="2">
        <f t="shared" si="3"/>
        <v>0.79369176105158235</v>
      </c>
      <c r="D29" s="2"/>
      <c r="E29" s="2">
        <f t="shared" si="0"/>
        <v>14.451326206513048</v>
      </c>
      <c r="F29" s="1">
        <f t="shared" si="4"/>
        <v>0.95105651629515375</v>
      </c>
      <c r="G29" s="1">
        <f t="shared" si="1"/>
        <v>0.75484572127788352</v>
      </c>
      <c r="H29" s="1">
        <f t="shared" si="5"/>
        <v>1.7059022375730373</v>
      </c>
    </row>
    <row r="30" spans="1:21">
      <c r="A30" s="13">
        <v>2.4000000000000001E-4</v>
      </c>
      <c r="B30" s="2">
        <f t="shared" si="2"/>
        <v>1.5079644737231006</v>
      </c>
      <c r="C30" s="2">
        <f t="shared" si="3"/>
        <v>0.79842138274261731</v>
      </c>
      <c r="D30" s="2"/>
      <c r="E30" s="2">
        <f t="shared" si="0"/>
        <v>15.079644737231007</v>
      </c>
      <c r="F30" s="1">
        <f t="shared" si="4"/>
        <v>0.58778525229247358</v>
      </c>
      <c r="G30" s="1">
        <f t="shared" si="1"/>
        <v>0.46930031389107491</v>
      </c>
      <c r="H30" s="1">
        <f t="shared" si="5"/>
        <v>1.0570855661835485</v>
      </c>
    </row>
    <row r="31" spans="1:21">
      <c r="A31" s="16">
        <v>2.5000000000000001E-4</v>
      </c>
      <c r="B31" s="3">
        <f t="shared" si="2"/>
        <v>1.5707963267948966</v>
      </c>
      <c r="C31" s="3">
        <f t="shared" si="3"/>
        <v>0.8</v>
      </c>
      <c r="D31" s="3"/>
      <c r="E31" s="3">
        <f t="shared" si="0"/>
        <v>15.707963267948966</v>
      </c>
      <c r="F31" s="15">
        <f t="shared" si="4"/>
        <v>6.1257422745431001E-16</v>
      </c>
      <c r="G31" s="15">
        <f t="shared" si="1"/>
        <v>4.90059381963448E-16</v>
      </c>
      <c r="H31" s="15">
        <f t="shared" si="5"/>
        <v>1.102633609417758E-15</v>
      </c>
    </row>
    <row r="32" spans="1:21">
      <c r="A32" s="13">
        <v>2.5999999999999998E-4</v>
      </c>
      <c r="B32" s="2">
        <f t="shared" si="2"/>
        <v>1.6336281798666921</v>
      </c>
      <c r="C32" s="2">
        <f t="shared" si="3"/>
        <v>0.79842138274261731</v>
      </c>
      <c r="D32" s="2"/>
      <c r="E32" s="2">
        <f t="shared" si="0"/>
        <v>16.336281798666924</v>
      </c>
      <c r="F32" s="1">
        <f t="shared" si="4"/>
        <v>-0.58778525229247258</v>
      </c>
      <c r="G32" s="1">
        <f t="shared" si="1"/>
        <v>-0.46930031389107413</v>
      </c>
      <c r="H32" s="1">
        <f t="shared" si="5"/>
        <v>-1.0570855661835468</v>
      </c>
    </row>
    <row r="33" spans="1:8">
      <c r="A33" s="13">
        <v>2.7E-4</v>
      </c>
      <c r="B33" s="2">
        <f t="shared" si="2"/>
        <v>1.6964600329384882</v>
      </c>
      <c r="C33" s="2">
        <f t="shared" si="3"/>
        <v>0.79369176105158235</v>
      </c>
      <c r="D33" s="2"/>
      <c r="E33" s="2">
        <f t="shared" si="0"/>
        <v>16.964600329384883</v>
      </c>
      <c r="F33" s="1">
        <f t="shared" si="4"/>
        <v>-0.95105651629515342</v>
      </c>
      <c r="G33" s="1">
        <f t="shared" si="1"/>
        <v>-0.75484572127788319</v>
      </c>
      <c r="H33" s="1">
        <f t="shared" si="5"/>
        <v>-1.7059022375730366</v>
      </c>
    </row>
    <row r="34" spans="1:8">
      <c r="A34" s="13">
        <v>2.7999999999999998E-4</v>
      </c>
      <c r="B34" s="2">
        <f t="shared" si="2"/>
        <v>1.759291886010284</v>
      </c>
      <c r="C34" s="2">
        <f t="shared" si="3"/>
        <v>0.78582980058295104</v>
      </c>
      <c r="D34" s="2"/>
      <c r="E34" s="2">
        <f t="shared" si="0"/>
        <v>17.592918860102841</v>
      </c>
      <c r="F34" s="1">
        <f t="shared" si="4"/>
        <v>-0.95105651629515375</v>
      </c>
      <c r="G34" s="1">
        <f t="shared" si="1"/>
        <v>-0.74736855254333678</v>
      </c>
      <c r="H34" s="1">
        <f t="shared" si="5"/>
        <v>-1.6984250688384905</v>
      </c>
    </row>
    <row r="35" spans="1:8">
      <c r="A35" s="13">
        <v>2.9E-4</v>
      </c>
      <c r="B35" s="2">
        <f t="shared" si="2"/>
        <v>1.8221237390820799</v>
      </c>
      <c r="C35" s="2">
        <f t="shared" si="3"/>
        <v>0.77486652890290497</v>
      </c>
      <c r="D35" s="2"/>
      <c r="E35" s="2">
        <f t="shared" si="0"/>
        <v>18.2212373908208</v>
      </c>
      <c r="F35" s="1">
        <f t="shared" si="4"/>
        <v>-0.58778525229247369</v>
      </c>
      <c r="G35" s="1">
        <f t="shared" si="1"/>
        <v>-0.45545511818418738</v>
      </c>
      <c r="H35" s="1">
        <f t="shared" si="5"/>
        <v>-1.0432403704766611</v>
      </c>
    </row>
    <row r="36" spans="1:8">
      <c r="A36" s="13">
        <v>2.9999999999999997E-4</v>
      </c>
      <c r="B36" s="2">
        <f t="shared" si="2"/>
        <v>1.8849555921538756</v>
      </c>
      <c r="C36" s="2">
        <f t="shared" si="3"/>
        <v>0.76084521303612296</v>
      </c>
      <c r="D36" s="2"/>
      <c r="E36" s="2">
        <f t="shared" si="0"/>
        <v>18.849555921538759</v>
      </c>
      <c r="F36" s="1">
        <f t="shared" si="4"/>
        <v>-7.3508907294517201E-16</v>
      </c>
      <c r="G36" s="1">
        <f t="shared" si="1"/>
        <v>-5.5928900230549554E-16</v>
      </c>
      <c r="H36" s="1">
        <f t="shared" si="5"/>
        <v>-1.2943780752506675E-15</v>
      </c>
    </row>
    <row r="37" spans="1:8">
      <c r="A37" s="13">
        <v>3.1E-4</v>
      </c>
      <c r="B37" s="2">
        <f t="shared" si="2"/>
        <v>1.9477874452256716</v>
      </c>
      <c r="C37" s="2">
        <f t="shared" si="3"/>
        <v>0.74382118871060121</v>
      </c>
      <c r="D37" s="2"/>
      <c r="E37" s="2">
        <f t="shared" si="0"/>
        <v>19.477874452256717</v>
      </c>
      <c r="F37" s="1">
        <f t="shared" si="4"/>
        <v>0.58778525229247247</v>
      </c>
      <c r="G37" s="1">
        <f t="shared" si="1"/>
        <v>0.43720712506674753</v>
      </c>
      <c r="H37" s="1">
        <f t="shared" si="5"/>
        <v>1.02499237735922</v>
      </c>
    </row>
    <row r="38" spans="1:8">
      <c r="A38" s="13">
        <v>3.2000000000000003E-4</v>
      </c>
      <c r="B38" s="2">
        <f t="shared" si="2"/>
        <v>2.0106192982974678</v>
      </c>
      <c r="C38" s="2">
        <f t="shared" si="3"/>
        <v>0.72386164197281566</v>
      </c>
      <c r="D38" s="2"/>
      <c r="E38" s="2">
        <f t="shared" ref="E38:E69" si="6">2*PI()*$F$2*A38</f>
        <v>20.106192982974679</v>
      </c>
      <c r="F38" s="1">
        <f t="shared" si="4"/>
        <v>0.95105651629515442</v>
      </c>
      <c r="G38" s="1">
        <f t="shared" ref="G38:G69" si="7">C38*F38</f>
        <v>0.68843333149435637</v>
      </c>
      <c r="H38" s="1">
        <f t="shared" si="5"/>
        <v>1.6394898477895108</v>
      </c>
    </row>
    <row r="39" spans="1:8">
      <c r="A39" s="13">
        <v>3.3E-4</v>
      </c>
      <c r="B39" s="2">
        <f t="shared" si="2"/>
        <v>2.0734511513692633</v>
      </c>
      <c r="C39" s="2">
        <f t="shared" si="3"/>
        <v>0.701045344035091</v>
      </c>
      <c r="D39" s="2"/>
      <c r="E39" s="2">
        <f t="shared" si="6"/>
        <v>20.734511513692635</v>
      </c>
      <c r="F39" s="1">
        <f t="shared" si="4"/>
        <v>0.95105651629515386</v>
      </c>
      <c r="G39" s="1">
        <f t="shared" si="7"/>
        <v>0.66673374266295127</v>
      </c>
      <c r="H39" s="1">
        <f t="shared" si="5"/>
        <v>1.617790258958105</v>
      </c>
    </row>
    <row r="40" spans="1:8">
      <c r="A40" s="13">
        <v>3.4000000000000002E-4</v>
      </c>
      <c r="B40" s="2">
        <f t="shared" si="2"/>
        <v>2.1362830044410592</v>
      </c>
      <c r="C40" s="2">
        <f t="shared" si="3"/>
        <v>0.67546234040161224</v>
      </c>
      <c r="D40" s="2"/>
      <c r="E40" s="2">
        <f t="shared" si="6"/>
        <v>21.362830044410597</v>
      </c>
      <c r="F40" s="1">
        <f t="shared" si="4"/>
        <v>0.58778525229247092</v>
      </c>
      <c r="G40" s="1">
        <f t="shared" si="7"/>
        <v>0.39702680216702452</v>
      </c>
      <c r="H40" s="1">
        <f t="shared" si="5"/>
        <v>0.98481205445949538</v>
      </c>
    </row>
    <row r="41" spans="1:8">
      <c r="A41" s="13">
        <v>3.5E-4</v>
      </c>
      <c r="B41" s="2">
        <f t="shared" si="2"/>
        <v>2.1991148575128552</v>
      </c>
      <c r="C41" s="2">
        <f t="shared" si="3"/>
        <v>0.64721359549995805</v>
      </c>
      <c r="D41" s="2"/>
      <c r="E41" s="2">
        <f t="shared" si="6"/>
        <v>21.991148575128552</v>
      </c>
      <c r="F41" s="1">
        <f t="shared" si="4"/>
        <v>8.5760391843603401E-16</v>
      </c>
      <c r="G41" s="1">
        <f t="shared" si="7"/>
        <v>5.5505291556583837E-16</v>
      </c>
      <c r="H41" s="1">
        <f t="shared" si="5"/>
        <v>1.4126568340018724E-15</v>
      </c>
    </row>
    <row r="42" spans="1:8">
      <c r="A42" s="13">
        <v>3.6000000000000002E-4</v>
      </c>
      <c r="B42" s="2">
        <f t="shared" si="2"/>
        <v>2.2619467105846511</v>
      </c>
      <c r="C42" s="2">
        <f t="shared" si="3"/>
        <v>0.61641059422063149</v>
      </c>
      <c r="D42" s="2"/>
      <c r="E42" s="2">
        <f t="shared" si="6"/>
        <v>22.619467105846514</v>
      </c>
      <c r="F42" s="1">
        <f t="shared" si="4"/>
        <v>-0.58778525229247525</v>
      </c>
      <c r="G42" s="1">
        <f t="shared" si="7"/>
        <v>-0.36231705663972846</v>
      </c>
      <c r="H42" s="1">
        <f t="shared" si="5"/>
        <v>-0.95010230893220371</v>
      </c>
    </row>
    <row r="43" spans="1:8">
      <c r="A43" s="13">
        <v>3.6999999999999999E-4</v>
      </c>
      <c r="B43" s="2">
        <f t="shared" si="2"/>
        <v>2.3247785636564466</v>
      </c>
      <c r="C43" s="2">
        <f t="shared" si="3"/>
        <v>0.5831749019371294</v>
      </c>
      <c r="D43" s="2"/>
      <c r="E43" s="2">
        <f t="shared" si="6"/>
        <v>23.247785636564469</v>
      </c>
      <c r="F43" s="1">
        <f t="shared" si="4"/>
        <v>-0.95105651629515331</v>
      </c>
      <c r="G43" s="1">
        <f t="shared" si="7"/>
        <v>-0.55463229062709396</v>
      </c>
      <c r="H43" s="1">
        <f t="shared" si="5"/>
        <v>-1.5056888069222474</v>
      </c>
    </row>
    <row r="44" spans="1:8">
      <c r="A44" s="13">
        <v>3.8000000000000002E-4</v>
      </c>
      <c r="B44" s="2">
        <f t="shared" si="2"/>
        <v>2.3876104167282426</v>
      </c>
      <c r="C44" s="2">
        <f t="shared" si="3"/>
        <v>0.54763768474295105</v>
      </c>
      <c r="D44" s="2"/>
      <c r="E44" s="2">
        <f t="shared" si="6"/>
        <v>23.876104167282431</v>
      </c>
      <c r="F44" s="1">
        <f t="shared" si="4"/>
        <v>-0.95105651629515275</v>
      </c>
      <c r="G44" s="1">
        <f t="shared" si="7"/>
        <v>-0.52083438864357412</v>
      </c>
      <c r="H44" s="1">
        <f t="shared" si="5"/>
        <v>-1.4718909049387268</v>
      </c>
    </row>
    <row r="45" spans="1:8">
      <c r="A45" s="13">
        <v>3.8999999999999999E-4</v>
      </c>
      <c r="B45" s="2">
        <f t="shared" si="2"/>
        <v>2.4504422698000385</v>
      </c>
      <c r="C45" s="2">
        <f t="shared" si="3"/>
        <v>0.50993919179895186</v>
      </c>
      <c r="D45" s="2"/>
      <c r="E45" s="2">
        <f t="shared" si="6"/>
        <v>24.504422698000386</v>
      </c>
      <c r="F45" s="1">
        <f t="shared" si="4"/>
        <v>-0.58778525229247391</v>
      </c>
      <c r="G45" s="1">
        <f t="shared" si="7"/>
        <v>-0.29973473650536714</v>
      </c>
      <c r="H45" s="1">
        <f t="shared" si="5"/>
        <v>-0.88751998879784111</v>
      </c>
    </row>
    <row r="46" spans="1:8">
      <c r="A46" s="13">
        <v>4.0000000000000002E-4</v>
      </c>
      <c r="B46" s="2">
        <f t="shared" si="2"/>
        <v>2.5132741228718345</v>
      </c>
      <c r="C46" s="2">
        <f t="shared" si="3"/>
        <v>0.47022820183397862</v>
      </c>
      <c r="D46" s="2"/>
      <c r="E46" s="2">
        <f t="shared" si="6"/>
        <v>25.132741228718348</v>
      </c>
      <c r="F46" s="1">
        <f t="shared" si="4"/>
        <v>2.5725949148736049E-15</v>
      </c>
      <c r="G46" s="1">
        <f t="shared" si="7"/>
        <v>1.2097066808682526E-15</v>
      </c>
      <c r="H46" s="1">
        <f t="shared" si="5"/>
        <v>3.7823015957418579E-15</v>
      </c>
    </row>
    <row r="47" spans="1:8">
      <c r="A47" s="13">
        <v>4.0999999999999999E-4</v>
      </c>
      <c r="B47" s="2">
        <f t="shared" si="2"/>
        <v>2.57610597594363</v>
      </c>
      <c r="C47" s="2">
        <f t="shared" si="3"/>
        <v>0.42866143598319761</v>
      </c>
      <c r="D47" s="2"/>
      <c r="E47" s="2">
        <f t="shared" si="6"/>
        <v>25.761059759436304</v>
      </c>
      <c r="F47" s="1">
        <f t="shared" si="4"/>
        <v>0.58778525229247236</v>
      </c>
      <c r="G47" s="1">
        <f t="shared" si="7"/>
        <v>0.2519608702974373</v>
      </c>
      <c r="H47" s="1">
        <f t="shared" si="5"/>
        <v>0.83974612258990966</v>
      </c>
    </row>
    <row r="48" spans="1:8">
      <c r="A48" s="13">
        <v>4.2000000000000002E-4</v>
      </c>
      <c r="B48" s="2">
        <f t="shared" si="2"/>
        <v>2.638937829015426</v>
      </c>
      <c r="C48" s="2">
        <f t="shared" si="3"/>
        <v>0.38540293928137248</v>
      </c>
      <c r="D48" s="2"/>
      <c r="E48" s="2">
        <f t="shared" si="6"/>
        <v>26.389378290154262</v>
      </c>
      <c r="F48" s="1">
        <f t="shared" si="4"/>
        <v>0.95105651629515331</v>
      </c>
      <c r="G48" s="1">
        <f t="shared" si="7"/>
        <v>0.36653997680285461</v>
      </c>
      <c r="H48" s="1">
        <f t="shared" si="5"/>
        <v>1.317596493098008</v>
      </c>
    </row>
    <row r="49" spans="1:8">
      <c r="A49" s="13">
        <v>4.2999999999999999E-4</v>
      </c>
      <c r="B49" s="2">
        <f t="shared" si="2"/>
        <v>2.7017696820872219</v>
      </c>
      <c r="C49" s="2">
        <f t="shared" si="3"/>
        <v>0.34062343325205835</v>
      </c>
      <c r="D49" s="2"/>
      <c r="E49" s="2">
        <f t="shared" si="6"/>
        <v>27.017696820872221</v>
      </c>
      <c r="F49" s="1">
        <f t="shared" si="4"/>
        <v>0.95105651629515386</v>
      </c>
      <c r="G49" s="1">
        <f t="shared" si="7"/>
        <v>0.3239521357971975</v>
      </c>
      <c r="H49" s="1">
        <f t="shared" si="5"/>
        <v>1.2750086520923514</v>
      </c>
    </row>
    <row r="50" spans="1:8">
      <c r="A50" s="13">
        <v>4.4000000000000002E-4</v>
      </c>
      <c r="B50" s="2">
        <f t="shared" si="2"/>
        <v>2.7646015351590179</v>
      </c>
      <c r="C50" s="2">
        <f t="shared" si="3"/>
        <v>0.29449964214774255</v>
      </c>
      <c r="D50" s="2"/>
      <c r="E50" s="2">
        <f t="shared" si="6"/>
        <v>27.646015351590179</v>
      </c>
      <c r="F50" s="1">
        <f t="shared" si="4"/>
        <v>0.58778525229247403</v>
      </c>
      <c r="G50" s="1">
        <f t="shared" si="7"/>
        <v>0.17310254645985418</v>
      </c>
      <c r="H50" s="1">
        <f t="shared" si="5"/>
        <v>0.76088779875232815</v>
      </c>
    </row>
    <row r="51" spans="1:8">
      <c r="A51" s="13">
        <v>4.4999999999999999E-4</v>
      </c>
      <c r="B51" s="2">
        <f t="shared" si="2"/>
        <v>2.8274333882308134</v>
      </c>
      <c r="C51" s="2">
        <f t="shared" si="3"/>
        <v>0.24721359549995836</v>
      </c>
      <c r="D51" s="2"/>
      <c r="E51" s="2">
        <f t="shared" si="6"/>
        <v>28.274333882308138</v>
      </c>
      <c r="F51" s="1">
        <f t="shared" si="4"/>
        <v>1.102633609417758E-15</v>
      </c>
      <c r="G51" s="1">
        <f t="shared" si="7"/>
        <v>2.7258601910326072E-16</v>
      </c>
      <c r="H51" s="1">
        <f t="shared" si="5"/>
        <v>1.3752196285210187E-15</v>
      </c>
    </row>
    <row r="52" spans="1:8">
      <c r="A52" s="13">
        <v>4.6000000000000001E-4</v>
      </c>
      <c r="B52" s="2">
        <f t="shared" si="2"/>
        <v>2.8902652413026098</v>
      </c>
      <c r="C52" s="2">
        <f t="shared" si="3"/>
        <v>0.19895190973188387</v>
      </c>
      <c r="D52" s="2"/>
      <c r="E52" s="2">
        <f t="shared" si="6"/>
        <v>28.902652413026097</v>
      </c>
      <c r="F52" s="1">
        <f t="shared" si="4"/>
        <v>-0.58778525229247225</v>
      </c>
      <c r="G52" s="1">
        <f t="shared" si="7"/>
        <v>-0.11694099845582452</v>
      </c>
      <c r="H52" s="1">
        <f t="shared" si="5"/>
        <v>-0.70472625074829676</v>
      </c>
    </row>
    <row r="53" spans="1:8">
      <c r="A53" s="13">
        <v>4.6999999999999999E-4</v>
      </c>
      <c r="B53" s="2">
        <f t="shared" si="2"/>
        <v>2.9530970943744053</v>
      </c>
      <c r="C53" s="2">
        <f t="shared" si="3"/>
        <v>0.14990505166858004</v>
      </c>
      <c r="D53" s="2"/>
      <c r="E53" s="2">
        <f t="shared" si="6"/>
        <v>29.530970943744055</v>
      </c>
      <c r="F53" s="1">
        <f t="shared" si="4"/>
        <v>-0.9510565162951532</v>
      </c>
      <c r="G53" s="1">
        <f t="shared" si="7"/>
        <v>-0.14256817621496468</v>
      </c>
      <c r="H53" s="1">
        <f t="shared" si="5"/>
        <v>-1.0936246925101178</v>
      </c>
    </row>
    <row r="54" spans="1:8">
      <c r="A54" s="13">
        <v>4.8000000000000001E-4</v>
      </c>
      <c r="B54" s="2">
        <f t="shared" si="2"/>
        <v>3.0159289474462012</v>
      </c>
      <c r="C54" s="2">
        <f t="shared" si="3"/>
        <v>0.10026658685144363</v>
      </c>
      <c r="D54" s="2"/>
      <c r="E54" s="2">
        <f t="shared" si="6"/>
        <v>30.159289474462014</v>
      </c>
      <c r="F54" s="1">
        <f t="shared" si="4"/>
        <v>-0.95105651629515398</v>
      </c>
      <c r="G54" s="1">
        <f t="shared" si="7"/>
        <v>-9.5359190791739462E-2</v>
      </c>
      <c r="H54" s="1">
        <f t="shared" si="5"/>
        <v>-1.0464157070868934</v>
      </c>
    </row>
    <row r="55" spans="1:8">
      <c r="A55" s="13">
        <v>4.8999999999999998E-4</v>
      </c>
      <c r="B55" s="2">
        <f t="shared" si="2"/>
        <v>3.0787608005179972</v>
      </c>
      <c r="C55" s="2">
        <f t="shared" si="3"/>
        <v>5.023241562345087E-2</v>
      </c>
      <c r="D55" s="2"/>
      <c r="E55" s="2">
        <f t="shared" si="6"/>
        <v>30.787608005179973</v>
      </c>
      <c r="F55" s="1">
        <f t="shared" si="4"/>
        <v>-0.58778525229247414</v>
      </c>
      <c r="G55" s="1">
        <f t="shared" si="7"/>
        <v>-2.9525873090490488E-2</v>
      </c>
      <c r="H55" s="1">
        <f t="shared" si="5"/>
        <v>-0.61731112538296462</v>
      </c>
    </row>
    <row r="56" spans="1:8">
      <c r="A56" s="13">
        <v>5.0000000000000001E-4</v>
      </c>
      <c r="B56" s="2">
        <f t="shared" si="2"/>
        <v>3.1415926535897931</v>
      </c>
      <c r="C56" s="2">
        <f t="shared" si="3"/>
        <v>9.8011876392689601E-17</v>
      </c>
      <c r="D56" s="2"/>
      <c r="E56" s="2">
        <f t="shared" si="6"/>
        <v>31.415926535897931</v>
      </c>
      <c r="F56" s="1">
        <f t="shared" si="4"/>
        <v>-1.22514845490862E-15</v>
      </c>
      <c r="G56" s="1">
        <f t="shared" si="7"/>
        <v>-1.2007909892519831E-31</v>
      </c>
      <c r="H56" s="1">
        <f t="shared" si="5"/>
        <v>-1.2251484549086202E-15</v>
      </c>
    </row>
    <row r="57" spans="1:8">
      <c r="A57" s="13">
        <v>5.1000000000000004E-4</v>
      </c>
      <c r="B57" s="2">
        <f t="shared" si="2"/>
        <v>3.2044245066615891</v>
      </c>
      <c r="C57" s="2">
        <f t="shared" si="3"/>
        <v>-5.0232415623450682E-2</v>
      </c>
      <c r="D57" s="2"/>
      <c r="E57" s="2">
        <f t="shared" si="6"/>
        <v>32.044245066615893</v>
      </c>
      <c r="F57" s="1">
        <f t="shared" si="4"/>
        <v>0.58778525229247502</v>
      </c>
      <c r="G57" s="1">
        <f t="shared" si="7"/>
        <v>-2.9525873090490422E-2</v>
      </c>
      <c r="H57" s="1">
        <f t="shared" si="5"/>
        <v>0.55825937920198465</v>
      </c>
    </row>
    <row r="58" spans="1:8">
      <c r="A58" s="13">
        <v>5.1999999999999995E-4</v>
      </c>
      <c r="B58" s="2">
        <f t="shared" si="2"/>
        <v>3.2672563597333841</v>
      </c>
      <c r="C58" s="2">
        <f t="shared" si="3"/>
        <v>-0.10026658685144274</v>
      </c>
      <c r="D58" s="2"/>
      <c r="E58" s="2">
        <f t="shared" si="6"/>
        <v>32.672563597333848</v>
      </c>
      <c r="F58" s="1">
        <f t="shared" si="4"/>
        <v>0.9510565162951532</v>
      </c>
      <c r="G58" s="1">
        <f t="shared" si="7"/>
        <v>-9.5359190791738546E-2</v>
      </c>
      <c r="H58" s="1">
        <f t="shared" si="5"/>
        <v>0.8556973255034146</v>
      </c>
    </row>
    <row r="59" spans="1:8">
      <c r="A59" s="13">
        <v>5.2999999999999998E-4</v>
      </c>
      <c r="B59" s="2">
        <f t="shared" si="2"/>
        <v>3.3300882128051805</v>
      </c>
      <c r="C59" s="2">
        <f t="shared" si="3"/>
        <v>-0.14990505166857948</v>
      </c>
      <c r="D59" s="2"/>
      <c r="E59" s="2">
        <f t="shared" si="6"/>
        <v>33.300882128051803</v>
      </c>
      <c r="F59" s="1">
        <f t="shared" si="4"/>
        <v>0.95105651629515509</v>
      </c>
      <c r="G59" s="1">
        <f t="shared" si="7"/>
        <v>-0.14256817621496443</v>
      </c>
      <c r="H59" s="1">
        <f t="shared" si="5"/>
        <v>0.80848834008019066</v>
      </c>
    </row>
    <row r="60" spans="1:8">
      <c r="A60" s="13">
        <v>5.4000000000000001E-4</v>
      </c>
      <c r="B60" s="2">
        <f t="shared" si="2"/>
        <v>3.3929200658769765</v>
      </c>
      <c r="C60" s="2">
        <f t="shared" si="3"/>
        <v>-0.19895190973188367</v>
      </c>
      <c r="D60" s="2"/>
      <c r="E60" s="2">
        <f t="shared" si="6"/>
        <v>33.929200658769766</v>
      </c>
      <c r="F60" s="1">
        <f t="shared" si="4"/>
        <v>0.58778525229247425</v>
      </c>
      <c r="G60" s="1">
        <f t="shared" si="7"/>
        <v>-0.11694099845582481</v>
      </c>
      <c r="H60" s="1">
        <f t="shared" si="5"/>
        <v>0.47084425383664941</v>
      </c>
    </row>
    <row r="61" spans="1:8">
      <c r="A61" s="13">
        <v>5.5000000000000003E-4</v>
      </c>
      <c r="B61" s="2">
        <f t="shared" si="2"/>
        <v>3.4557519189487724</v>
      </c>
      <c r="C61" s="2">
        <f t="shared" si="3"/>
        <v>-0.24721359549995783</v>
      </c>
      <c r="D61" s="2"/>
      <c r="E61" s="2">
        <f t="shared" si="6"/>
        <v>34.557519189487728</v>
      </c>
      <c r="F61" s="1">
        <f t="shared" si="4"/>
        <v>-2.2050503784010189E-15</v>
      </c>
      <c r="G61" s="1">
        <f t="shared" si="7"/>
        <v>5.4511843230305847E-16</v>
      </c>
      <c r="H61" s="1">
        <f t="shared" si="5"/>
        <v>-1.6599319460979605E-15</v>
      </c>
    </row>
    <row r="62" spans="1:8">
      <c r="A62" s="13">
        <v>5.5999999999999995E-4</v>
      </c>
      <c r="B62" s="2">
        <f t="shared" si="2"/>
        <v>3.5185837720205679</v>
      </c>
      <c r="C62" s="2">
        <f t="shared" si="3"/>
        <v>-0.29449964214774199</v>
      </c>
      <c r="D62" s="2"/>
      <c r="E62" s="2">
        <f t="shared" si="6"/>
        <v>35.185837720205683</v>
      </c>
      <c r="F62" s="1">
        <f t="shared" si="4"/>
        <v>-0.58778525229247203</v>
      </c>
      <c r="G62" s="1">
        <f t="shared" si="7"/>
        <v>0.17310254645985326</v>
      </c>
      <c r="H62" s="1">
        <f t="shared" si="5"/>
        <v>-0.41468270583261879</v>
      </c>
    </row>
    <row r="63" spans="1:8">
      <c r="A63" s="13">
        <v>5.6999999999999998E-4</v>
      </c>
      <c r="B63" s="2">
        <f t="shared" si="2"/>
        <v>3.5814156250923639</v>
      </c>
      <c r="C63" s="2">
        <f t="shared" si="3"/>
        <v>-0.34062343325205785</v>
      </c>
      <c r="D63" s="2"/>
      <c r="E63" s="2">
        <f t="shared" si="6"/>
        <v>35.814156250923638</v>
      </c>
      <c r="F63" s="1">
        <f t="shared" si="4"/>
        <v>-0.95105651629515209</v>
      </c>
      <c r="G63" s="1">
        <f t="shared" si="7"/>
        <v>0.32395213579719639</v>
      </c>
      <c r="H63" s="1">
        <f t="shared" si="5"/>
        <v>-0.62710438049795569</v>
      </c>
    </row>
    <row r="64" spans="1:8">
      <c r="A64" s="13">
        <v>5.8E-4</v>
      </c>
      <c r="B64" s="2">
        <f t="shared" si="2"/>
        <v>3.6442474781641598</v>
      </c>
      <c r="C64" s="2">
        <f t="shared" si="3"/>
        <v>-0.38540293928137204</v>
      </c>
      <c r="D64" s="2"/>
      <c r="E64" s="2">
        <f t="shared" si="6"/>
        <v>36.4424747816416</v>
      </c>
      <c r="F64" s="1">
        <f t="shared" si="4"/>
        <v>-0.95105651629515398</v>
      </c>
      <c r="G64" s="1">
        <f t="shared" si="7"/>
        <v>0.36653997680285444</v>
      </c>
      <c r="H64" s="1">
        <f t="shared" si="5"/>
        <v>-0.58451653949229954</v>
      </c>
    </row>
    <row r="65" spans="1:8">
      <c r="A65" s="13">
        <v>5.9000000000000003E-4</v>
      </c>
      <c r="B65" s="2">
        <f t="shared" si="2"/>
        <v>3.7070793312359558</v>
      </c>
      <c r="C65" s="2">
        <f t="shared" si="3"/>
        <v>-0.42866143598319717</v>
      </c>
      <c r="D65" s="2"/>
      <c r="E65" s="2">
        <f t="shared" si="6"/>
        <v>37.070793312359562</v>
      </c>
      <c r="F65" s="1">
        <f t="shared" si="4"/>
        <v>-0.58778525229247147</v>
      </c>
      <c r="G65" s="1">
        <f t="shared" si="7"/>
        <v>0.25196087029743663</v>
      </c>
      <c r="H65" s="1">
        <f t="shared" si="5"/>
        <v>-0.33582438199503484</v>
      </c>
    </row>
    <row r="66" spans="1:8">
      <c r="A66" s="13">
        <v>5.9999999999999995E-4</v>
      </c>
      <c r="B66" s="2">
        <f t="shared" si="2"/>
        <v>3.7699111843077513</v>
      </c>
      <c r="C66" s="2">
        <f t="shared" si="3"/>
        <v>-0.47022820183397818</v>
      </c>
      <c r="D66" s="2"/>
      <c r="E66" s="2">
        <f t="shared" si="6"/>
        <v>37.699111843077517</v>
      </c>
      <c r="F66" s="1">
        <f t="shared" si="4"/>
        <v>-1.470178145890344E-15</v>
      </c>
      <c r="G66" s="1">
        <f t="shared" si="7"/>
        <v>6.9131922591762855E-16</v>
      </c>
      <c r="H66" s="1">
        <f t="shared" si="5"/>
        <v>-7.7885891997271547E-16</v>
      </c>
    </row>
    <row r="67" spans="1:8">
      <c r="A67" s="13">
        <v>6.0999999999999997E-4</v>
      </c>
      <c r="B67" s="2">
        <f t="shared" si="2"/>
        <v>3.8327430373795472</v>
      </c>
      <c r="C67" s="2">
        <f t="shared" si="3"/>
        <v>-0.50993919179895142</v>
      </c>
      <c r="D67" s="2"/>
      <c r="E67" s="2">
        <f t="shared" si="6"/>
        <v>38.327430373795472</v>
      </c>
      <c r="F67" s="1">
        <f t="shared" si="4"/>
        <v>0.58778525229246903</v>
      </c>
      <c r="G67" s="1">
        <f t="shared" si="7"/>
        <v>-0.29973473650536442</v>
      </c>
      <c r="H67" s="1">
        <f t="shared" si="5"/>
        <v>0.28805051578710461</v>
      </c>
    </row>
    <row r="68" spans="1:8">
      <c r="A68" s="13">
        <v>6.2E-4</v>
      </c>
      <c r="B68" s="2">
        <f t="shared" si="2"/>
        <v>3.8955748904513432</v>
      </c>
      <c r="C68" s="2">
        <f t="shared" si="3"/>
        <v>-0.54763768474295071</v>
      </c>
      <c r="D68" s="2"/>
      <c r="E68" s="2">
        <f t="shared" si="6"/>
        <v>38.955748904513435</v>
      </c>
      <c r="F68" s="1">
        <f t="shared" si="4"/>
        <v>0.95105651629515309</v>
      </c>
      <c r="G68" s="1">
        <f t="shared" si="7"/>
        <v>-0.52083438864357401</v>
      </c>
      <c r="H68" s="1">
        <f t="shared" si="5"/>
        <v>0.43022212765157908</v>
      </c>
    </row>
    <row r="69" spans="1:8">
      <c r="A69" s="13">
        <v>6.3000000000000003E-4</v>
      </c>
      <c r="B69" s="2">
        <f t="shared" si="2"/>
        <v>3.9584067435231391</v>
      </c>
      <c r="C69" s="2">
        <f t="shared" si="3"/>
        <v>-0.58317490193712906</v>
      </c>
      <c r="D69" s="2"/>
      <c r="E69" s="2">
        <f t="shared" si="6"/>
        <v>39.584067435231397</v>
      </c>
      <c r="F69" s="1">
        <f t="shared" si="4"/>
        <v>0.95105651629515298</v>
      </c>
      <c r="G69" s="1">
        <f t="shared" si="7"/>
        <v>-0.5546322906270934</v>
      </c>
      <c r="H69" s="1">
        <f t="shared" si="5"/>
        <v>0.39642422566805957</v>
      </c>
    </row>
    <row r="70" spans="1:8">
      <c r="A70" s="13">
        <v>6.4000000000000005E-4</v>
      </c>
      <c r="B70" s="2">
        <f t="shared" si="2"/>
        <v>4.0212385965949355</v>
      </c>
      <c r="C70" s="2">
        <f t="shared" si="3"/>
        <v>-0.61641059422063149</v>
      </c>
      <c r="D70" s="2"/>
      <c r="E70" s="2">
        <f t="shared" ref="E70:E106" si="8">2*PI()*$F$2*A70</f>
        <v>40.212385965949359</v>
      </c>
      <c r="F70" s="1">
        <f t="shared" si="4"/>
        <v>0.5877852522924687</v>
      </c>
      <c r="G70" s="1">
        <f t="shared" ref="G70:G101" si="9">C70*F70</f>
        <v>-0.36231705663972441</v>
      </c>
      <c r="H70" s="1">
        <f t="shared" si="5"/>
        <v>0.22546819565274429</v>
      </c>
    </row>
    <row r="71" spans="1:8">
      <c r="A71" s="13">
        <v>6.4999999999999997E-4</v>
      </c>
      <c r="B71" s="2">
        <f t="shared" ref="B71:B106" si="10">2*PI()*$B$2*A71</f>
        <v>4.0840704496667302</v>
      </c>
      <c r="C71" s="2">
        <f t="shared" ref="C71:C134" si="11">$B$4*SIN(B71)</f>
        <v>-0.64721359549995749</v>
      </c>
      <c r="D71" s="2"/>
      <c r="E71" s="2">
        <f t="shared" si="8"/>
        <v>40.840704496667307</v>
      </c>
      <c r="F71" s="1">
        <f t="shared" ref="F71:F106" si="12">$F$3*SIN(E71)</f>
        <v>5.1454066701817069E-15</v>
      </c>
      <c r="G71" s="1">
        <f t="shared" si="9"/>
        <v>-3.3301771513177666E-15</v>
      </c>
      <c r="H71" s="1">
        <f t="shared" ref="H71:H106" si="13">F71+G71</f>
        <v>1.8152295188639403E-15</v>
      </c>
    </row>
    <row r="72" spans="1:8">
      <c r="A72" s="13">
        <v>6.6E-4</v>
      </c>
      <c r="B72" s="2">
        <f t="shared" si="10"/>
        <v>4.1469023027385266</v>
      </c>
      <c r="C72" s="2">
        <f t="shared" si="11"/>
        <v>-0.6754623404016119</v>
      </c>
      <c r="D72" s="2"/>
      <c r="E72" s="2">
        <f t="shared" si="8"/>
        <v>41.469023027385269</v>
      </c>
      <c r="F72" s="1">
        <f t="shared" si="12"/>
        <v>-0.5877852522924718</v>
      </c>
      <c r="G72" s="1">
        <f t="shared" si="9"/>
        <v>0.39702680216702491</v>
      </c>
      <c r="H72" s="1">
        <f t="shared" si="13"/>
        <v>-0.1907584501254469</v>
      </c>
    </row>
    <row r="73" spans="1:8">
      <c r="A73" s="13">
        <v>6.7000000000000002E-4</v>
      </c>
      <c r="B73" s="2">
        <f t="shared" si="10"/>
        <v>4.209734155810323</v>
      </c>
      <c r="C73" s="2">
        <f t="shared" si="11"/>
        <v>-0.70104534403509089</v>
      </c>
      <c r="D73" s="2"/>
      <c r="E73" s="2">
        <f t="shared" si="8"/>
        <v>42.097341558103231</v>
      </c>
      <c r="F73" s="1">
        <f t="shared" si="12"/>
        <v>-0.9510565162951542</v>
      </c>
      <c r="G73" s="1">
        <f t="shared" si="9"/>
        <v>0.66673374266295138</v>
      </c>
      <c r="H73" s="1">
        <f t="shared" si="13"/>
        <v>-0.28432277363220282</v>
      </c>
    </row>
    <row r="74" spans="1:8">
      <c r="A74" s="13">
        <v>6.8000000000000005E-4</v>
      </c>
      <c r="B74" s="2">
        <f t="shared" si="10"/>
        <v>4.2725660088821185</v>
      </c>
      <c r="C74" s="2">
        <f t="shared" si="11"/>
        <v>-0.72386164197281555</v>
      </c>
      <c r="D74" s="2"/>
      <c r="E74" s="2">
        <f t="shared" si="8"/>
        <v>42.725660088821193</v>
      </c>
      <c r="F74" s="1">
        <f t="shared" si="12"/>
        <v>-0.95105651629515187</v>
      </c>
      <c r="G74" s="1">
        <f t="shared" si="9"/>
        <v>0.68843333149435448</v>
      </c>
      <c r="H74" s="1">
        <f t="shared" si="13"/>
        <v>-0.26262318480079738</v>
      </c>
    </row>
    <row r="75" spans="1:8">
      <c r="A75" s="13">
        <v>6.8999999999999997E-4</v>
      </c>
      <c r="B75" s="2">
        <f t="shared" si="10"/>
        <v>4.335397861953914</v>
      </c>
      <c r="C75" s="2">
        <f t="shared" si="11"/>
        <v>-0.74382118871060099</v>
      </c>
      <c r="D75" s="2"/>
      <c r="E75" s="2">
        <f t="shared" si="8"/>
        <v>43.353978619539141</v>
      </c>
      <c r="F75" s="1">
        <f t="shared" si="12"/>
        <v>-0.58778525229247736</v>
      </c>
      <c r="G75" s="1">
        <f t="shared" si="9"/>
        <v>0.43720712506675102</v>
      </c>
      <c r="H75" s="1">
        <f t="shared" si="13"/>
        <v>-0.15057812722572633</v>
      </c>
    </row>
    <row r="76" spans="1:8">
      <c r="A76" s="13">
        <v>6.9999999999999999E-4</v>
      </c>
      <c r="B76" s="2">
        <f t="shared" si="10"/>
        <v>4.3982297150257104</v>
      </c>
      <c r="C76" s="2">
        <f t="shared" si="11"/>
        <v>-0.76084521303612285</v>
      </c>
      <c r="D76" s="2"/>
      <c r="E76" s="2">
        <f t="shared" si="8"/>
        <v>43.982297150257104</v>
      </c>
      <c r="F76" s="1">
        <f t="shared" si="12"/>
        <v>-1.715207836872068E-15</v>
      </c>
      <c r="G76" s="1">
        <f t="shared" si="9"/>
        <v>1.305007672046156E-15</v>
      </c>
      <c r="H76" s="1">
        <f t="shared" si="13"/>
        <v>-4.1020016482591202E-16</v>
      </c>
    </row>
    <row r="77" spans="1:8">
      <c r="A77" s="13">
        <v>7.1000000000000002E-4</v>
      </c>
      <c r="B77" s="2">
        <f t="shared" si="10"/>
        <v>4.4610615680975059</v>
      </c>
      <c r="C77" s="2">
        <f t="shared" si="11"/>
        <v>-0.77486652890290486</v>
      </c>
      <c r="D77" s="2"/>
      <c r="E77" s="2">
        <f t="shared" si="8"/>
        <v>44.610615680975066</v>
      </c>
      <c r="F77" s="1">
        <f t="shared" si="12"/>
        <v>0.58778525229247458</v>
      </c>
      <c r="G77" s="1">
        <f t="shared" si="9"/>
        <v>-0.45545511818418799</v>
      </c>
      <c r="H77" s="1">
        <f t="shared" si="13"/>
        <v>0.13233013410828659</v>
      </c>
    </row>
    <row r="78" spans="1:8">
      <c r="A78" s="13">
        <v>7.2000000000000005E-4</v>
      </c>
      <c r="B78" s="2">
        <f t="shared" si="10"/>
        <v>4.5238934211693023</v>
      </c>
      <c r="C78" s="2">
        <f t="shared" si="11"/>
        <v>-0.78582980058295104</v>
      </c>
      <c r="D78" s="2"/>
      <c r="E78" s="2">
        <f t="shared" si="8"/>
        <v>45.238934211693028</v>
      </c>
      <c r="F78" s="1">
        <f t="shared" si="12"/>
        <v>0.9510565162951552</v>
      </c>
      <c r="G78" s="1">
        <f t="shared" si="9"/>
        <v>-0.74736855254333789</v>
      </c>
      <c r="H78" s="1">
        <f t="shared" si="13"/>
        <v>0.2036879637518173</v>
      </c>
    </row>
    <row r="79" spans="1:8">
      <c r="A79" s="13">
        <v>7.2999999999999996E-4</v>
      </c>
      <c r="B79" s="2">
        <f t="shared" si="10"/>
        <v>4.5867252742410978</v>
      </c>
      <c r="C79" s="2">
        <f t="shared" si="11"/>
        <v>-0.79369176105158223</v>
      </c>
      <c r="D79" s="2"/>
      <c r="E79" s="2">
        <f t="shared" si="8"/>
        <v>45.867252742410976</v>
      </c>
      <c r="F79" s="1">
        <f t="shared" si="12"/>
        <v>0.9510565162951552</v>
      </c>
      <c r="G79" s="1">
        <f t="shared" si="9"/>
        <v>-0.75484572127788452</v>
      </c>
      <c r="H79" s="1">
        <f t="shared" si="13"/>
        <v>0.19621079501727068</v>
      </c>
    </row>
    <row r="80" spans="1:8">
      <c r="A80" s="13">
        <v>7.3999999999999999E-4</v>
      </c>
      <c r="B80" s="2">
        <f t="shared" si="10"/>
        <v>4.6495571273128933</v>
      </c>
      <c r="C80" s="2">
        <f t="shared" si="11"/>
        <v>-0.79842138274261731</v>
      </c>
      <c r="D80" s="2"/>
      <c r="E80" s="2">
        <f t="shared" si="8"/>
        <v>46.495571273128938</v>
      </c>
      <c r="F80" s="1">
        <f t="shared" si="12"/>
        <v>0.58778525229247458</v>
      </c>
      <c r="G80" s="1">
        <f t="shared" si="9"/>
        <v>-0.46930031389107574</v>
      </c>
      <c r="H80" s="1">
        <f t="shared" si="13"/>
        <v>0.11848493840139884</v>
      </c>
    </row>
    <row r="81" spans="1:8">
      <c r="A81" s="13">
        <v>7.5000000000000002E-4</v>
      </c>
      <c r="B81" s="2">
        <f t="shared" si="10"/>
        <v>4.7123889803846897</v>
      </c>
      <c r="C81" s="2">
        <f t="shared" si="11"/>
        <v>-0.8</v>
      </c>
      <c r="D81" s="2"/>
      <c r="E81" s="2">
        <f t="shared" si="8"/>
        <v>47.1238898038469</v>
      </c>
      <c r="F81" s="1">
        <f t="shared" si="12"/>
        <v>-1.7149909964375709E-15</v>
      </c>
      <c r="G81" s="1">
        <f t="shared" si="9"/>
        <v>1.3719927971500569E-15</v>
      </c>
      <c r="H81" s="1">
        <f t="shared" si="13"/>
        <v>-3.4299819928751402E-16</v>
      </c>
    </row>
    <row r="82" spans="1:8">
      <c r="A82" s="13">
        <v>7.6000000000000004E-4</v>
      </c>
      <c r="B82" s="2">
        <f t="shared" si="10"/>
        <v>4.7752208334564852</v>
      </c>
      <c r="C82" s="2">
        <f t="shared" si="11"/>
        <v>-0.79842138274261731</v>
      </c>
      <c r="D82" s="2"/>
      <c r="E82" s="2">
        <f t="shared" si="8"/>
        <v>47.752208334564862</v>
      </c>
      <c r="F82" s="1">
        <f t="shared" si="12"/>
        <v>-0.58778525229247736</v>
      </c>
      <c r="G82" s="1">
        <f t="shared" si="9"/>
        <v>0.46930031389107796</v>
      </c>
      <c r="H82" s="1">
        <f t="shared" si="13"/>
        <v>-0.1184849384013994</v>
      </c>
    </row>
    <row r="83" spans="1:8">
      <c r="A83" s="13">
        <v>7.6999999999999996E-4</v>
      </c>
      <c r="B83" s="2">
        <f t="shared" si="10"/>
        <v>4.8380526865282807</v>
      </c>
      <c r="C83" s="2">
        <f t="shared" si="11"/>
        <v>-0.79369176105158246</v>
      </c>
      <c r="D83" s="2"/>
      <c r="E83" s="2">
        <f t="shared" si="8"/>
        <v>48.38052686528281</v>
      </c>
      <c r="F83" s="1">
        <f t="shared" si="12"/>
        <v>-0.95105651629515187</v>
      </c>
      <c r="G83" s="1">
        <f t="shared" si="9"/>
        <v>0.75484572127788208</v>
      </c>
      <c r="H83" s="1">
        <f t="shared" si="13"/>
        <v>-0.19621079501726979</v>
      </c>
    </row>
    <row r="84" spans="1:8">
      <c r="A84" s="13">
        <v>7.7999999999999999E-4</v>
      </c>
      <c r="B84" s="2">
        <f t="shared" si="10"/>
        <v>4.9008845396000771</v>
      </c>
      <c r="C84" s="2">
        <f t="shared" si="11"/>
        <v>-0.78582980058295104</v>
      </c>
      <c r="D84" s="2"/>
      <c r="E84" s="2">
        <f t="shared" si="8"/>
        <v>49.008845396000773</v>
      </c>
      <c r="F84" s="1">
        <f t="shared" si="12"/>
        <v>-0.9510565162951542</v>
      </c>
      <c r="G84" s="1">
        <f t="shared" si="9"/>
        <v>0.74736855254333712</v>
      </c>
      <c r="H84" s="1">
        <f t="shared" si="13"/>
        <v>-0.20368796375181708</v>
      </c>
    </row>
    <row r="85" spans="1:8">
      <c r="A85" s="13">
        <v>7.9000000000000001E-4</v>
      </c>
      <c r="B85" s="2">
        <f t="shared" si="10"/>
        <v>4.9637163926718726</v>
      </c>
      <c r="C85" s="2">
        <f t="shared" si="11"/>
        <v>-0.77486652890290508</v>
      </c>
      <c r="D85" s="2"/>
      <c r="E85" s="2">
        <f t="shared" si="8"/>
        <v>49.637163926718735</v>
      </c>
      <c r="F85" s="1">
        <f t="shared" si="12"/>
        <v>-0.5877852522924718</v>
      </c>
      <c r="G85" s="1">
        <f t="shared" si="9"/>
        <v>0.45545511818418594</v>
      </c>
      <c r="H85" s="1">
        <f t="shared" si="13"/>
        <v>-0.13233013410828587</v>
      </c>
    </row>
    <row r="86" spans="1:8">
      <c r="A86" s="13">
        <v>8.0000000000000004E-4</v>
      </c>
      <c r="B86" s="2">
        <f t="shared" si="10"/>
        <v>5.026548245743669</v>
      </c>
      <c r="C86" s="2">
        <f t="shared" si="11"/>
        <v>-0.76084521303612296</v>
      </c>
      <c r="D86" s="2"/>
      <c r="E86" s="2">
        <f t="shared" si="8"/>
        <v>50.265482457436697</v>
      </c>
      <c r="F86" s="1">
        <f t="shared" si="12"/>
        <v>5.1451898297472098E-15</v>
      </c>
      <c r="G86" s="1">
        <f t="shared" si="9"/>
        <v>-3.9146930521253088E-15</v>
      </c>
      <c r="H86" s="1">
        <f t="shared" si="13"/>
        <v>1.2304967776219011E-15</v>
      </c>
    </row>
    <row r="87" spans="1:8">
      <c r="A87" s="13">
        <v>8.0999999999999996E-4</v>
      </c>
      <c r="B87" s="2">
        <f t="shared" si="10"/>
        <v>5.0893800988154645</v>
      </c>
      <c r="C87" s="2">
        <f t="shared" si="11"/>
        <v>-0.74382118871060132</v>
      </c>
      <c r="D87" s="2"/>
      <c r="E87" s="2">
        <f t="shared" si="8"/>
        <v>50.893800988154645</v>
      </c>
      <c r="F87" s="1">
        <f t="shared" si="12"/>
        <v>0.5877852522924687</v>
      </c>
      <c r="G87" s="1">
        <f t="shared" si="9"/>
        <v>-0.43720712506674475</v>
      </c>
      <c r="H87" s="1">
        <f t="shared" si="13"/>
        <v>0.15057812722572395</v>
      </c>
    </row>
    <row r="88" spans="1:8">
      <c r="A88" s="13">
        <v>8.1999999999999998E-4</v>
      </c>
      <c r="B88" s="2">
        <f t="shared" si="10"/>
        <v>5.15221195188726</v>
      </c>
      <c r="C88" s="2">
        <f t="shared" si="11"/>
        <v>-0.72386164197281599</v>
      </c>
      <c r="D88" s="2"/>
      <c r="E88" s="2">
        <f t="shared" si="8"/>
        <v>51.522119518872607</v>
      </c>
      <c r="F88" s="1">
        <f t="shared" si="12"/>
        <v>0.95105651629515298</v>
      </c>
      <c r="G88" s="1">
        <f t="shared" si="9"/>
        <v>-0.6884333314943557</v>
      </c>
      <c r="H88" s="1">
        <f t="shared" si="13"/>
        <v>0.26262318480079727</v>
      </c>
    </row>
    <row r="89" spans="1:8">
      <c r="A89" s="13">
        <v>8.3000000000000001E-4</v>
      </c>
      <c r="B89" s="2">
        <f t="shared" si="10"/>
        <v>5.2150438049590564</v>
      </c>
      <c r="C89" s="2">
        <f t="shared" si="11"/>
        <v>-0.70104534403509111</v>
      </c>
      <c r="D89" s="2"/>
      <c r="E89" s="2">
        <f t="shared" si="8"/>
        <v>52.150438049590569</v>
      </c>
      <c r="F89" s="1">
        <f t="shared" si="12"/>
        <v>0.95105651629515309</v>
      </c>
      <c r="G89" s="1">
        <f t="shared" si="9"/>
        <v>-0.66673374266295082</v>
      </c>
      <c r="H89" s="1">
        <f t="shared" si="13"/>
        <v>0.28432277363220226</v>
      </c>
    </row>
    <row r="90" spans="1:8">
      <c r="A90" s="13">
        <v>8.4000000000000003E-4</v>
      </c>
      <c r="B90" s="2">
        <f t="shared" si="10"/>
        <v>5.2778756580308519</v>
      </c>
      <c r="C90" s="2">
        <f t="shared" si="11"/>
        <v>-0.67546234040161246</v>
      </c>
      <c r="D90" s="2"/>
      <c r="E90" s="2">
        <f t="shared" si="8"/>
        <v>52.778756580308524</v>
      </c>
      <c r="F90" s="1">
        <f t="shared" si="12"/>
        <v>0.5877852522924748</v>
      </c>
      <c r="G90" s="1">
        <f t="shared" si="9"/>
        <v>-0.39702680216702729</v>
      </c>
      <c r="H90" s="1">
        <f t="shared" si="13"/>
        <v>0.19075845012544751</v>
      </c>
    </row>
    <row r="91" spans="1:8">
      <c r="A91" s="13">
        <v>8.4999999999999995E-4</v>
      </c>
      <c r="B91" s="2">
        <f t="shared" si="10"/>
        <v>5.3407075111026474</v>
      </c>
      <c r="C91" s="2">
        <f t="shared" si="11"/>
        <v>-0.64721359549995849</v>
      </c>
      <c r="D91" s="2"/>
      <c r="E91" s="2">
        <f t="shared" si="8"/>
        <v>53.407075111026479</v>
      </c>
      <c r="F91" s="1">
        <f t="shared" si="12"/>
        <v>5.6354660521451549E-15</v>
      </c>
      <c r="G91" s="1">
        <f t="shared" si="9"/>
        <v>-3.647350245926822E-15</v>
      </c>
      <c r="H91" s="1">
        <f t="shared" si="13"/>
        <v>1.988115806218333E-15</v>
      </c>
    </row>
    <row r="92" spans="1:8">
      <c r="A92" s="13">
        <v>8.5999999999999998E-4</v>
      </c>
      <c r="B92" s="2">
        <f t="shared" si="10"/>
        <v>5.4035393641744438</v>
      </c>
      <c r="C92" s="2">
        <f t="shared" si="11"/>
        <v>-0.61641059422063171</v>
      </c>
      <c r="D92" s="2"/>
      <c r="E92" s="2">
        <f t="shared" si="8"/>
        <v>54.035393641744442</v>
      </c>
      <c r="F92" s="1">
        <f t="shared" si="12"/>
        <v>-0.58778525229247147</v>
      </c>
      <c r="G92" s="1">
        <f t="shared" si="9"/>
        <v>0.36231705663972624</v>
      </c>
      <c r="H92" s="1">
        <f t="shared" si="13"/>
        <v>-0.22546819565274523</v>
      </c>
    </row>
    <row r="93" spans="1:8">
      <c r="A93" s="13">
        <v>8.7000000000000001E-4</v>
      </c>
      <c r="B93" s="2">
        <f t="shared" si="10"/>
        <v>5.4663712172462393</v>
      </c>
      <c r="C93" s="2">
        <f t="shared" si="11"/>
        <v>-0.58317490193712973</v>
      </c>
      <c r="D93" s="2"/>
      <c r="E93" s="2">
        <f t="shared" si="8"/>
        <v>54.663712172462404</v>
      </c>
      <c r="F93" s="1">
        <f t="shared" si="12"/>
        <v>-0.95105651629515398</v>
      </c>
      <c r="G93" s="1">
        <f t="shared" si="9"/>
        <v>0.55463229062709463</v>
      </c>
      <c r="H93" s="1">
        <f t="shared" si="13"/>
        <v>-0.39642422566805935</v>
      </c>
    </row>
    <row r="94" spans="1:8">
      <c r="A94" s="13">
        <v>8.8000000000000003E-4</v>
      </c>
      <c r="B94" s="2">
        <f t="shared" si="10"/>
        <v>5.5292030703180357</v>
      </c>
      <c r="C94" s="2">
        <f t="shared" si="11"/>
        <v>-0.54763768474295116</v>
      </c>
      <c r="D94" s="2"/>
      <c r="E94" s="2">
        <f t="shared" si="8"/>
        <v>55.292030703180359</v>
      </c>
      <c r="F94" s="1">
        <f t="shared" si="12"/>
        <v>-0.9510565162951542</v>
      </c>
      <c r="G94" s="1">
        <f t="shared" si="9"/>
        <v>0.52083438864357501</v>
      </c>
      <c r="H94" s="1">
        <f t="shared" si="13"/>
        <v>-0.43022212765157919</v>
      </c>
    </row>
    <row r="95" spans="1:8">
      <c r="A95" s="13">
        <v>8.8999999999999995E-4</v>
      </c>
      <c r="B95" s="2">
        <f t="shared" si="10"/>
        <v>5.5920349233898312</v>
      </c>
      <c r="C95" s="2">
        <f t="shared" si="11"/>
        <v>-0.50993919179895231</v>
      </c>
      <c r="D95" s="2"/>
      <c r="E95" s="2">
        <f t="shared" si="8"/>
        <v>55.920349233898314</v>
      </c>
      <c r="F95" s="1">
        <f t="shared" si="12"/>
        <v>-0.5877852522924778</v>
      </c>
      <c r="G95" s="1">
        <f t="shared" si="9"/>
        <v>0.29973473650536941</v>
      </c>
      <c r="H95" s="1">
        <f t="shared" si="13"/>
        <v>-0.28805051578710839</v>
      </c>
    </row>
    <row r="96" spans="1:8">
      <c r="A96" s="13">
        <v>8.9999999999999998E-4</v>
      </c>
      <c r="B96" s="2">
        <f t="shared" si="10"/>
        <v>5.6548667764616267</v>
      </c>
      <c r="C96" s="2">
        <f t="shared" si="11"/>
        <v>-0.47022820183397923</v>
      </c>
      <c r="D96" s="2"/>
      <c r="E96" s="2">
        <f t="shared" si="8"/>
        <v>56.548667764616276</v>
      </c>
      <c r="F96" s="1">
        <f t="shared" si="12"/>
        <v>-2.205267218835516E-15</v>
      </c>
      <c r="G96" s="1">
        <f t="shared" si="9"/>
        <v>1.0369788388764451E-15</v>
      </c>
      <c r="H96" s="1">
        <f t="shared" si="13"/>
        <v>-1.1682883799590709E-15</v>
      </c>
    </row>
    <row r="97" spans="1:8">
      <c r="A97" s="13">
        <v>9.1E-4</v>
      </c>
      <c r="B97" s="2">
        <f t="shared" si="10"/>
        <v>5.7176986295334231</v>
      </c>
      <c r="C97" s="2">
        <f t="shared" si="11"/>
        <v>-0.42866143598319773</v>
      </c>
      <c r="D97" s="2"/>
      <c r="E97" s="2">
        <f t="shared" si="8"/>
        <v>57.176986295334238</v>
      </c>
      <c r="F97" s="1">
        <f t="shared" si="12"/>
        <v>0.58778525229247425</v>
      </c>
      <c r="G97" s="1">
        <f t="shared" si="9"/>
        <v>-0.25196087029743819</v>
      </c>
      <c r="H97" s="1">
        <f t="shared" si="13"/>
        <v>0.33582438199503606</v>
      </c>
    </row>
    <row r="98" spans="1:8">
      <c r="A98" s="13">
        <v>9.2000000000000003E-4</v>
      </c>
      <c r="B98" s="2">
        <f t="shared" si="10"/>
        <v>5.7805304826052195</v>
      </c>
      <c r="C98" s="2">
        <f t="shared" si="11"/>
        <v>-0.38540293928137226</v>
      </c>
      <c r="D98" s="2"/>
      <c r="E98" s="2">
        <f t="shared" si="8"/>
        <v>57.805304826052193</v>
      </c>
      <c r="F98" s="1">
        <f t="shared" si="12"/>
        <v>0.95105651629515287</v>
      </c>
      <c r="G98" s="1">
        <f t="shared" si="9"/>
        <v>-0.36653997680285422</v>
      </c>
      <c r="H98" s="1">
        <f t="shared" si="13"/>
        <v>0.58451653949229865</v>
      </c>
    </row>
    <row r="99" spans="1:8">
      <c r="A99" s="13">
        <v>9.3000000000000005E-4</v>
      </c>
      <c r="B99" s="2">
        <f t="shared" si="10"/>
        <v>5.843362335677015</v>
      </c>
      <c r="C99" s="2">
        <f t="shared" si="11"/>
        <v>-0.34062343325205841</v>
      </c>
      <c r="D99" s="2"/>
      <c r="E99" s="2">
        <f t="shared" si="8"/>
        <v>58.433623356770156</v>
      </c>
      <c r="F99" s="1">
        <f t="shared" si="12"/>
        <v>0.9510565162951532</v>
      </c>
      <c r="G99" s="1">
        <f t="shared" si="9"/>
        <v>-0.32395213579719734</v>
      </c>
      <c r="H99" s="1">
        <f t="shared" si="13"/>
        <v>0.62710438049795592</v>
      </c>
    </row>
    <row r="100" spans="1:8">
      <c r="A100" s="13">
        <v>9.3999999999999997E-4</v>
      </c>
      <c r="B100" s="2">
        <f t="shared" si="10"/>
        <v>5.9061941887488105</v>
      </c>
      <c r="C100" s="2">
        <f t="shared" si="11"/>
        <v>-0.29449964214774299</v>
      </c>
      <c r="D100" s="2"/>
      <c r="E100" s="2">
        <f t="shared" si="8"/>
        <v>59.061941887488111</v>
      </c>
      <c r="F100" s="1">
        <f t="shared" si="12"/>
        <v>0.58778525229247502</v>
      </c>
      <c r="G100" s="1">
        <f t="shared" si="9"/>
        <v>-0.17310254645985473</v>
      </c>
      <c r="H100" s="1">
        <f t="shared" si="13"/>
        <v>0.41468270583262029</v>
      </c>
    </row>
    <row r="101" spans="1:8">
      <c r="A101" s="13">
        <v>9.5E-4</v>
      </c>
      <c r="B101" s="2">
        <f t="shared" si="10"/>
        <v>5.9690260418206069</v>
      </c>
      <c r="C101" s="2">
        <f t="shared" si="11"/>
        <v>-0.24721359549995811</v>
      </c>
      <c r="D101" s="2"/>
      <c r="E101" s="2">
        <f t="shared" si="8"/>
        <v>59.690260418206073</v>
      </c>
      <c r="F101" s="1">
        <f t="shared" si="12"/>
        <v>-1.2249316144741229E-15</v>
      </c>
      <c r="G101" s="1">
        <f t="shared" si="9"/>
        <v>3.0281974865571643E-16</v>
      </c>
      <c r="H101" s="1">
        <f t="shared" si="13"/>
        <v>-9.2211186581840648E-16</v>
      </c>
    </row>
    <row r="102" spans="1:8">
      <c r="A102" s="13">
        <v>9.6000000000000002E-4</v>
      </c>
      <c r="B102" s="2">
        <f t="shared" si="10"/>
        <v>6.0318578948924024</v>
      </c>
      <c r="C102" s="2">
        <f t="shared" si="11"/>
        <v>-0.19895190973188429</v>
      </c>
      <c r="D102" s="2"/>
      <c r="E102" s="2">
        <f t="shared" si="8"/>
        <v>60.318578948924028</v>
      </c>
      <c r="F102" s="1">
        <f t="shared" si="12"/>
        <v>-0.58778525229247125</v>
      </c>
      <c r="G102" s="1">
        <f t="shared" ref="G102:G106" si="14">C102*F102</f>
        <v>0.11694099845582458</v>
      </c>
      <c r="H102" s="1">
        <f t="shared" si="13"/>
        <v>-0.47084425383664669</v>
      </c>
    </row>
    <row r="103" spans="1:8">
      <c r="A103" s="13">
        <v>9.7000000000000005E-4</v>
      </c>
      <c r="B103" s="2">
        <f t="shared" si="10"/>
        <v>6.0946897479641988</v>
      </c>
      <c r="C103" s="2">
        <f t="shared" si="11"/>
        <v>-0.14990505166857976</v>
      </c>
      <c r="D103" s="2"/>
      <c r="E103" s="2">
        <f t="shared" si="8"/>
        <v>60.94689747964199</v>
      </c>
      <c r="F103" s="1">
        <f t="shared" si="12"/>
        <v>-0.95105651629515398</v>
      </c>
      <c r="G103" s="1">
        <f t="shared" si="14"/>
        <v>0.14256817621496454</v>
      </c>
      <c r="H103" s="1">
        <f t="shared" si="13"/>
        <v>-0.80848834008018944</v>
      </c>
    </row>
    <row r="104" spans="1:8">
      <c r="A104" s="13">
        <v>9.7999999999999997E-4</v>
      </c>
      <c r="B104" s="2">
        <f t="shared" si="10"/>
        <v>6.1575216010359943</v>
      </c>
      <c r="C104" s="2">
        <f t="shared" si="11"/>
        <v>-0.10026658685144373</v>
      </c>
      <c r="D104" s="2"/>
      <c r="E104" s="2">
        <f t="shared" si="8"/>
        <v>61.575216010359945</v>
      </c>
      <c r="F104" s="1">
        <f t="shared" si="12"/>
        <v>-0.95105651629515431</v>
      </c>
      <c r="G104" s="1">
        <f t="shared" si="14"/>
        <v>9.5359190791739601E-2</v>
      </c>
      <c r="H104" s="1">
        <f t="shared" si="13"/>
        <v>-0.85569732550341471</v>
      </c>
    </row>
    <row r="105" spans="1:8">
      <c r="A105" s="13">
        <v>9.8999999999999999E-4</v>
      </c>
      <c r="B105" s="2">
        <f t="shared" si="10"/>
        <v>6.2203534541077898</v>
      </c>
      <c r="C105" s="2">
        <f t="shared" si="11"/>
        <v>-5.0232415623451321E-2</v>
      </c>
      <c r="D105" s="2"/>
      <c r="E105" s="2">
        <f t="shared" si="8"/>
        <v>62.203534541077907</v>
      </c>
      <c r="F105" s="1">
        <f t="shared" si="12"/>
        <v>-0.58778525229247225</v>
      </c>
      <c r="G105" s="1">
        <f t="shared" si="14"/>
        <v>2.9525873090490658E-2</v>
      </c>
      <c r="H105" s="1">
        <f t="shared" si="13"/>
        <v>-0.55825937920198154</v>
      </c>
    </row>
    <row r="106" spans="1:8">
      <c r="A106" s="42">
        <v>1E-3</v>
      </c>
      <c r="B106" s="43">
        <f t="shared" si="10"/>
        <v>6.2831853071795862</v>
      </c>
      <c r="C106" s="43">
        <f t="shared" si="11"/>
        <v>-1.960237527853792E-16</v>
      </c>
      <c r="D106" s="43"/>
      <c r="E106" s="43">
        <f t="shared" si="8"/>
        <v>62.831853071795862</v>
      </c>
      <c r="F106" s="44">
        <f t="shared" si="12"/>
        <v>-2.45029690981724E-15</v>
      </c>
      <c r="G106" s="44">
        <f t="shared" si="14"/>
        <v>4.8031639570079325E-31</v>
      </c>
      <c r="H106" s="44">
        <f t="shared" si="13"/>
        <v>-2.4502969098172396E-15</v>
      </c>
    </row>
    <row r="107" spans="1:8">
      <c r="A107" s="13">
        <v>1.01E-3</v>
      </c>
      <c r="B107" s="2">
        <f t="shared" ref="B107:B170" si="15">2*PI()*$B$2*A107</f>
        <v>6.3460171602513817</v>
      </c>
      <c r="C107" s="2">
        <f t="shared" si="11"/>
        <v>5.0232415623450224E-2</v>
      </c>
      <c r="D107" s="2"/>
      <c r="E107" s="2">
        <f t="shared" ref="E107:E170" si="16">2*PI()*$F$2*A107</f>
        <v>63.460171602513824</v>
      </c>
      <c r="F107" s="1">
        <f t="shared" ref="F107:F170" si="17">$F$3*SIN(E107)</f>
        <v>0.58778525229247403</v>
      </c>
      <c r="G107" s="1">
        <f t="shared" ref="G107:G170" si="18">C107*F107</f>
        <v>2.9525873090490103E-2</v>
      </c>
      <c r="H107" s="1">
        <f t="shared" ref="H107:H170" si="19">F107+G107</f>
        <v>0.61731112538296418</v>
      </c>
    </row>
    <row r="108" spans="1:8">
      <c r="A108" s="13">
        <v>1.0200000000000001E-3</v>
      </c>
      <c r="B108" s="2">
        <f t="shared" si="15"/>
        <v>6.4088490133231781</v>
      </c>
      <c r="C108" s="2">
        <f t="shared" si="11"/>
        <v>0.10026658685144335</v>
      </c>
      <c r="D108" s="2"/>
      <c r="E108" s="2">
        <f t="shared" si="16"/>
        <v>64.088490133231787</v>
      </c>
      <c r="F108" s="1">
        <f t="shared" si="17"/>
        <v>0.95105651629515497</v>
      </c>
      <c r="G108" s="1">
        <f t="shared" si="18"/>
        <v>9.5359190791739309E-2</v>
      </c>
      <c r="H108" s="1">
        <f t="shared" si="19"/>
        <v>1.0464157070868942</v>
      </c>
    </row>
    <row r="109" spans="1:8">
      <c r="A109" s="13">
        <v>1.0300000000000001E-3</v>
      </c>
      <c r="B109" s="2">
        <f t="shared" si="15"/>
        <v>6.4716808663949736</v>
      </c>
      <c r="C109" s="2">
        <f t="shared" si="11"/>
        <v>0.14990505166857937</v>
      </c>
      <c r="D109" s="2"/>
      <c r="E109" s="2">
        <f t="shared" si="16"/>
        <v>64.716808663949749</v>
      </c>
      <c r="F109" s="1">
        <f t="shared" si="17"/>
        <v>0.95105651629515109</v>
      </c>
      <c r="G109" s="1">
        <f t="shared" si="18"/>
        <v>0.14256817621496373</v>
      </c>
      <c r="H109" s="1">
        <f t="shared" si="19"/>
        <v>1.0936246925101147</v>
      </c>
    </row>
    <row r="110" spans="1:8">
      <c r="A110" s="13">
        <v>1.0399999999999999E-3</v>
      </c>
      <c r="B110" s="2">
        <f t="shared" si="15"/>
        <v>6.5345127194667683</v>
      </c>
      <c r="C110" s="2">
        <f t="shared" si="11"/>
        <v>0.19895190973188254</v>
      </c>
      <c r="D110" s="2"/>
      <c r="E110" s="2">
        <f t="shared" si="16"/>
        <v>65.345127194667697</v>
      </c>
      <c r="F110" s="1">
        <f t="shared" si="17"/>
        <v>0.58778525229247514</v>
      </c>
      <c r="G110" s="1">
        <f t="shared" si="18"/>
        <v>0.11694099845582431</v>
      </c>
      <c r="H110" s="1">
        <f t="shared" si="19"/>
        <v>0.70472625074829942</v>
      </c>
    </row>
    <row r="111" spans="1:8">
      <c r="A111" s="13">
        <v>1.0499999999999999E-3</v>
      </c>
      <c r="B111" s="2">
        <f t="shared" si="15"/>
        <v>6.5973445725385647</v>
      </c>
      <c r="C111" s="2">
        <f t="shared" si="11"/>
        <v>0.24721359549995708</v>
      </c>
      <c r="D111" s="2"/>
      <c r="E111" s="2">
        <f t="shared" si="16"/>
        <v>65.973445725385659</v>
      </c>
      <c r="F111" s="1">
        <f t="shared" si="17"/>
        <v>-9.7990192349239891E-16</v>
      </c>
      <c r="G111" s="1">
        <f t="shared" si="18"/>
        <v>-2.4224507774387979E-16</v>
      </c>
      <c r="H111" s="1">
        <f t="shared" si="19"/>
        <v>-1.2221470012362786E-15</v>
      </c>
    </row>
    <row r="112" spans="1:8">
      <c r="A112" s="13">
        <v>1.06E-3</v>
      </c>
      <c r="B112" s="2">
        <f t="shared" si="15"/>
        <v>6.6601764256103611</v>
      </c>
      <c r="C112" s="2">
        <f t="shared" si="11"/>
        <v>0.29449964214774188</v>
      </c>
      <c r="D112" s="2"/>
      <c r="E112" s="2">
        <f t="shared" si="16"/>
        <v>66.601764256103607</v>
      </c>
      <c r="F112" s="1">
        <f t="shared" si="17"/>
        <v>-0.58778525229246525</v>
      </c>
      <c r="G112" s="1">
        <f t="shared" si="18"/>
        <v>-0.17310254645985121</v>
      </c>
      <c r="H112" s="1">
        <f t="shared" si="19"/>
        <v>-0.76088779875231649</v>
      </c>
    </row>
    <row r="113" spans="1:8">
      <c r="A113" s="13">
        <v>1.07E-3</v>
      </c>
      <c r="B113" s="2">
        <f t="shared" si="15"/>
        <v>6.7230082786821566</v>
      </c>
      <c r="C113" s="2">
        <f t="shared" si="11"/>
        <v>0.34062343325205746</v>
      </c>
      <c r="D113" s="2"/>
      <c r="E113" s="2">
        <f t="shared" si="16"/>
        <v>67.230082786821569</v>
      </c>
      <c r="F113" s="1">
        <f t="shared" si="17"/>
        <v>-0.95105651629515164</v>
      </c>
      <c r="G113" s="1">
        <f t="shared" si="18"/>
        <v>-0.32395213579719589</v>
      </c>
      <c r="H113" s="1">
        <f t="shared" si="19"/>
        <v>-1.2750086520923476</v>
      </c>
    </row>
    <row r="114" spans="1:8">
      <c r="A114" s="13">
        <v>1.08E-3</v>
      </c>
      <c r="B114" s="2">
        <f t="shared" si="15"/>
        <v>6.785840131753953</v>
      </c>
      <c r="C114" s="2">
        <f t="shared" si="11"/>
        <v>0.38540293928137193</v>
      </c>
      <c r="D114" s="2"/>
      <c r="E114" s="2">
        <f t="shared" si="16"/>
        <v>67.858401317539531</v>
      </c>
      <c r="F114" s="1">
        <f t="shared" si="17"/>
        <v>-0.95105651629515442</v>
      </c>
      <c r="G114" s="1">
        <f t="shared" si="18"/>
        <v>-0.36653997680285449</v>
      </c>
      <c r="H114" s="1">
        <f t="shared" si="19"/>
        <v>-1.3175964930980089</v>
      </c>
    </row>
    <row r="115" spans="1:8">
      <c r="A115" s="13">
        <v>1.09E-3</v>
      </c>
      <c r="B115" s="2">
        <f t="shared" si="15"/>
        <v>6.8486719848257485</v>
      </c>
      <c r="C115" s="2">
        <f t="shared" si="11"/>
        <v>0.42866143598319684</v>
      </c>
      <c r="D115" s="2"/>
      <c r="E115" s="2">
        <f t="shared" si="16"/>
        <v>68.486719848257493</v>
      </c>
      <c r="F115" s="1">
        <f t="shared" si="17"/>
        <v>-0.58778525229247247</v>
      </c>
      <c r="G115" s="1">
        <f t="shared" si="18"/>
        <v>-0.25196087029743691</v>
      </c>
      <c r="H115" s="1">
        <f t="shared" si="19"/>
        <v>-0.83974612258990944</v>
      </c>
    </row>
    <row r="116" spans="1:8">
      <c r="A116" s="13">
        <v>1.1000000000000001E-3</v>
      </c>
      <c r="B116" s="2">
        <f t="shared" si="15"/>
        <v>6.9115038378975449</v>
      </c>
      <c r="C116" s="2">
        <f t="shared" si="11"/>
        <v>0.47022820183397834</v>
      </c>
      <c r="D116" s="2"/>
      <c r="E116" s="2">
        <f t="shared" si="16"/>
        <v>69.115038378975456</v>
      </c>
      <c r="F116" s="1">
        <f t="shared" si="17"/>
        <v>4.4101007568020378E-15</v>
      </c>
      <c r="G116" s="1">
        <f t="shared" si="18"/>
        <v>2.0737537487776892E-15</v>
      </c>
      <c r="H116" s="1">
        <f t="shared" si="19"/>
        <v>6.4838545055797266E-15</v>
      </c>
    </row>
    <row r="117" spans="1:8">
      <c r="A117" s="13">
        <v>1.1100000000000001E-3</v>
      </c>
      <c r="B117" s="2">
        <f t="shared" si="15"/>
        <v>6.9743356909693413</v>
      </c>
      <c r="C117" s="2">
        <f t="shared" si="11"/>
        <v>0.50993919179895186</v>
      </c>
      <c r="D117" s="2"/>
      <c r="E117" s="2">
        <f t="shared" si="16"/>
        <v>69.743356909693418</v>
      </c>
      <c r="F117" s="1">
        <f t="shared" si="17"/>
        <v>0.58778525229247958</v>
      </c>
      <c r="G117" s="1">
        <f t="shared" si="18"/>
        <v>0.29973473650537003</v>
      </c>
      <c r="H117" s="1">
        <f t="shared" si="19"/>
        <v>0.88751998879784955</v>
      </c>
    </row>
    <row r="118" spans="1:8">
      <c r="A118" s="13">
        <v>1.1199999999999999E-3</v>
      </c>
      <c r="B118" s="2">
        <f t="shared" si="15"/>
        <v>7.0371675440411359</v>
      </c>
      <c r="C118" s="2">
        <f t="shared" si="11"/>
        <v>0.54763768474295038</v>
      </c>
      <c r="D118" s="2"/>
      <c r="E118" s="2">
        <f t="shared" si="16"/>
        <v>70.371675440411366</v>
      </c>
      <c r="F118" s="1">
        <f t="shared" si="17"/>
        <v>0.95105651629515275</v>
      </c>
      <c r="G118" s="1">
        <f t="shared" si="18"/>
        <v>0.52083438864357356</v>
      </c>
      <c r="H118" s="1">
        <f t="shared" si="19"/>
        <v>1.4718909049387263</v>
      </c>
    </row>
    <row r="119" spans="1:8">
      <c r="A119" s="13">
        <v>1.1299999999999999E-3</v>
      </c>
      <c r="B119" s="2">
        <f t="shared" si="15"/>
        <v>7.0999993971129314</v>
      </c>
      <c r="C119" s="2">
        <f t="shared" si="11"/>
        <v>0.58317490193712851</v>
      </c>
      <c r="D119" s="2"/>
      <c r="E119" s="2">
        <f t="shared" si="16"/>
        <v>70.999993971129328</v>
      </c>
      <c r="F119" s="1">
        <f t="shared" si="17"/>
        <v>0.95105651629515331</v>
      </c>
      <c r="G119" s="1">
        <f t="shared" si="18"/>
        <v>0.55463229062709307</v>
      </c>
      <c r="H119" s="1">
        <f t="shared" si="19"/>
        <v>1.5056888069222465</v>
      </c>
    </row>
    <row r="120" spans="1:8">
      <c r="A120" s="13">
        <v>1.14E-3</v>
      </c>
      <c r="B120" s="2">
        <f t="shared" si="15"/>
        <v>7.1628312501847278</v>
      </c>
      <c r="C120" s="2">
        <f t="shared" si="11"/>
        <v>0.61641059422063105</v>
      </c>
      <c r="D120" s="2"/>
      <c r="E120" s="2">
        <f t="shared" si="16"/>
        <v>71.628312501847276</v>
      </c>
      <c r="F120" s="1">
        <f t="shared" si="17"/>
        <v>0.58778525229248113</v>
      </c>
      <c r="G120" s="1">
        <f t="shared" si="18"/>
        <v>0.36231705663973185</v>
      </c>
      <c r="H120" s="1">
        <f t="shared" si="19"/>
        <v>0.95010230893221292</v>
      </c>
    </row>
    <row r="121" spans="1:8">
      <c r="A121" s="13">
        <v>1.15E-3</v>
      </c>
      <c r="B121" s="2">
        <f t="shared" si="15"/>
        <v>7.2256631032565233</v>
      </c>
      <c r="C121" s="2">
        <f t="shared" si="11"/>
        <v>0.64721359549995749</v>
      </c>
      <c r="D121" s="2"/>
      <c r="E121" s="2">
        <f t="shared" si="16"/>
        <v>72.256631032565238</v>
      </c>
      <c r="F121" s="1">
        <f t="shared" si="17"/>
        <v>6.370555125090327E-15</v>
      </c>
      <c r="G121" s="1">
        <f t="shared" si="18"/>
        <v>4.1231098878403924E-15</v>
      </c>
      <c r="H121" s="1">
        <f t="shared" si="19"/>
        <v>1.0493665012930719E-14</v>
      </c>
    </row>
    <row r="122" spans="1:8">
      <c r="A122" s="13">
        <v>1.16E-3</v>
      </c>
      <c r="B122" s="2">
        <f t="shared" si="15"/>
        <v>7.2884949563283197</v>
      </c>
      <c r="C122" s="2">
        <f t="shared" si="11"/>
        <v>0.67546234040161179</v>
      </c>
      <c r="D122" s="2"/>
      <c r="E122" s="2">
        <f t="shared" si="16"/>
        <v>72.8849495632832</v>
      </c>
      <c r="F122" s="1">
        <f t="shared" si="17"/>
        <v>-0.58778525229247081</v>
      </c>
      <c r="G122" s="1">
        <f t="shared" si="18"/>
        <v>-0.39702680216702418</v>
      </c>
      <c r="H122" s="1">
        <f t="shared" si="19"/>
        <v>-0.98481205445949493</v>
      </c>
    </row>
    <row r="123" spans="1:8">
      <c r="A123" s="13">
        <v>1.17E-3</v>
      </c>
      <c r="B123" s="2">
        <f t="shared" si="15"/>
        <v>7.3513268094001161</v>
      </c>
      <c r="C123" s="2">
        <f t="shared" si="11"/>
        <v>0.70104534403509089</v>
      </c>
      <c r="D123" s="2"/>
      <c r="E123" s="2">
        <f t="shared" si="16"/>
        <v>73.513268094001162</v>
      </c>
      <c r="F123" s="1">
        <f t="shared" si="17"/>
        <v>-0.95105651629515375</v>
      </c>
      <c r="G123" s="1">
        <f t="shared" si="18"/>
        <v>-0.66673374266295105</v>
      </c>
      <c r="H123" s="1">
        <f t="shared" si="19"/>
        <v>-1.6177902589581048</v>
      </c>
    </row>
    <row r="124" spans="1:8">
      <c r="A124" s="13">
        <v>1.1800000000000001E-3</v>
      </c>
      <c r="B124" s="2">
        <f t="shared" si="15"/>
        <v>7.4141586624719116</v>
      </c>
      <c r="C124" s="2">
        <f t="shared" si="11"/>
        <v>0.72386164197281555</v>
      </c>
      <c r="D124" s="2"/>
      <c r="E124" s="2">
        <f t="shared" si="16"/>
        <v>74.141586624719125</v>
      </c>
      <c r="F124" s="1">
        <f t="shared" si="17"/>
        <v>-0.95105651629515231</v>
      </c>
      <c r="G124" s="1">
        <f t="shared" si="18"/>
        <v>-0.68843333149435471</v>
      </c>
      <c r="H124" s="1">
        <f t="shared" si="19"/>
        <v>-1.639489847789507</v>
      </c>
    </row>
    <row r="125" spans="1:8">
      <c r="A125" s="13">
        <v>1.1900000000000001E-3</v>
      </c>
      <c r="B125" s="2">
        <f t="shared" si="15"/>
        <v>7.476990515543708</v>
      </c>
      <c r="C125" s="2">
        <f t="shared" si="11"/>
        <v>0.74382118871060121</v>
      </c>
      <c r="D125" s="2"/>
      <c r="E125" s="2">
        <f t="shared" si="16"/>
        <v>74.769905155437087</v>
      </c>
      <c r="F125" s="1">
        <f t="shared" si="17"/>
        <v>-0.58778525229246692</v>
      </c>
      <c r="G125" s="1">
        <f t="shared" si="18"/>
        <v>-0.43720712506674336</v>
      </c>
      <c r="H125" s="1">
        <f t="shared" si="19"/>
        <v>-1.0249923773592102</v>
      </c>
    </row>
    <row r="126" spans="1:8">
      <c r="A126" s="13">
        <v>1.1999999999999999E-3</v>
      </c>
      <c r="B126" s="2">
        <f t="shared" si="15"/>
        <v>7.5398223686155026</v>
      </c>
      <c r="C126" s="2">
        <f t="shared" si="11"/>
        <v>0.76084521303612263</v>
      </c>
      <c r="D126" s="2"/>
      <c r="E126" s="2">
        <f t="shared" si="16"/>
        <v>75.398223686155035</v>
      </c>
      <c r="F126" s="1">
        <f t="shared" si="17"/>
        <v>-2.940356291780688E-15</v>
      </c>
      <c r="G126" s="1">
        <f t="shared" si="18"/>
        <v>-2.237156009221981E-15</v>
      </c>
      <c r="H126" s="1">
        <f t="shared" si="19"/>
        <v>-5.1775123010026686E-15</v>
      </c>
    </row>
    <row r="127" spans="1:8">
      <c r="A127" s="13">
        <v>1.2099999999999999E-3</v>
      </c>
      <c r="B127" s="2">
        <f t="shared" si="15"/>
        <v>7.6026542216872981</v>
      </c>
      <c r="C127" s="2">
        <f t="shared" si="11"/>
        <v>0.77486652890290464</v>
      </c>
      <c r="D127" s="2"/>
      <c r="E127" s="2">
        <f t="shared" si="16"/>
        <v>76.026542216872997</v>
      </c>
      <c r="F127" s="1">
        <f t="shared" si="17"/>
        <v>0.58778525229247358</v>
      </c>
      <c r="G127" s="1">
        <f t="shared" si="18"/>
        <v>0.4554551181841871</v>
      </c>
      <c r="H127" s="1">
        <f t="shared" si="19"/>
        <v>1.0432403704766606</v>
      </c>
    </row>
    <row r="128" spans="1:8">
      <c r="A128" s="13">
        <v>1.2199999999999999E-3</v>
      </c>
      <c r="B128" s="2">
        <f t="shared" si="15"/>
        <v>7.6654860747590945</v>
      </c>
      <c r="C128" s="2">
        <f t="shared" si="11"/>
        <v>0.78582980058295082</v>
      </c>
      <c r="D128" s="2"/>
      <c r="E128" s="2">
        <f t="shared" si="16"/>
        <v>76.654860747590945</v>
      </c>
      <c r="F128" s="1">
        <f t="shared" si="17"/>
        <v>0.95105651629515042</v>
      </c>
      <c r="G128" s="1">
        <f t="shared" si="18"/>
        <v>0.74736855254333401</v>
      </c>
      <c r="H128" s="1">
        <f t="shared" si="19"/>
        <v>1.6984250688384845</v>
      </c>
    </row>
    <row r="129" spans="1:8">
      <c r="A129" s="13">
        <v>1.23E-3</v>
      </c>
      <c r="B129" s="2">
        <f t="shared" si="15"/>
        <v>7.72831792783089</v>
      </c>
      <c r="C129" s="2">
        <f t="shared" si="11"/>
        <v>0.79369176105158212</v>
      </c>
      <c r="D129" s="2"/>
      <c r="E129" s="2">
        <f t="shared" si="16"/>
        <v>77.283179278308907</v>
      </c>
      <c r="F129" s="1">
        <f t="shared" si="17"/>
        <v>0.95105651629515564</v>
      </c>
      <c r="G129" s="1">
        <f t="shared" si="18"/>
        <v>0.75484572127788474</v>
      </c>
      <c r="H129" s="1">
        <f t="shared" si="19"/>
        <v>1.7059022375730404</v>
      </c>
    </row>
    <row r="130" spans="1:8">
      <c r="A130" s="13">
        <v>1.24E-3</v>
      </c>
      <c r="B130" s="2">
        <f t="shared" si="15"/>
        <v>7.7911497809026864</v>
      </c>
      <c r="C130" s="2">
        <f t="shared" si="11"/>
        <v>0.79842138274261731</v>
      </c>
      <c r="D130" s="2"/>
      <c r="E130" s="2">
        <f t="shared" si="16"/>
        <v>77.911497809026869</v>
      </c>
      <c r="F130" s="1">
        <f t="shared" si="17"/>
        <v>0.58778525229247558</v>
      </c>
      <c r="G130" s="1">
        <f t="shared" si="18"/>
        <v>0.46930031389107651</v>
      </c>
      <c r="H130" s="1">
        <f t="shared" si="19"/>
        <v>1.0570855661835521</v>
      </c>
    </row>
    <row r="131" spans="1:8">
      <c r="A131" s="13">
        <v>1.25E-3</v>
      </c>
      <c r="B131" s="2">
        <f t="shared" si="15"/>
        <v>7.8539816339744828</v>
      </c>
      <c r="C131" s="2">
        <f t="shared" si="11"/>
        <v>0.8</v>
      </c>
      <c r="D131" s="2"/>
      <c r="E131" s="2">
        <f t="shared" si="16"/>
        <v>78.539816339744831</v>
      </c>
      <c r="F131" s="1">
        <f t="shared" si="17"/>
        <v>-4.898425415289509E-16</v>
      </c>
      <c r="G131" s="1">
        <f t="shared" si="18"/>
        <v>-3.9187403322316073E-16</v>
      </c>
      <c r="H131" s="1">
        <f t="shared" si="19"/>
        <v>-8.8171657475211159E-16</v>
      </c>
    </row>
    <row r="132" spans="1:8">
      <c r="A132" s="13">
        <v>1.2600000000000001E-3</v>
      </c>
      <c r="B132" s="2">
        <f t="shared" si="15"/>
        <v>7.9168134870462783</v>
      </c>
      <c r="C132" s="2">
        <f t="shared" si="11"/>
        <v>0.79842138274261731</v>
      </c>
      <c r="D132" s="2"/>
      <c r="E132" s="2">
        <f t="shared" si="16"/>
        <v>79.168134870462794</v>
      </c>
      <c r="F132" s="1">
        <f t="shared" si="17"/>
        <v>-0.58778525229247636</v>
      </c>
      <c r="G132" s="1">
        <f t="shared" si="18"/>
        <v>-0.46930031389107713</v>
      </c>
      <c r="H132" s="1">
        <f t="shared" si="19"/>
        <v>-1.0570855661835534</v>
      </c>
    </row>
    <row r="133" spans="1:8">
      <c r="A133" s="13">
        <v>1.2700000000000001E-3</v>
      </c>
      <c r="B133" s="2">
        <f t="shared" si="15"/>
        <v>7.9796453401180747</v>
      </c>
      <c r="C133" s="2">
        <f t="shared" si="11"/>
        <v>0.79369176105158235</v>
      </c>
      <c r="D133" s="2"/>
      <c r="E133" s="2">
        <f t="shared" si="16"/>
        <v>79.796453401180756</v>
      </c>
      <c r="F133" s="1">
        <f t="shared" si="17"/>
        <v>-0.95105651629515586</v>
      </c>
      <c r="G133" s="1">
        <f t="shared" si="18"/>
        <v>-0.75484572127788518</v>
      </c>
      <c r="H133" s="1">
        <f t="shared" si="19"/>
        <v>-1.705902237573041</v>
      </c>
    </row>
    <row r="134" spans="1:8">
      <c r="A134" s="13">
        <v>1.2800000000000001E-3</v>
      </c>
      <c r="B134" s="2">
        <f t="shared" si="15"/>
        <v>8.0424771931898711</v>
      </c>
      <c r="C134" s="2">
        <f t="shared" si="11"/>
        <v>0.78582980058295093</v>
      </c>
      <c r="D134" s="2"/>
      <c r="E134" s="2">
        <f t="shared" si="16"/>
        <v>80.424771931898718</v>
      </c>
      <c r="F134" s="1">
        <f t="shared" si="17"/>
        <v>-0.9510565162951502</v>
      </c>
      <c r="G134" s="1">
        <f t="shared" si="18"/>
        <v>-0.7473685525433339</v>
      </c>
      <c r="H134" s="1">
        <f t="shared" si="19"/>
        <v>-1.6984250688384841</v>
      </c>
    </row>
    <row r="135" spans="1:8">
      <c r="A135" s="13">
        <v>1.2899999999999999E-3</v>
      </c>
      <c r="B135" s="2">
        <f t="shared" si="15"/>
        <v>8.1053090462616648</v>
      </c>
      <c r="C135" s="2">
        <f t="shared" ref="C135:C198" si="20">$B$4*SIN(B135)</f>
        <v>0.7748665289029053</v>
      </c>
      <c r="D135" s="2"/>
      <c r="E135" s="2">
        <f t="shared" si="16"/>
        <v>81.053090462616666</v>
      </c>
      <c r="F135" s="1">
        <f t="shared" si="17"/>
        <v>-0.5877852522924728</v>
      </c>
      <c r="G135" s="1">
        <f t="shared" si="18"/>
        <v>-0.45545511818418688</v>
      </c>
      <c r="H135" s="1">
        <f t="shared" si="19"/>
        <v>-1.0432403704766597</v>
      </c>
    </row>
    <row r="136" spans="1:8">
      <c r="A136" s="13">
        <v>1.2999999999999999E-3</v>
      </c>
      <c r="B136" s="2">
        <f t="shared" si="15"/>
        <v>8.1681408993334603</v>
      </c>
      <c r="C136" s="2">
        <f t="shared" si="20"/>
        <v>0.7608452130361234</v>
      </c>
      <c r="D136" s="2"/>
      <c r="E136" s="2">
        <f t="shared" si="16"/>
        <v>81.681408993334614</v>
      </c>
      <c r="F136" s="1">
        <f t="shared" si="17"/>
        <v>-1.0290813340363414E-14</v>
      </c>
      <c r="G136" s="1">
        <f t="shared" si="18"/>
        <v>-7.8297160682637823E-15</v>
      </c>
      <c r="H136" s="1">
        <f t="shared" si="19"/>
        <v>-1.8120529408627196E-14</v>
      </c>
    </row>
    <row r="137" spans="1:8">
      <c r="A137" s="13">
        <v>1.31E-3</v>
      </c>
      <c r="B137" s="2">
        <f t="shared" si="15"/>
        <v>8.2309727524052576</v>
      </c>
      <c r="C137" s="2">
        <f t="shared" si="20"/>
        <v>0.74382118871060143</v>
      </c>
      <c r="D137" s="2"/>
      <c r="E137" s="2">
        <f t="shared" si="16"/>
        <v>82.309727524052576</v>
      </c>
      <c r="F137" s="1">
        <f t="shared" si="17"/>
        <v>0.5877852522924677</v>
      </c>
      <c r="G137" s="1">
        <f t="shared" si="18"/>
        <v>0.43720712506674408</v>
      </c>
      <c r="H137" s="1">
        <f t="shared" si="19"/>
        <v>1.0249923773592118</v>
      </c>
    </row>
    <row r="138" spans="1:8">
      <c r="A138" s="13">
        <v>1.32E-3</v>
      </c>
      <c r="B138" s="2">
        <f t="shared" si="15"/>
        <v>8.2938046054770531</v>
      </c>
      <c r="C138" s="2">
        <f t="shared" si="20"/>
        <v>0.72386164197281611</v>
      </c>
      <c r="D138" s="2"/>
      <c r="E138" s="2">
        <f t="shared" si="16"/>
        <v>82.938046054770538</v>
      </c>
      <c r="F138" s="1">
        <f t="shared" si="17"/>
        <v>0.95105651629515253</v>
      </c>
      <c r="G138" s="1">
        <f t="shared" si="18"/>
        <v>0.68843333149435548</v>
      </c>
      <c r="H138" s="1">
        <f t="shared" si="19"/>
        <v>1.6394898477895081</v>
      </c>
    </row>
    <row r="139" spans="1:8">
      <c r="A139" s="13">
        <v>1.33E-3</v>
      </c>
      <c r="B139" s="2">
        <f t="shared" si="15"/>
        <v>8.3566364585488486</v>
      </c>
      <c r="C139" s="2">
        <f t="shared" si="20"/>
        <v>0.70104534403509144</v>
      </c>
      <c r="D139" s="2"/>
      <c r="E139" s="2">
        <f t="shared" si="16"/>
        <v>83.5663645854885</v>
      </c>
      <c r="F139" s="1">
        <f t="shared" si="17"/>
        <v>0.95105651629515353</v>
      </c>
      <c r="G139" s="1">
        <f t="shared" si="18"/>
        <v>0.66673374266295149</v>
      </c>
      <c r="H139" s="1">
        <f t="shared" si="19"/>
        <v>1.617790258958105</v>
      </c>
    </row>
    <row r="140" spans="1:8">
      <c r="A140" s="13">
        <v>1.34E-3</v>
      </c>
      <c r="B140" s="2">
        <f t="shared" si="15"/>
        <v>8.4194683116206459</v>
      </c>
      <c r="C140" s="2">
        <f t="shared" si="20"/>
        <v>0.67546234040161213</v>
      </c>
      <c r="D140" s="2"/>
      <c r="E140" s="2">
        <f t="shared" si="16"/>
        <v>84.194683116206463</v>
      </c>
      <c r="F140" s="1">
        <f t="shared" si="17"/>
        <v>0.58778525229247003</v>
      </c>
      <c r="G140" s="1">
        <f t="shared" si="18"/>
        <v>0.39702680216702385</v>
      </c>
      <c r="H140" s="1">
        <f t="shared" si="19"/>
        <v>0.98481205445949382</v>
      </c>
    </row>
    <row r="141" spans="1:8">
      <c r="A141" s="13">
        <v>1.3500000000000001E-3</v>
      </c>
      <c r="B141" s="2">
        <f t="shared" si="15"/>
        <v>8.4823001646924414</v>
      </c>
      <c r="C141" s="2">
        <f t="shared" si="20"/>
        <v>0.64721359549995816</v>
      </c>
      <c r="D141" s="2"/>
      <c r="E141" s="2">
        <f t="shared" si="16"/>
        <v>84.823001646924425</v>
      </c>
      <c r="F141" s="1">
        <f t="shared" si="17"/>
        <v>-7.3502402081482288E-15</v>
      </c>
      <c r="G141" s="1">
        <f t="shared" si="18"/>
        <v>-4.7571753929039758E-15</v>
      </c>
      <c r="H141" s="1">
        <f t="shared" si="19"/>
        <v>-1.2107415601052205E-14</v>
      </c>
    </row>
    <row r="142" spans="1:8">
      <c r="A142" s="13">
        <v>1.3600000000000001E-3</v>
      </c>
      <c r="B142" s="2">
        <f t="shared" si="15"/>
        <v>8.5451320177642369</v>
      </c>
      <c r="C142" s="2">
        <f t="shared" si="20"/>
        <v>0.61641059422063182</v>
      </c>
      <c r="D142" s="2"/>
      <c r="E142" s="2">
        <f t="shared" si="16"/>
        <v>85.451320177642387</v>
      </c>
      <c r="F142" s="1">
        <f t="shared" si="17"/>
        <v>-0.58778525229248191</v>
      </c>
      <c r="G142" s="1">
        <f t="shared" si="18"/>
        <v>-0.36231705663973279</v>
      </c>
      <c r="H142" s="1">
        <f t="shared" si="19"/>
        <v>-0.9501023089322147</v>
      </c>
    </row>
    <row r="143" spans="1:8">
      <c r="A143" s="13">
        <v>1.3699999999999999E-3</v>
      </c>
      <c r="B143" s="2">
        <f t="shared" si="15"/>
        <v>8.6079638708360324</v>
      </c>
      <c r="C143" s="2">
        <f t="shared" si="20"/>
        <v>0.58317490193712984</v>
      </c>
      <c r="D143" s="2"/>
      <c r="E143" s="2">
        <f t="shared" si="16"/>
        <v>86.079638708360321</v>
      </c>
      <c r="F143" s="1">
        <f t="shared" si="17"/>
        <v>-0.9510565162951492</v>
      </c>
      <c r="G143" s="1">
        <f t="shared" si="18"/>
        <v>-0.55463229062709196</v>
      </c>
      <c r="H143" s="1">
        <f t="shared" si="19"/>
        <v>-1.5056888069222412</v>
      </c>
    </row>
    <row r="144" spans="1:8">
      <c r="A144" s="13">
        <v>1.3799999999999999E-3</v>
      </c>
      <c r="B144" s="2">
        <f t="shared" si="15"/>
        <v>8.6707957239078279</v>
      </c>
      <c r="C144" s="2">
        <f t="shared" si="20"/>
        <v>0.54763768474295182</v>
      </c>
      <c r="D144" s="2"/>
      <c r="E144" s="2">
        <f t="shared" si="16"/>
        <v>86.707957239078283</v>
      </c>
      <c r="F144" s="1">
        <f t="shared" si="17"/>
        <v>-0.95105651629515686</v>
      </c>
      <c r="G144" s="1">
        <f t="shared" si="18"/>
        <v>-0.52083438864357712</v>
      </c>
      <c r="H144" s="1">
        <f t="shared" si="19"/>
        <v>-1.4718909049387339</v>
      </c>
    </row>
    <row r="145" spans="1:8">
      <c r="A145" s="13">
        <v>1.39E-3</v>
      </c>
      <c r="B145" s="2">
        <f t="shared" si="15"/>
        <v>8.7336275769796234</v>
      </c>
      <c r="C145" s="2">
        <f t="shared" si="20"/>
        <v>0.50993919179895286</v>
      </c>
      <c r="D145" s="2"/>
      <c r="E145" s="2">
        <f t="shared" si="16"/>
        <v>87.336275769796245</v>
      </c>
      <c r="F145" s="1">
        <f t="shared" si="17"/>
        <v>-0.5877852522924788</v>
      </c>
      <c r="G145" s="1">
        <f t="shared" si="18"/>
        <v>-0.29973473650537025</v>
      </c>
      <c r="H145" s="1">
        <f t="shared" si="19"/>
        <v>-0.8875199887978491</v>
      </c>
    </row>
    <row r="146" spans="1:8">
      <c r="A146" s="13">
        <v>1.4E-3</v>
      </c>
      <c r="B146" s="2">
        <f t="shared" si="15"/>
        <v>8.7964594300514207</v>
      </c>
      <c r="C146" s="2">
        <f t="shared" si="20"/>
        <v>0.47022820183397873</v>
      </c>
      <c r="D146" s="2"/>
      <c r="E146" s="2">
        <f t="shared" si="16"/>
        <v>87.964594300514207</v>
      </c>
      <c r="F146" s="1">
        <f t="shared" si="17"/>
        <v>-3.430415673744136E-15</v>
      </c>
      <c r="G146" s="1">
        <f t="shared" si="18"/>
        <v>-1.6130781938078017E-15</v>
      </c>
      <c r="H146" s="1">
        <f t="shared" si="19"/>
        <v>-5.0434938675519377E-15</v>
      </c>
    </row>
    <row r="147" spans="1:8">
      <c r="A147" s="13">
        <v>1.41E-3</v>
      </c>
      <c r="B147" s="2">
        <f t="shared" si="15"/>
        <v>8.8592912831232162</v>
      </c>
      <c r="C147" s="2">
        <f t="shared" si="20"/>
        <v>0.42866143598319778</v>
      </c>
      <c r="D147" s="2"/>
      <c r="E147" s="2">
        <f t="shared" si="16"/>
        <v>88.592912831232169</v>
      </c>
      <c r="F147" s="1">
        <f t="shared" si="17"/>
        <v>0.58778525229247325</v>
      </c>
      <c r="G147" s="1">
        <f t="shared" si="18"/>
        <v>0.2519608702974378</v>
      </c>
      <c r="H147" s="1">
        <f t="shared" si="19"/>
        <v>0.83974612258991099</v>
      </c>
    </row>
    <row r="148" spans="1:8">
      <c r="A148" s="13">
        <v>1.42E-3</v>
      </c>
      <c r="B148" s="2">
        <f t="shared" si="15"/>
        <v>8.9221231361950117</v>
      </c>
      <c r="C148" s="2">
        <f t="shared" si="20"/>
        <v>0.38540293928137298</v>
      </c>
      <c r="D148" s="2"/>
      <c r="E148" s="2">
        <f t="shared" si="16"/>
        <v>89.221231361950132</v>
      </c>
      <c r="F148" s="1">
        <f t="shared" si="17"/>
        <v>0.95105651629515464</v>
      </c>
      <c r="G148" s="1">
        <f t="shared" si="18"/>
        <v>0.3665399768028556</v>
      </c>
      <c r="H148" s="1">
        <f t="shared" si="19"/>
        <v>1.3175964930980102</v>
      </c>
    </row>
    <row r="149" spans="1:8">
      <c r="A149" s="13">
        <v>1.4300000000000001E-3</v>
      </c>
      <c r="B149" s="2">
        <f t="shared" si="15"/>
        <v>8.984954989266809</v>
      </c>
      <c r="C149" s="2">
        <f t="shared" si="20"/>
        <v>0.34062343325205791</v>
      </c>
      <c r="D149" s="2"/>
      <c r="E149" s="2">
        <f t="shared" si="16"/>
        <v>89.849549892668094</v>
      </c>
      <c r="F149" s="1">
        <f t="shared" si="17"/>
        <v>0.95105651629515131</v>
      </c>
      <c r="G149" s="1">
        <f t="shared" si="18"/>
        <v>0.32395213579719617</v>
      </c>
      <c r="H149" s="1">
        <f t="shared" si="19"/>
        <v>1.2750086520923474</v>
      </c>
    </row>
    <row r="150" spans="1:8">
      <c r="A150" s="13">
        <v>1.4400000000000001E-3</v>
      </c>
      <c r="B150" s="2">
        <f t="shared" si="15"/>
        <v>9.0477868423386045</v>
      </c>
      <c r="C150" s="2">
        <f t="shared" si="20"/>
        <v>0.29449964214774238</v>
      </c>
      <c r="D150" s="2"/>
      <c r="E150" s="2">
        <f t="shared" si="16"/>
        <v>90.477868423386056</v>
      </c>
      <c r="F150" s="1">
        <f t="shared" si="17"/>
        <v>0.58778525229246448</v>
      </c>
      <c r="G150" s="1">
        <f t="shared" si="18"/>
        <v>0.17310254645985126</v>
      </c>
      <c r="H150" s="1">
        <f t="shared" si="19"/>
        <v>0.76088779875231571</v>
      </c>
    </row>
    <row r="151" spans="1:8">
      <c r="A151" s="13">
        <v>1.4499999999999999E-3</v>
      </c>
      <c r="B151" s="2">
        <f t="shared" si="15"/>
        <v>9.1106186954103983</v>
      </c>
      <c r="C151" s="2">
        <f t="shared" si="20"/>
        <v>0.24721359549995958</v>
      </c>
      <c r="D151" s="2"/>
      <c r="E151" s="2">
        <f t="shared" si="16"/>
        <v>91.10618695410399</v>
      </c>
      <c r="F151" s="1">
        <f t="shared" si="17"/>
        <v>1.4211071555636501E-14</v>
      </c>
      <c r="G151" s="1">
        <f t="shared" si="18"/>
        <v>3.5131700951761032E-15</v>
      </c>
      <c r="H151" s="1">
        <f t="shared" si="19"/>
        <v>1.7724241650812603E-14</v>
      </c>
    </row>
    <row r="152" spans="1:8">
      <c r="A152" s="13">
        <v>1.4599999999999999E-3</v>
      </c>
      <c r="B152" s="2">
        <f t="shared" si="15"/>
        <v>9.1734505484821955</v>
      </c>
      <c r="C152" s="2">
        <f t="shared" si="20"/>
        <v>0.1989519097318844</v>
      </c>
      <c r="D152" s="2"/>
      <c r="E152" s="2">
        <f t="shared" si="16"/>
        <v>91.734505484821952</v>
      </c>
      <c r="F152" s="1">
        <f t="shared" si="17"/>
        <v>-0.58778525229246448</v>
      </c>
      <c r="G152" s="1">
        <f t="shared" si="18"/>
        <v>-0.11694099845582329</v>
      </c>
      <c r="H152" s="1">
        <f t="shared" si="19"/>
        <v>-0.70472625074828776</v>
      </c>
    </row>
    <row r="153" spans="1:8">
      <c r="A153" s="13">
        <v>1.47E-3</v>
      </c>
      <c r="B153" s="2">
        <f t="shared" si="15"/>
        <v>9.2362824015539911</v>
      </c>
      <c r="C153" s="2">
        <f t="shared" si="20"/>
        <v>0.14990505166858056</v>
      </c>
      <c r="D153" s="2"/>
      <c r="E153" s="2">
        <f t="shared" si="16"/>
        <v>92.362824015539914</v>
      </c>
      <c r="F153" s="1">
        <f t="shared" si="17"/>
        <v>-0.95105651629515131</v>
      </c>
      <c r="G153" s="1">
        <f t="shared" si="18"/>
        <v>-0.1425681762149649</v>
      </c>
      <c r="H153" s="1">
        <f t="shared" si="19"/>
        <v>-1.0936246925101163</v>
      </c>
    </row>
    <row r="154" spans="1:8">
      <c r="A154" s="13">
        <v>1.48E-3</v>
      </c>
      <c r="B154" s="2">
        <f t="shared" si="15"/>
        <v>9.2991142546257866</v>
      </c>
      <c r="C154" s="2">
        <f t="shared" si="20"/>
        <v>0.10026658685144454</v>
      </c>
      <c r="D154" s="2"/>
      <c r="E154" s="2">
        <f t="shared" si="16"/>
        <v>92.991142546257876</v>
      </c>
      <c r="F154" s="1">
        <f t="shared" si="17"/>
        <v>-0.95105651629515464</v>
      </c>
      <c r="G154" s="1">
        <f t="shared" si="18"/>
        <v>-9.5359190791740406E-2</v>
      </c>
      <c r="H154" s="1">
        <f t="shared" si="19"/>
        <v>-1.0464157070868951</v>
      </c>
    </row>
    <row r="155" spans="1:8">
      <c r="A155" s="13">
        <v>1.49E-3</v>
      </c>
      <c r="B155" s="2">
        <f t="shared" si="15"/>
        <v>9.3619461076975821</v>
      </c>
      <c r="C155" s="2">
        <f t="shared" si="20"/>
        <v>5.0232415623452133E-2</v>
      </c>
      <c r="D155" s="2"/>
      <c r="E155" s="2">
        <f t="shared" si="16"/>
        <v>93.619461076975838</v>
      </c>
      <c r="F155" s="1">
        <f t="shared" si="17"/>
        <v>-0.58778525229247325</v>
      </c>
      <c r="G155" s="1">
        <f t="shared" si="18"/>
        <v>-2.9525873090491185E-2</v>
      </c>
      <c r="H155" s="1">
        <f t="shared" si="19"/>
        <v>-0.6173111253829644</v>
      </c>
    </row>
    <row r="156" spans="1:8">
      <c r="A156" s="13">
        <v>1.5E-3</v>
      </c>
      <c r="B156" s="2">
        <f t="shared" si="15"/>
        <v>9.4247779607693793</v>
      </c>
      <c r="C156" s="2">
        <f t="shared" si="20"/>
        <v>2.940356291780688E-16</v>
      </c>
      <c r="D156" s="2"/>
      <c r="E156" s="2">
        <f t="shared" si="16"/>
        <v>94.247779607693801</v>
      </c>
      <c r="F156" s="1">
        <f t="shared" si="17"/>
        <v>3.4299819928751418E-15</v>
      </c>
      <c r="G156" s="1">
        <f t="shared" si="18"/>
        <v>1.0085369133444886E-30</v>
      </c>
      <c r="H156" s="1">
        <f t="shared" si="19"/>
        <v>3.429981992875143E-15</v>
      </c>
    </row>
    <row r="157" spans="1:8">
      <c r="A157" s="13">
        <v>1.5100000000000001E-3</v>
      </c>
      <c r="B157" s="2">
        <f t="shared" si="15"/>
        <v>9.4876098138411749</v>
      </c>
      <c r="C157" s="2">
        <f t="shared" si="20"/>
        <v>-5.0232415623450127E-2</v>
      </c>
      <c r="D157" s="2"/>
      <c r="E157" s="2">
        <f t="shared" si="16"/>
        <v>94.876098138411763</v>
      </c>
      <c r="F157" s="1">
        <f t="shared" si="17"/>
        <v>0.5877852522924788</v>
      </c>
      <c r="G157" s="1">
        <f t="shared" si="18"/>
        <v>-2.9525873090490286E-2</v>
      </c>
      <c r="H157" s="1">
        <f t="shared" si="19"/>
        <v>0.55825937920198854</v>
      </c>
    </row>
    <row r="158" spans="1:8">
      <c r="A158" s="13">
        <v>1.5200000000000001E-3</v>
      </c>
      <c r="B158" s="2">
        <f t="shared" si="15"/>
        <v>9.5504416669129704</v>
      </c>
      <c r="C158" s="2">
        <f t="shared" si="20"/>
        <v>-0.10026658685144255</v>
      </c>
      <c r="D158" s="2"/>
      <c r="E158" s="2">
        <f t="shared" si="16"/>
        <v>95.504416669129725</v>
      </c>
      <c r="F158" s="1">
        <f t="shared" si="17"/>
        <v>0.95105651629515686</v>
      </c>
      <c r="G158" s="1">
        <f t="shared" si="18"/>
        <v>-9.5359190791738727E-2</v>
      </c>
      <c r="H158" s="1">
        <f t="shared" si="19"/>
        <v>0.85569732550341815</v>
      </c>
    </row>
    <row r="159" spans="1:8">
      <c r="A159" s="13">
        <v>1.5299999999999999E-3</v>
      </c>
      <c r="B159" s="2">
        <f t="shared" si="15"/>
        <v>9.6132735199847659</v>
      </c>
      <c r="C159" s="2">
        <f t="shared" si="20"/>
        <v>-0.14990505166857859</v>
      </c>
      <c r="D159" s="2"/>
      <c r="E159" s="2">
        <f t="shared" si="16"/>
        <v>96.132735199847659</v>
      </c>
      <c r="F159" s="1">
        <f t="shared" si="17"/>
        <v>0.95105651629515797</v>
      </c>
      <c r="G159" s="1">
        <f t="shared" si="18"/>
        <v>-0.14256817621496401</v>
      </c>
      <c r="H159" s="1">
        <f t="shared" si="19"/>
        <v>0.80848834008019399</v>
      </c>
    </row>
    <row r="160" spans="1:8">
      <c r="A160" s="13">
        <v>1.5399999999999999E-3</v>
      </c>
      <c r="B160" s="2">
        <f t="shared" si="15"/>
        <v>9.6761053730565614</v>
      </c>
      <c r="C160" s="2">
        <f t="shared" si="20"/>
        <v>-0.19895190973188245</v>
      </c>
      <c r="D160" s="2"/>
      <c r="E160" s="2">
        <f t="shared" si="16"/>
        <v>96.761053730565621</v>
      </c>
      <c r="F160" s="1">
        <f t="shared" si="17"/>
        <v>0.58778525229248191</v>
      </c>
      <c r="G160" s="1">
        <f t="shared" si="18"/>
        <v>-0.11694099845582562</v>
      </c>
      <c r="H160" s="1">
        <f t="shared" si="19"/>
        <v>0.47084425383665629</v>
      </c>
    </row>
    <row r="161" spans="1:8">
      <c r="A161" s="13">
        <v>1.5499999999999999E-3</v>
      </c>
      <c r="B161" s="2">
        <f t="shared" si="15"/>
        <v>9.7389372261283569</v>
      </c>
      <c r="C161" s="2">
        <f t="shared" si="20"/>
        <v>-0.24721359549995633</v>
      </c>
      <c r="D161" s="2"/>
      <c r="E161" s="2">
        <f t="shared" si="16"/>
        <v>97.389372261283583</v>
      </c>
      <c r="F161" s="1">
        <f t="shared" si="17"/>
        <v>7.350673889017223E-15</v>
      </c>
      <c r="G161" s="1">
        <f t="shared" si="18"/>
        <v>-1.8171865214515949E-15</v>
      </c>
      <c r="H161" s="1">
        <f t="shared" si="19"/>
        <v>5.5334873675656285E-15</v>
      </c>
    </row>
    <row r="162" spans="1:8">
      <c r="A162" s="13">
        <v>1.56E-3</v>
      </c>
      <c r="B162" s="2">
        <f t="shared" si="15"/>
        <v>9.8017690792001542</v>
      </c>
      <c r="C162" s="2">
        <f t="shared" si="20"/>
        <v>-0.29449964214774182</v>
      </c>
      <c r="D162" s="2"/>
      <c r="E162" s="2">
        <f t="shared" si="16"/>
        <v>98.017690792001545</v>
      </c>
      <c r="F162" s="1">
        <f t="shared" si="17"/>
        <v>-0.58778525229247003</v>
      </c>
      <c r="G162" s="1">
        <f t="shared" si="18"/>
        <v>0.17310254645985257</v>
      </c>
      <c r="H162" s="1">
        <f t="shared" si="19"/>
        <v>-0.41468270583261746</v>
      </c>
    </row>
    <row r="163" spans="1:8">
      <c r="A163" s="13">
        <v>1.57E-3</v>
      </c>
      <c r="B163" s="2">
        <f t="shared" si="15"/>
        <v>9.8646009322719497</v>
      </c>
      <c r="C163" s="2">
        <f t="shared" si="20"/>
        <v>-0.34062343325205735</v>
      </c>
      <c r="D163" s="2"/>
      <c r="E163" s="2">
        <f t="shared" si="16"/>
        <v>98.646009322719507</v>
      </c>
      <c r="F163" s="1">
        <f t="shared" si="17"/>
        <v>-0.95105651629515353</v>
      </c>
      <c r="G163" s="1">
        <f t="shared" si="18"/>
        <v>0.32395213579719645</v>
      </c>
      <c r="H163" s="1">
        <f t="shared" si="19"/>
        <v>-0.62710438049795703</v>
      </c>
    </row>
    <row r="164" spans="1:8">
      <c r="A164" s="13">
        <v>1.58E-3</v>
      </c>
      <c r="B164" s="2">
        <f t="shared" si="15"/>
        <v>9.9274327853437452</v>
      </c>
      <c r="C164" s="2">
        <f t="shared" si="20"/>
        <v>-0.3854029392813712</v>
      </c>
      <c r="D164" s="2"/>
      <c r="E164" s="2">
        <f t="shared" si="16"/>
        <v>99.27432785343747</v>
      </c>
      <c r="F164" s="1">
        <f t="shared" si="17"/>
        <v>-0.95105651629515253</v>
      </c>
      <c r="G164" s="1">
        <f t="shared" si="18"/>
        <v>0.36653997680285311</v>
      </c>
      <c r="H164" s="1">
        <f t="shared" si="19"/>
        <v>-0.58451653949229943</v>
      </c>
    </row>
    <row r="165" spans="1:8">
      <c r="A165" s="13">
        <v>1.5900000000000001E-3</v>
      </c>
      <c r="B165" s="2">
        <f t="shared" si="15"/>
        <v>9.9902646384155425</v>
      </c>
      <c r="C165" s="2">
        <f t="shared" si="20"/>
        <v>-0.42866143598319728</v>
      </c>
      <c r="D165" s="2"/>
      <c r="E165" s="2">
        <f t="shared" si="16"/>
        <v>99.902646384155432</v>
      </c>
      <c r="F165" s="1">
        <f t="shared" si="17"/>
        <v>-0.5877852522924677</v>
      </c>
      <c r="G165" s="1">
        <f t="shared" si="18"/>
        <v>0.25196087029743508</v>
      </c>
      <c r="H165" s="1">
        <f t="shared" si="19"/>
        <v>-0.33582438199503262</v>
      </c>
    </row>
    <row r="166" spans="1:8">
      <c r="A166" s="13">
        <v>1.6000000000000001E-3</v>
      </c>
      <c r="B166" s="2">
        <f t="shared" si="15"/>
        <v>10.053096491487338</v>
      </c>
      <c r="C166" s="2">
        <f t="shared" si="20"/>
        <v>-0.47022820183397829</v>
      </c>
      <c r="D166" s="2"/>
      <c r="E166" s="2">
        <f t="shared" si="16"/>
        <v>100.53096491487339</v>
      </c>
      <c r="F166" s="1">
        <f t="shared" si="17"/>
        <v>1.029037965949442E-14</v>
      </c>
      <c r="G166" s="1">
        <f t="shared" si="18"/>
        <v>-4.8388267234730071E-15</v>
      </c>
      <c r="H166" s="1">
        <f t="shared" si="19"/>
        <v>5.4515529360214126E-15</v>
      </c>
    </row>
    <row r="167" spans="1:8">
      <c r="A167" s="13">
        <v>1.6100000000000001E-3</v>
      </c>
      <c r="B167" s="2">
        <f t="shared" si="15"/>
        <v>10.115928344559133</v>
      </c>
      <c r="C167" s="2">
        <f t="shared" si="20"/>
        <v>-0.50993919179895131</v>
      </c>
      <c r="D167" s="2"/>
      <c r="E167" s="2">
        <f t="shared" si="16"/>
        <v>101.15928344559134</v>
      </c>
      <c r="F167" s="1">
        <f t="shared" si="17"/>
        <v>0.5877852522924728</v>
      </c>
      <c r="G167" s="1">
        <f t="shared" si="18"/>
        <v>-0.29973473650536625</v>
      </c>
      <c r="H167" s="1">
        <f t="shared" si="19"/>
        <v>0.28805051578710655</v>
      </c>
    </row>
    <row r="168" spans="1:8">
      <c r="A168" s="13">
        <v>1.6199999999999999E-3</v>
      </c>
      <c r="B168" s="2">
        <f t="shared" si="15"/>
        <v>10.178760197630929</v>
      </c>
      <c r="C168" s="2">
        <f t="shared" si="20"/>
        <v>-0.54763768474295027</v>
      </c>
      <c r="D168" s="2"/>
      <c r="E168" s="2">
        <f t="shared" si="16"/>
        <v>101.78760197630929</v>
      </c>
      <c r="F168" s="1">
        <f t="shared" si="17"/>
        <v>0.9510565162951502</v>
      </c>
      <c r="G168" s="1">
        <f t="shared" si="18"/>
        <v>-0.52083438864357201</v>
      </c>
      <c r="H168" s="1">
        <f t="shared" si="19"/>
        <v>0.43022212765157819</v>
      </c>
    </row>
    <row r="169" spans="1:8">
      <c r="A169" s="13">
        <v>1.6299999999999999E-3</v>
      </c>
      <c r="B169" s="2">
        <f t="shared" si="15"/>
        <v>10.241592050702724</v>
      </c>
      <c r="C169" s="2">
        <f t="shared" si="20"/>
        <v>-0.58317490193712851</v>
      </c>
      <c r="D169" s="2"/>
      <c r="E169" s="2">
        <f t="shared" si="16"/>
        <v>102.41592050702725</v>
      </c>
      <c r="F169" s="1">
        <f t="shared" si="17"/>
        <v>0.95105651629515586</v>
      </c>
      <c r="G169" s="1">
        <f t="shared" si="18"/>
        <v>-0.55463229062709463</v>
      </c>
      <c r="H169" s="1">
        <f t="shared" si="19"/>
        <v>0.39642422566806124</v>
      </c>
    </row>
    <row r="170" spans="1:8">
      <c r="A170" s="13">
        <v>1.64E-3</v>
      </c>
      <c r="B170" s="2">
        <f t="shared" si="15"/>
        <v>10.30442390377452</v>
      </c>
      <c r="C170" s="2">
        <f t="shared" si="20"/>
        <v>-0.61641059422063049</v>
      </c>
      <c r="D170" s="2"/>
      <c r="E170" s="2">
        <f t="shared" si="16"/>
        <v>103.04423903774521</v>
      </c>
      <c r="F170" s="1">
        <f t="shared" si="17"/>
        <v>0.58778525229247636</v>
      </c>
      <c r="G170" s="1">
        <f t="shared" si="18"/>
        <v>-0.36231705663972857</v>
      </c>
      <c r="H170" s="1">
        <f t="shared" si="19"/>
        <v>0.22546819565274778</v>
      </c>
    </row>
    <row r="171" spans="1:8">
      <c r="A171" s="13">
        <v>1.65E-3</v>
      </c>
      <c r="B171" s="2">
        <f t="shared" ref="B171:B206" si="21">2*PI()*$B$2*A171</f>
        <v>10.367255756846317</v>
      </c>
      <c r="C171" s="2">
        <f t="shared" si="20"/>
        <v>-0.64721359549995783</v>
      </c>
      <c r="D171" s="2"/>
      <c r="E171" s="2">
        <f t="shared" ref="E171:E206" si="22">2*PI()*$F$2*A171</f>
        <v>103.67255756846318</v>
      </c>
      <c r="F171" s="1">
        <f t="shared" ref="F171:F206" si="23">$F$3*SIN(E171)</f>
        <v>4.9027622239794511E-16</v>
      </c>
      <c r="G171" s="1">
        <f t="shared" ref="G171:G206" si="24">C171*F171</f>
        <v>-3.1731343668631102E-16</v>
      </c>
      <c r="H171" s="1">
        <f t="shared" ref="H171:H206" si="25">F171+G171</f>
        <v>1.7296278571163408E-16</v>
      </c>
    </row>
    <row r="172" spans="1:8">
      <c r="A172" s="13">
        <v>1.66E-3</v>
      </c>
      <c r="B172" s="2">
        <f t="shared" si="21"/>
        <v>10.430087609918113</v>
      </c>
      <c r="C172" s="2">
        <f t="shared" si="20"/>
        <v>-0.67546234040161179</v>
      </c>
      <c r="D172" s="2"/>
      <c r="E172" s="2">
        <f t="shared" si="22"/>
        <v>104.30087609918114</v>
      </c>
      <c r="F172" s="1">
        <f t="shared" si="23"/>
        <v>-0.58778525229247558</v>
      </c>
      <c r="G172" s="1">
        <f t="shared" si="24"/>
        <v>0.3970268021670274</v>
      </c>
      <c r="H172" s="1">
        <f t="shared" si="25"/>
        <v>-0.19075845012544818</v>
      </c>
    </row>
    <row r="173" spans="1:8">
      <c r="A173" s="13">
        <v>1.67E-3</v>
      </c>
      <c r="B173" s="2">
        <f t="shared" si="21"/>
        <v>10.492919462989908</v>
      </c>
      <c r="C173" s="2">
        <f t="shared" si="20"/>
        <v>-0.70104534403509045</v>
      </c>
      <c r="D173" s="2"/>
      <c r="E173" s="2">
        <f t="shared" si="22"/>
        <v>104.9291946298991</v>
      </c>
      <c r="F173" s="1">
        <f t="shared" si="23"/>
        <v>-0.95105651629515564</v>
      </c>
      <c r="G173" s="1">
        <f t="shared" si="24"/>
        <v>0.66673374266295193</v>
      </c>
      <c r="H173" s="1">
        <f t="shared" si="25"/>
        <v>-0.28432277363220371</v>
      </c>
    </row>
    <row r="174" spans="1:8">
      <c r="A174" s="13">
        <v>1.6800000000000001E-3</v>
      </c>
      <c r="B174" s="2">
        <f t="shared" si="21"/>
        <v>10.555751316061704</v>
      </c>
      <c r="C174" s="2">
        <f t="shared" si="20"/>
        <v>-0.72386164197281522</v>
      </c>
      <c r="D174" s="2"/>
      <c r="E174" s="2">
        <f t="shared" si="22"/>
        <v>105.55751316061705</v>
      </c>
      <c r="F174" s="1">
        <f t="shared" si="23"/>
        <v>-0.95105651629515486</v>
      </c>
      <c r="G174" s="1">
        <f t="shared" si="24"/>
        <v>0.68843333149435626</v>
      </c>
      <c r="H174" s="1">
        <f t="shared" si="25"/>
        <v>-0.2626231848007986</v>
      </c>
    </row>
    <row r="175" spans="1:8">
      <c r="A175" s="13">
        <v>1.6900000000000001E-3</v>
      </c>
      <c r="B175" s="2">
        <f t="shared" si="21"/>
        <v>10.618583169133501</v>
      </c>
      <c r="C175" s="2">
        <f t="shared" si="20"/>
        <v>-0.7438211887106011</v>
      </c>
      <c r="D175" s="2"/>
      <c r="E175" s="2">
        <f t="shared" si="22"/>
        <v>106.18583169133501</v>
      </c>
      <c r="F175" s="1">
        <f t="shared" si="23"/>
        <v>-0.58778525229247358</v>
      </c>
      <c r="G175" s="1">
        <f t="shared" si="24"/>
        <v>0.43720712506674825</v>
      </c>
      <c r="H175" s="1">
        <f t="shared" si="25"/>
        <v>-0.15057812722572533</v>
      </c>
    </row>
    <row r="176" spans="1:8">
      <c r="A176" s="13">
        <v>1.6999999999999999E-3</v>
      </c>
      <c r="B176" s="2">
        <f t="shared" si="21"/>
        <v>10.681415022205295</v>
      </c>
      <c r="C176" s="2">
        <f t="shared" si="20"/>
        <v>-0.76084521303612229</v>
      </c>
      <c r="D176" s="2"/>
      <c r="E176" s="2">
        <f t="shared" si="22"/>
        <v>106.81415022205296</v>
      </c>
      <c r="F176" s="1">
        <f t="shared" si="23"/>
        <v>-1.127093210429031E-14</v>
      </c>
      <c r="G176" s="1">
        <f t="shared" si="24"/>
        <v>8.5754347380044309E-15</v>
      </c>
      <c r="H176" s="1">
        <f t="shared" si="25"/>
        <v>-2.695497366285879E-15</v>
      </c>
    </row>
    <row r="177" spans="1:8">
      <c r="A177" s="13">
        <v>1.7099999999999999E-3</v>
      </c>
      <c r="B177" s="2">
        <f t="shared" si="21"/>
        <v>10.744246875277092</v>
      </c>
      <c r="C177" s="2">
        <f t="shared" si="20"/>
        <v>-0.77486652890290486</v>
      </c>
      <c r="D177" s="2"/>
      <c r="E177" s="2">
        <f t="shared" si="22"/>
        <v>107.44246875277092</v>
      </c>
      <c r="F177" s="1">
        <f t="shared" si="23"/>
        <v>0.58778525229246692</v>
      </c>
      <c r="G177" s="1">
        <f t="shared" si="24"/>
        <v>-0.45545511818418205</v>
      </c>
      <c r="H177" s="1">
        <f t="shared" si="25"/>
        <v>0.13233013410828487</v>
      </c>
    </row>
    <row r="178" spans="1:8">
      <c r="A178" s="13">
        <v>1.72E-3</v>
      </c>
      <c r="B178" s="2">
        <f t="shared" si="21"/>
        <v>10.807078728348888</v>
      </c>
      <c r="C178" s="2">
        <f t="shared" si="20"/>
        <v>-0.78582980058295082</v>
      </c>
      <c r="D178" s="2"/>
      <c r="E178" s="2">
        <f t="shared" si="22"/>
        <v>108.07078728348888</v>
      </c>
      <c r="F178" s="1">
        <f t="shared" si="23"/>
        <v>0.95105651629515231</v>
      </c>
      <c r="G178" s="1">
        <f t="shared" si="24"/>
        <v>-0.74736855254333545</v>
      </c>
      <c r="H178" s="1">
        <f t="shared" si="25"/>
        <v>0.20368796375181686</v>
      </c>
    </row>
    <row r="179" spans="1:8">
      <c r="A179" s="13">
        <v>1.73E-3</v>
      </c>
      <c r="B179" s="2">
        <f t="shared" si="21"/>
        <v>10.869910581420683</v>
      </c>
      <c r="C179" s="2">
        <f t="shared" si="20"/>
        <v>-0.79369176105158212</v>
      </c>
      <c r="D179" s="2"/>
      <c r="E179" s="2">
        <f t="shared" si="22"/>
        <v>108.69910581420685</v>
      </c>
      <c r="F179" s="1">
        <f t="shared" si="23"/>
        <v>0.95105651629515375</v>
      </c>
      <c r="G179" s="1">
        <f t="shared" si="24"/>
        <v>-0.7548457212778833</v>
      </c>
      <c r="H179" s="1">
        <f t="shared" si="25"/>
        <v>0.19621079501727046</v>
      </c>
    </row>
    <row r="180" spans="1:8">
      <c r="A180" s="13">
        <v>1.74E-3</v>
      </c>
      <c r="B180" s="2">
        <f t="shared" si="21"/>
        <v>10.932742434492479</v>
      </c>
      <c r="C180" s="2">
        <f t="shared" si="20"/>
        <v>-0.7984213827426172</v>
      </c>
      <c r="D180" s="2"/>
      <c r="E180" s="2">
        <f t="shared" si="22"/>
        <v>109.32742434492481</v>
      </c>
      <c r="F180" s="1">
        <f t="shared" si="23"/>
        <v>0.58778525229247081</v>
      </c>
      <c r="G180" s="1">
        <f t="shared" si="24"/>
        <v>-0.46930031389107263</v>
      </c>
      <c r="H180" s="1">
        <f t="shared" si="25"/>
        <v>0.11848493840139818</v>
      </c>
    </row>
    <row r="181" spans="1:8">
      <c r="A181" s="13">
        <v>1.75E-3</v>
      </c>
      <c r="B181" s="2">
        <f t="shared" si="21"/>
        <v>10.995574287564276</v>
      </c>
      <c r="C181" s="2">
        <f t="shared" si="20"/>
        <v>-0.8</v>
      </c>
      <c r="D181" s="2"/>
      <c r="E181" s="2">
        <f t="shared" si="22"/>
        <v>109.95574287564277</v>
      </c>
      <c r="F181" s="1">
        <f t="shared" si="23"/>
        <v>-6.3701214442213328E-15</v>
      </c>
      <c r="G181" s="1">
        <f t="shared" si="24"/>
        <v>5.0960971553770667E-15</v>
      </c>
      <c r="H181" s="1">
        <f t="shared" si="25"/>
        <v>-1.2740242888442661E-15</v>
      </c>
    </row>
    <row r="182" spans="1:8">
      <c r="A182" s="13">
        <v>1.7600000000000001E-3</v>
      </c>
      <c r="B182" s="2">
        <f t="shared" si="21"/>
        <v>11.058406140636071</v>
      </c>
      <c r="C182" s="2">
        <f t="shared" si="20"/>
        <v>-0.79842138274261731</v>
      </c>
      <c r="D182" s="2"/>
      <c r="E182" s="2">
        <f t="shared" si="22"/>
        <v>110.58406140636072</v>
      </c>
      <c r="F182" s="1">
        <f t="shared" si="23"/>
        <v>-0.5877852522924697</v>
      </c>
      <c r="G182" s="1">
        <f t="shared" si="24"/>
        <v>0.46930031389107185</v>
      </c>
      <c r="H182" s="1">
        <f t="shared" si="25"/>
        <v>-0.11848493840139784</v>
      </c>
    </row>
    <row r="183" spans="1:8">
      <c r="A183" s="13">
        <v>1.7700000000000001E-3</v>
      </c>
      <c r="B183" s="2">
        <f t="shared" si="21"/>
        <v>11.121237993707867</v>
      </c>
      <c r="C183" s="2">
        <f t="shared" si="20"/>
        <v>-0.79369176105158246</v>
      </c>
      <c r="D183" s="2"/>
      <c r="E183" s="2">
        <f t="shared" si="22"/>
        <v>111.21237993707868</v>
      </c>
      <c r="F183" s="1">
        <f t="shared" si="23"/>
        <v>-0.95105651629515331</v>
      </c>
      <c r="G183" s="1">
        <f t="shared" si="24"/>
        <v>0.7548457212778833</v>
      </c>
      <c r="H183" s="1">
        <f t="shared" si="25"/>
        <v>-0.19621079501727001</v>
      </c>
    </row>
    <row r="184" spans="1:8">
      <c r="A184" s="13">
        <v>1.7799999999999999E-3</v>
      </c>
      <c r="B184" s="2">
        <f t="shared" si="21"/>
        <v>11.184069846779662</v>
      </c>
      <c r="C184" s="2">
        <f t="shared" si="20"/>
        <v>-0.78582980058295115</v>
      </c>
      <c r="D184" s="2"/>
      <c r="E184" s="2">
        <f t="shared" si="22"/>
        <v>111.84069846779663</v>
      </c>
      <c r="F184" s="1">
        <f t="shared" si="23"/>
        <v>-0.95105651629515708</v>
      </c>
      <c r="G184" s="1">
        <f t="shared" si="24"/>
        <v>0.74736855254333956</v>
      </c>
      <c r="H184" s="1">
        <f t="shared" si="25"/>
        <v>-0.20368796375181752</v>
      </c>
    </row>
    <row r="185" spans="1:8">
      <c r="A185" s="13">
        <v>1.7899999999999999E-3</v>
      </c>
      <c r="B185" s="2">
        <f t="shared" si="21"/>
        <v>11.246901699851458</v>
      </c>
      <c r="C185" s="2">
        <f t="shared" si="20"/>
        <v>-0.7748665289029053</v>
      </c>
      <c r="D185" s="2"/>
      <c r="E185" s="2">
        <f t="shared" si="22"/>
        <v>112.46901699851459</v>
      </c>
      <c r="F185" s="1">
        <f t="shared" si="23"/>
        <v>-0.58778525229247958</v>
      </c>
      <c r="G185" s="1">
        <f t="shared" si="24"/>
        <v>0.4554551181841921</v>
      </c>
      <c r="H185" s="1">
        <f t="shared" si="25"/>
        <v>-0.13233013410828748</v>
      </c>
    </row>
    <row r="186" spans="1:8">
      <c r="A186" s="13">
        <v>1.8E-3</v>
      </c>
      <c r="B186" s="2">
        <f t="shared" si="21"/>
        <v>11.309733552923253</v>
      </c>
      <c r="C186" s="2">
        <f t="shared" si="20"/>
        <v>-0.76084521303612351</v>
      </c>
      <c r="D186" s="2"/>
      <c r="E186" s="2">
        <f t="shared" si="22"/>
        <v>113.09733552923255</v>
      </c>
      <c r="F186" s="1">
        <f t="shared" si="23"/>
        <v>-4.410534437671032E-15</v>
      </c>
      <c r="G186" s="1">
        <f t="shared" si="24"/>
        <v>3.3557340138329756E-15</v>
      </c>
      <c r="H186" s="1">
        <f t="shared" si="25"/>
        <v>-1.0548004238380564E-15</v>
      </c>
    </row>
    <row r="187" spans="1:8">
      <c r="A187" s="13">
        <v>1.81E-3</v>
      </c>
      <c r="B187" s="2">
        <f t="shared" si="21"/>
        <v>11.372565405995051</v>
      </c>
      <c r="C187" s="2">
        <f t="shared" si="20"/>
        <v>-0.74382118871060143</v>
      </c>
      <c r="D187" s="2"/>
      <c r="E187" s="2">
        <f t="shared" si="22"/>
        <v>113.72565405995051</v>
      </c>
      <c r="F187" s="1">
        <f t="shared" si="23"/>
        <v>0.58778525229247236</v>
      </c>
      <c r="G187" s="1">
        <f t="shared" si="24"/>
        <v>-0.43720712506674758</v>
      </c>
      <c r="H187" s="1">
        <f t="shared" si="25"/>
        <v>0.15057812722572478</v>
      </c>
    </row>
    <row r="188" spans="1:8">
      <c r="A188" s="13">
        <v>1.82E-3</v>
      </c>
      <c r="B188" s="2">
        <f t="shared" si="21"/>
        <v>11.435397259066846</v>
      </c>
      <c r="C188" s="2">
        <f t="shared" si="20"/>
        <v>-0.72386164197281611</v>
      </c>
      <c r="D188" s="2"/>
      <c r="E188" s="2">
        <f t="shared" si="22"/>
        <v>114.35397259066848</v>
      </c>
      <c r="F188" s="1">
        <f t="shared" si="23"/>
        <v>0.95105651629515442</v>
      </c>
      <c r="G188" s="1">
        <f t="shared" si="24"/>
        <v>-0.68843333149435681</v>
      </c>
      <c r="H188" s="1">
        <f t="shared" si="25"/>
        <v>0.2626231848007976</v>
      </c>
    </row>
    <row r="189" spans="1:8">
      <c r="A189" s="13">
        <v>1.83E-3</v>
      </c>
      <c r="B189" s="2">
        <f t="shared" si="21"/>
        <v>11.498229112138642</v>
      </c>
      <c r="C189" s="2">
        <f t="shared" si="20"/>
        <v>-0.70104534403509156</v>
      </c>
      <c r="D189" s="2"/>
      <c r="E189" s="2">
        <f t="shared" si="22"/>
        <v>114.98229112138644</v>
      </c>
      <c r="F189" s="1">
        <f t="shared" si="23"/>
        <v>0.95105651629515164</v>
      </c>
      <c r="G189" s="1">
        <f t="shared" si="24"/>
        <v>-0.66673374266295027</v>
      </c>
      <c r="H189" s="1">
        <f t="shared" si="25"/>
        <v>0.28432277363220138</v>
      </c>
    </row>
    <row r="190" spans="1:8">
      <c r="A190" s="13">
        <v>1.8400000000000001E-3</v>
      </c>
      <c r="B190" s="2">
        <f t="shared" si="21"/>
        <v>11.561060965210439</v>
      </c>
      <c r="C190" s="2">
        <f t="shared" si="20"/>
        <v>-0.67546234040161213</v>
      </c>
      <c r="D190" s="2"/>
      <c r="E190" s="2">
        <f t="shared" si="22"/>
        <v>115.61060965210439</v>
      </c>
      <c r="F190" s="1">
        <f t="shared" si="23"/>
        <v>0.5877852522924768</v>
      </c>
      <c r="G190" s="1">
        <f t="shared" si="24"/>
        <v>-0.3970268021670284</v>
      </c>
      <c r="H190" s="1">
        <f t="shared" si="25"/>
        <v>0.1907584501254484</v>
      </c>
    </row>
    <row r="191" spans="1:8">
      <c r="A191" s="13">
        <v>1.8500000000000001E-3</v>
      </c>
      <c r="B191" s="2">
        <f t="shared" si="21"/>
        <v>11.623892818282235</v>
      </c>
      <c r="C191" s="2">
        <f t="shared" si="20"/>
        <v>-0.64721359549995816</v>
      </c>
      <c r="D191" s="2"/>
      <c r="E191" s="2">
        <f t="shared" si="22"/>
        <v>116.23892818282235</v>
      </c>
      <c r="F191" s="1">
        <f t="shared" si="23"/>
        <v>9.8033560436139311E-16</v>
      </c>
      <c r="G191" s="1">
        <f t="shared" si="24"/>
        <v>-6.3448653129536169E-16</v>
      </c>
      <c r="H191" s="1">
        <f t="shared" si="25"/>
        <v>3.4584907306603142E-16</v>
      </c>
    </row>
    <row r="192" spans="1:8">
      <c r="A192" s="13">
        <v>1.8600000000000001E-3</v>
      </c>
      <c r="B192" s="2">
        <f t="shared" si="21"/>
        <v>11.68672467135403</v>
      </c>
      <c r="C192" s="2">
        <f t="shared" si="20"/>
        <v>-0.61641059422063182</v>
      </c>
      <c r="D192" s="2"/>
      <c r="E192" s="2">
        <f t="shared" si="22"/>
        <v>116.86724671354031</v>
      </c>
      <c r="F192" s="1">
        <f t="shared" si="23"/>
        <v>-0.58778525229247514</v>
      </c>
      <c r="G192" s="1">
        <f t="shared" si="24"/>
        <v>0.36231705663972857</v>
      </c>
      <c r="H192" s="1">
        <f t="shared" si="25"/>
        <v>-0.22546819565274656</v>
      </c>
    </row>
    <row r="193" spans="1:8">
      <c r="A193" s="13">
        <v>1.8699999999999999E-3</v>
      </c>
      <c r="B193" s="2">
        <f t="shared" si="21"/>
        <v>11.749556524425826</v>
      </c>
      <c r="C193" s="2">
        <f t="shared" si="20"/>
        <v>-0.58317490193712984</v>
      </c>
      <c r="D193" s="2"/>
      <c r="E193" s="2">
        <f t="shared" si="22"/>
        <v>117.49556524425826</v>
      </c>
      <c r="F193" s="1">
        <f t="shared" si="23"/>
        <v>-0.95105651629515109</v>
      </c>
      <c r="G193" s="1">
        <f t="shared" si="24"/>
        <v>0.55463229062709307</v>
      </c>
      <c r="H193" s="1">
        <f t="shared" si="25"/>
        <v>-0.39642422566805802</v>
      </c>
    </row>
    <row r="194" spans="1:8">
      <c r="A194" s="13">
        <v>1.8799999999999999E-3</v>
      </c>
      <c r="B194" s="2">
        <f t="shared" si="21"/>
        <v>11.812388377497621</v>
      </c>
      <c r="C194" s="2">
        <f t="shared" si="20"/>
        <v>-0.54763768474295194</v>
      </c>
      <c r="D194" s="2"/>
      <c r="E194" s="2">
        <f t="shared" si="22"/>
        <v>118.12388377497622</v>
      </c>
      <c r="F194" s="1">
        <f t="shared" si="23"/>
        <v>-0.95105651629515497</v>
      </c>
      <c r="G194" s="1">
        <f t="shared" si="24"/>
        <v>0.52083438864357623</v>
      </c>
      <c r="H194" s="1">
        <f t="shared" si="25"/>
        <v>-0.43022212765157875</v>
      </c>
    </row>
    <row r="195" spans="1:8">
      <c r="A195" s="13">
        <v>1.89E-3</v>
      </c>
      <c r="B195" s="2">
        <f t="shared" si="21"/>
        <v>11.875220230569417</v>
      </c>
      <c r="C195" s="2">
        <f t="shared" si="20"/>
        <v>-0.50993919179895297</v>
      </c>
      <c r="D195" s="2"/>
      <c r="E195" s="2">
        <f t="shared" si="22"/>
        <v>118.75220230569418</v>
      </c>
      <c r="F195" s="1">
        <f t="shared" si="23"/>
        <v>-0.58778525229247403</v>
      </c>
      <c r="G195" s="1">
        <f t="shared" si="24"/>
        <v>0.29973473650536786</v>
      </c>
      <c r="H195" s="1">
        <f t="shared" si="25"/>
        <v>-0.28805051578710616</v>
      </c>
    </row>
    <row r="196" spans="1:8">
      <c r="A196" s="13">
        <v>1.9E-3</v>
      </c>
      <c r="B196" s="2">
        <f t="shared" si="21"/>
        <v>11.938052083641214</v>
      </c>
      <c r="C196" s="2">
        <f t="shared" si="20"/>
        <v>-0.47022820183397879</v>
      </c>
      <c r="D196" s="2"/>
      <c r="E196" s="2">
        <f t="shared" si="22"/>
        <v>119.38052083641215</v>
      </c>
      <c r="F196" s="1">
        <f t="shared" si="23"/>
        <v>2.4498632289482458E-15</v>
      </c>
      <c r="G196" s="1">
        <f t="shared" si="24"/>
        <v>-1.1519947808875187E-15</v>
      </c>
      <c r="H196" s="1">
        <f t="shared" si="25"/>
        <v>1.2978684480607271E-15</v>
      </c>
    </row>
    <row r="197" spans="1:8">
      <c r="A197" s="13">
        <v>1.91E-3</v>
      </c>
      <c r="B197" s="2">
        <f t="shared" si="21"/>
        <v>12.000883936713009</v>
      </c>
      <c r="C197" s="2">
        <f t="shared" si="20"/>
        <v>-0.42866143598319789</v>
      </c>
      <c r="D197" s="2"/>
      <c r="E197" s="2">
        <f t="shared" si="22"/>
        <v>120.00883936713011</v>
      </c>
      <c r="F197" s="1">
        <f t="shared" si="23"/>
        <v>0.58778525229247791</v>
      </c>
      <c r="G197" s="1">
        <f t="shared" si="24"/>
        <v>-0.25196087029743985</v>
      </c>
      <c r="H197" s="1">
        <f t="shared" si="25"/>
        <v>0.33582438199503806</v>
      </c>
    </row>
    <row r="198" spans="1:8">
      <c r="A198" s="13">
        <v>1.92E-3</v>
      </c>
      <c r="B198" s="2">
        <f t="shared" si="21"/>
        <v>12.063715789784805</v>
      </c>
      <c r="C198" s="2">
        <f t="shared" si="20"/>
        <v>-0.38540293928137309</v>
      </c>
      <c r="D198" s="2"/>
      <c r="E198" s="2">
        <f t="shared" si="22"/>
        <v>120.63715789784806</v>
      </c>
      <c r="F198" s="1">
        <f t="shared" si="23"/>
        <v>0.95105651629515209</v>
      </c>
      <c r="G198" s="1">
        <f t="shared" si="24"/>
        <v>-0.36653997680285472</v>
      </c>
      <c r="H198" s="1">
        <f t="shared" si="25"/>
        <v>0.58451653949229732</v>
      </c>
    </row>
    <row r="199" spans="1:8">
      <c r="A199" s="13">
        <v>1.9300000000000001E-3</v>
      </c>
      <c r="B199" s="2">
        <f t="shared" si="21"/>
        <v>12.1265476428566</v>
      </c>
      <c r="C199" s="2">
        <f t="shared" ref="C199:C206" si="26">$B$4*SIN(B199)</f>
        <v>-0.34062343325205924</v>
      </c>
      <c r="D199" s="2"/>
      <c r="E199" s="2">
        <f t="shared" si="22"/>
        <v>121.26547642856602</v>
      </c>
      <c r="F199" s="1">
        <f t="shared" si="23"/>
        <v>0.95105651629515398</v>
      </c>
      <c r="G199" s="1">
        <f t="shared" si="24"/>
        <v>-0.32395213579719839</v>
      </c>
      <c r="H199" s="1">
        <f t="shared" si="25"/>
        <v>0.62710438049795558</v>
      </c>
    </row>
    <row r="200" spans="1:8">
      <c r="A200" s="13">
        <v>1.9400000000000001E-3</v>
      </c>
      <c r="B200" s="2">
        <f t="shared" si="21"/>
        <v>12.189379495928398</v>
      </c>
      <c r="C200" s="2">
        <f t="shared" si="26"/>
        <v>-0.29449964214774249</v>
      </c>
      <c r="D200" s="2"/>
      <c r="E200" s="2">
        <f t="shared" si="22"/>
        <v>121.89379495928398</v>
      </c>
      <c r="F200" s="1">
        <f t="shared" si="23"/>
        <v>0.58778525229247125</v>
      </c>
      <c r="G200" s="1">
        <f t="shared" si="24"/>
        <v>-0.17310254645985332</v>
      </c>
      <c r="H200" s="1">
        <f t="shared" si="25"/>
        <v>0.4146827058326179</v>
      </c>
    </row>
    <row r="201" spans="1:8">
      <c r="A201" s="13">
        <v>1.9499999999999999E-3</v>
      </c>
      <c r="B201" s="2">
        <f t="shared" si="21"/>
        <v>12.252211349000191</v>
      </c>
      <c r="C201" s="2">
        <f t="shared" si="26"/>
        <v>-0.24721359549995967</v>
      </c>
      <c r="D201" s="2"/>
      <c r="E201" s="2">
        <f t="shared" si="22"/>
        <v>122.52211349000193</v>
      </c>
      <c r="F201" s="1">
        <f t="shared" si="23"/>
        <v>8.330792652944119E-15</v>
      </c>
      <c r="G201" s="1">
        <f t="shared" si="24"/>
        <v>-2.0594852050989633E-15</v>
      </c>
      <c r="H201" s="1">
        <f t="shared" si="25"/>
        <v>6.2713074478451556E-15</v>
      </c>
    </row>
    <row r="202" spans="1:8">
      <c r="A202" s="13">
        <v>1.9599999999999999E-3</v>
      </c>
      <c r="B202" s="2">
        <f t="shared" si="21"/>
        <v>12.315043202071989</v>
      </c>
      <c r="C202" s="2">
        <f t="shared" si="26"/>
        <v>-0.19895190973188448</v>
      </c>
      <c r="D202" s="2"/>
      <c r="E202" s="2">
        <f t="shared" si="22"/>
        <v>123.15043202071989</v>
      </c>
      <c r="F202" s="1">
        <f t="shared" si="23"/>
        <v>-0.58778525229246925</v>
      </c>
      <c r="G202" s="1">
        <f t="shared" si="24"/>
        <v>0.11694099845582429</v>
      </c>
      <c r="H202" s="1">
        <f t="shared" si="25"/>
        <v>-0.47084425383664497</v>
      </c>
    </row>
    <row r="203" spans="1:8">
      <c r="A203" s="13">
        <v>1.97E-3</v>
      </c>
      <c r="B203" s="2">
        <f t="shared" si="21"/>
        <v>12.377875055143784</v>
      </c>
      <c r="C203" s="2">
        <f t="shared" si="26"/>
        <v>-0.14990505166858065</v>
      </c>
      <c r="D203" s="2"/>
      <c r="E203" s="2">
        <f t="shared" si="22"/>
        <v>123.77875055143785</v>
      </c>
      <c r="F203" s="1">
        <f t="shared" si="23"/>
        <v>-0.9510565162951532</v>
      </c>
      <c r="G203" s="1">
        <f t="shared" si="24"/>
        <v>0.14256817621496526</v>
      </c>
      <c r="H203" s="1">
        <f t="shared" si="25"/>
        <v>-0.80848834008018788</v>
      </c>
    </row>
    <row r="204" spans="1:8">
      <c r="A204" s="13">
        <v>1.98E-3</v>
      </c>
      <c r="B204" s="2">
        <f t="shared" si="21"/>
        <v>12.44070690821558</v>
      </c>
      <c r="C204" s="2">
        <f t="shared" si="26"/>
        <v>-0.10026658685144463</v>
      </c>
      <c r="D204" s="2"/>
      <c r="E204" s="2">
        <f t="shared" si="22"/>
        <v>124.40706908215581</v>
      </c>
      <c r="F204" s="1">
        <f t="shared" si="23"/>
        <v>-0.95105651629515287</v>
      </c>
      <c r="G204" s="1">
        <f t="shared" si="24"/>
        <v>9.5359190791740309E-2</v>
      </c>
      <c r="H204" s="1">
        <f t="shared" si="25"/>
        <v>-0.8556973255034126</v>
      </c>
    </row>
    <row r="205" spans="1:8">
      <c r="A205" s="13">
        <v>1.99E-3</v>
      </c>
      <c r="B205" s="2">
        <f t="shared" si="21"/>
        <v>12.503538761287375</v>
      </c>
      <c r="C205" s="2">
        <f t="shared" si="26"/>
        <v>-5.0232415623452223E-2</v>
      </c>
      <c r="D205" s="2"/>
      <c r="E205" s="2">
        <f t="shared" si="22"/>
        <v>125.03538761287378</v>
      </c>
      <c r="F205" s="1">
        <f t="shared" si="23"/>
        <v>-0.58778525229246847</v>
      </c>
      <c r="G205" s="1">
        <f t="shared" si="24"/>
        <v>2.9525873090491001E-2</v>
      </c>
      <c r="H205" s="1">
        <f t="shared" si="25"/>
        <v>-0.55825937920197743</v>
      </c>
    </row>
    <row r="206" spans="1:8">
      <c r="A206" s="13">
        <v>2E-3</v>
      </c>
      <c r="B206" s="2">
        <f t="shared" si="21"/>
        <v>12.566370614359172</v>
      </c>
      <c r="C206" s="2">
        <f t="shared" si="26"/>
        <v>-3.920475055707584E-16</v>
      </c>
      <c r="D206" s="2"/>
      <c r="E206" s="2">
        <f t="shared" si="22"/>
        <v>125.66370614359172</v>
      </c>
      <c r="F206" s="1">
        <f t="shared" si="23"/>
        <v>-4.90059381963448E-15</v>
      </c>
      <c r="G206" s="1">
        <f t="shared" si="24"/>
        <v>1.921265582803173E-30</v>
      </c>
      <c r="H206" s="1">
        <f t="shared" si="25"/>
        <v>-4.9005938196344785E-15</v>
      </c>
    </row>
  </sheetData>
  <hyperlinks>
    <hyperlink ref="A1" r:id="rId1" display="https://www.elektroniktutor.de/signalkunde/am.html" xr:uid="{CE898FF1-0339-468E-97F3-6946366F63D5}"/>
  </hyperlinks>
  <pageMargins left="0.7" right="0.7" top="0.78740157499999996" bottom="0.78740157499999996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Spinner 1">
              <controlPr defaultSize="0" autoPict="0">
                <anchor moveWithCells="1" sizeWithCells="1">
                  <from>
                    <xdr:col>19</xdr:col>
                    <xdr:colOff>0</xdr:colOff>
                    <xdr:row>23</xdr:row>
                    <xdr:rowOff>180975</xdr:rowOff>
                  </from>
                  <to>
                    <xdr:col>19</xdr:col>
                    <xdr:colOff>723900</xdr:colOff>
                    <xdr:row>30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12B5-6B1B-47E7-B20B-1973CEA7A1F0}">
  <dimension ref="A1:U206"/>
  <sheetViews>
    <sheetView topLeftCell="A16" zoomScale="70" zoomScaleNormal="70" workbookViewId="0">
      <selection activeCell="O3" sqref="O3"/>
    </sheetView>
  </sheetViews>
  <sheetFormatPr baseColWidth="10" defaultRowHeight="15"/>
  <cols>
    <col min="1" max="1" width="11.42578125" customWidth="1"/>
    <col min="2" max="2" width="14.28515625" customWidth="1"/>
    <col min="3" max="3" width="15.28515625" customWidth="1"/>
    <col min="4" max="4" width="6.140625" customWidth="1"/>
    <col min="6" max="6" width="12.7109375" customWidth="1"/>
    <col min="7" max="8" width="19.42578125" customWidth="1"/>
    <col min="12" max="12" width="11.42578125" customWidth="1"/>
  </cols>
  <sheetData>
    <row r="1" spans="1:17" ht="21" thickBot="1">
      <c r="A1" s="6" t="s">
        <v>16</v>
      </c>
      <c r="P1" t="s">
        <v>59</v>
      </c>
      <c r="Q1" s="25" t="s">
        <v>35</v>
      </c>
    </row>
    <row r="2" spans="1:17" ht="20.25">
      <c r="A2" s="26" t="s">
        <v>39</v>
      </c>
      <c r="B2" s="27">
        <v>1000</v>
      </c>
      <c r="C2" s="28" t="s">
        <v>13</v>
      </c>
      <c r="E2" s="34" t="s">
        <v>40</v>
      </c>
      <c r="F2" s="35">
        <v>10000</v>
      </c>
      <c r="G2" s="36" t="s">
        <v>13</v>
      </c>
      <c r="H2" s="8"/>
      <c r="P2" t="s">
        <v>60</v>
      </c>
      <c r="Q2" s="25" t="s">
        <v>36</v>
      </c>
    </row>
    <row r="3" spans="1:17" ht="16.5" customHeight="1">
      <c r="A3" s="29" t="s">
        <v>41</v>
      </c>
      <c r="B3">
        <v>0.8</v>
      </c>
      <c r="C3" s="30" t="s">
        <v>14</v>
      </c>
      <c r="E3" s="37" t="s">
        <v>42</v>
      </c>
      <c r="F3">
        <v>1</v>
      </c>
      <c r="G3" s="38" t="s">
        <v>14</v>
      </c>
      <c r="H3" s="8"/>
      <c r="I3" s="7"/>
      <c r="J3" s="25"/>
      <c r="M3" s="25"/>
    </row>
    <row r="4" spans="1:17" ht="16.5" customHeight="1" thickBot="1">
      <c r="A4" s="33" t="s">
        <v>17</v>
      </c>
      <c r="B4" s="31">
        <v>0.8</v>
      </c>
      <c r="C4" s="32"/>
      <c r="D4" s="1"/>
      <c r="E4" s="39"/>
      <c r="F4" s="40"/>
      <c r="G4" s="41"/>
    </row>
    <row r="5" spans="1:17" ht="18">
      <c r="A5" s="8" t="s">
        <v>15</v>
      </c>
      <c r="B5" s="8" t="s">
        <v>38</v>
      </c>
      <c r="C5" s="8" t="s">
        <v>73</v>
      </c>
      <c r="D5" s="1"/>
      <c r="E5" s="8" t="s">
        <v>37</v>
      </c>
      <c r="F5" s="8" t="s">
        <v>72</v>
      </c>
      <c r="G5" s="8" t="s">
        <v>44</v>
      </c>
      <c r="H5" s="8" t="s">
        <v>19</v>
      </c>
    </row>
    <row r="6" spans="1:17">
      <c r="A6" s="13">
        <v>0</v>
      </c>
      <c r="B6" s="2">
        <f>2*PI()*$B$2*A6</f>
        <v>0</v>
      </c>
      <c r="C6" s="2">
        <f>$B$4*COS(B6)</f>
        <v>0.8</v>
      </c>
      <c r="D6" s="2"/>
      <c r="E6" s="2">
        <f t="shared" ref="E6" si="0">2*PI()*$F$2*A6</f>
        <v>0</v>
      </c>
      <c r="F6" s="1">
        <f>$F$3*COS(E6)</f>
        <v>1</v>
      </c>
      <c r="G6" s="1">
        <f t="shared" ref="G6" si="1">C6*F6</f>
        <v>0.8</v>
      </c>
      <c r="H6" s="1">
        <f>F6+G6</f>
        <v>1.8</v>
      </c>
      <c r="J6" s="10"/>
      <c r="K6" s="11"/>
      <c r="L6" s="8"/>
    </row>
    <row r="7" spans="1:17">
      <c r="A7" s="13">
        <v>1.0000000000000001E-5</v>
      </c>
      <c r="B7" s="2">
        <f t="shared" ref="B7:B70" si="2">2*PI()*$B$2*A7</f>
        <v>6.2831853071795868E-2</v>
      </c>
      <c r="C7" s="2">
        <f t="shared" ref="C7:C70" si="3">$B$4*COS(B7)</f>
        <v>0.79842138274261731</v>
      </c>
      <c r="D7" s="2"/>
      <c r="E7" s="2">
        <f t="shared" ref="E7:E70" si="4">2*PI()*$F$2*A7</f>
        <v>0.62831853071795873</v>
      </c>
      <c r="F7" s="1">
        <f t="shared" ref="F7:F70" si="5">$F$3*COS(E7)</f>
        <v>0.80901699437494734</v>
      </c>
      <c r="G7" s="1">
        <f t="shared" ref="G7:G70" si="6">C7*F7</f>
        <v>0.64593646731112175</v>
      </c>
      <c r="H7" s="1">
        <f t="shared" ref="H7:H70" si="7">F7+G7</f>
        <v>1.4549534616860691</v>
      </c>
    </row>
    <row r="8" spans="1:17">
      <c r="A8" s="13">
        <v>2.0000000000000002E-5</v>
      </c>
      <c r="B8" s="2">
        <f t="shared" si="2"/>
        <v>0.12566370614359174</v>
      </c>
      <c r="C8" s="2">
        <f t="shared" si="3"/>
        <v>0.79369176105158235</v>
      </c>
      <c r="D8" s="2"/>
      <c r="E8" s="2">
        <f t="shared" si="4"/>
        <v>1.2566370614359175</v>
      </c>
      <c r="F8" s="1">
        <f t="shared" si="5"/>
        <v>0.30901699437494728</v>
      </c>
      <c r="G8" s="1">
        <f t="shared" si="6"/>
        <v>0.24526424246031883</v>
      </c>
      <c r="H8" s="1">
        <f t="shared" si="7"/>
        <v>0.55428123683526609</v>
      </c>
    </row>
    <row r="9" spans="1:17">
      <c r="A9" s="13">
        <v>3.0000000000000001E-5</v>
      </c>
      <c r="B9" s="2">
        <f t="shared" si="2"/>
        <v>0.18849555921538758</v>
      </c>
      <c r="C9" s="2">
        <f t="shared" si="3"/>
        <v>0.78582980058295104</v>
      </c>
      <c r="D9" s="2"/>
      <c r="E9" s="2">
        <f t="shared" si="4"/>
        <v>1.8849555921538759</v>
      </c>
      <c r="F9" s="1">
        <f t="shared" si="5"/>
        <v>-0.30901699437494734</v>
      </c>
      <c r="G9" s="1">
        <f t="shared" si="6"/>
        <v>-0.24283476306640778</v>
      </c>
      <c r="H9" s="1">
        <f t="shared" si="7"/>
        <v>-0.55185175744135506</v>
      </c>
    </row>
    <row r="10" spans="1:17">
      <c r="A10" s="13">
        <v>4.0000000000000003E-5</v>
      </c>
      <c r="B10" s="2">
        <f t="shared" si="2"/>
        <v>0.25132741228718347</v>
      </c>
      <c r="C10" s="2">
        <f t="shared" si="3"/>
        <v>0.77486652890290486</v>
      </c>
      <c r="D10" s="2"/>
      <c r="E10" s="2">
        <f t="shared" si="4"/>
        <v>2.5132741228718349</v>
      </c>
      <c r="F10" s="1">
        <f t="shared" si="5"/>
        <v>-0.80901699437494767</v>
      </c>
      <c r="G10" s="1">
        <f t="shared" si="6"/>
        <v>-0.62688019025477659</v>
      </c>
      <c r="H10" s="1">
        <f t="shared" si="7"/>
        <v>-1.4358971846297242</v>
      </c>
    </row>
    <row r="11" spans="1:17">
      <c r="A11" s="13">
        <v>5.0000000000000002E-5</v>
      </c>
      <c r="B11" s="2">
        <f t="shared" si="2"/>
        <v>0.31415926535897931</v>
      </c>
      <c r="C11" s="2">
        <f t="shared" si="3"/>
        <v>0.76084521303612285</v>
      </c>
      <c r="D11" s="2"/>
      <c r="E11" s="2">
        <f t="shared" si="4"/>
        <v>3.1415926535897936</v>
      </c>
      <c r="F11" s="1">
        <f t="shared" si="5"/>
        <v>-1</v>
      </c>
      <c r="G11" s="1">
        <f t="shared" si="6"/>
        <v>-0.76084521303612285</v>
      </c>
      <c r="H11" s="1">
        <f t="shared" si="7"/>
        <v>-1.7608452130361227</v>
      </c>
    </row>
    <row r="12" spans="1:17">
      <c r="A12" s="13">
        <v>6.0000000000000002E-5</v>
      </c>
      <c r="B12" s="2">
        <f t="shared" si="2"/>
        <v>0.37699111843077515</v>
      </c>
      <c r="C12" s="2">
        <f t="shared" si="3"/>
        <v>0.74382118871060121</v>
      </c>
      <c r="D12" s="2"/>
      <c r="E12" s="2">
        <f t="shared" si="4"/>
        <v>3.7699111843077517</v>
      </c>
      <c r="F12" s="1">
        <f t="shared" si="5"/>
        <v>-0.80901699437494756</v>
      </c>
      <c r="G12" s="1">
        <f t="shared" si="6"/>
        <v>-0.60176398244305129</v>
      </c>
      <c r="H12" s="1">
        <f t="shared" si="7"/>
        <v>-1.4107809768179989</v>
      </c>
    </row>
    <row r="13" spans="1:17">
      <c r="A13" s="13">
        <v>6.9999999999999994E-5</v>
      </c>
      <c r="B13" s="2">
        <f t="shared" si="2"/>
        <v>0.43982297150257099</v>
      </c>
      <c r="C13" s="2">
        <f t="shared" si="3"/>
        <v>0.72386164197281566</v>
      </c>
      <c r="D13" s="2"/>
      <c r="E13" s="2">
        <f t="shared" si="4"/>
        <v>4.3982297150257104</v>
      </c>
      <c r="F13" s="1">
        <f t="shared" si="5"/>
        <v>-0.30901699437494756</v>
      </c>
      <c r="G13" s="1">
        <f t="shared" si="6"/>
        <v>-0.22368554894575388</v>
      </c>
      <c r="H13" s="1">
        <f t="shared" si="7"/>
        <v>-0.53270254332070144</v>
      </c>
    </row>
    <row r="14" spans="1:17">
      <c r="A14" s="13">
        <v>8.0000000000000007E-5</v>
      </c>
      <c r="B14" s="2">
        <f t="shared" si="2"/>
        <v>0.50265482457436694</v>
      </c>
      <c r="C14" s="2">
        <f t="shared" si="3"/>
        <v>0.70104534403509089</v>
      </c>
      <c r="D14" s="2"/>
      <c r="E14" s="2">
        <f t="shared" si="4"/>
        <v>5.0265482457436699</v>
      </c>
      <c r="F14" s="1">
        <f t="shared" si="5"/>
        <v>0.30901699437494806</v>
      </c>
      <c r="G14" s="1">
        <f t="shared" si="6"/>
        <v>0.21663492513427521</v>
      </c>
      <c r="H14" s="1">
        <f t="shared" si="7"/>
        <v>0.5256519195092233</v>
      </c>
    </row>
    <row r="15" spans="1:17">
      <c r="A15" s="13">
        <v>9.0000000000000006E-5</v>
      </c>
      <c r="B15" s="2">
        <f t="shared" si="2"/>
        <v>0.56548667764616278</v>
      </c>
      <c r="C15" s="2">
        <f t="shared" si="3"/>
        <v>0.67546234040161213</v>
      </c>
      <c r="D15" s="2"/>
      <c r="E15" s="2">
        <f t="shared" si="4"/>
        <v>5.6548667764616285</v>
      </c>
      <c r="F15" s="1">
        <f t="shared" si="5"/>
        <v>0.80901699437494778</v>
      </c>
      <c r="G15" s="1">
        <f t="shared" si="6"/>
        <v>0.54646051244518012</v>
      </c>
      <c r="H15" s="1">
        <f t="shared" si="7"/>
        <v>1.3554775068201279</v>
      </c>
    </row>
    <row r="16" spans="1:17">
      <c r="A16" s="13">
        <v>1E-4</v>
      </c>
      <c r="B16" s="2">
        <f t="shared" si="2"/>
        <v>0.62831853071795862</v>
      </c>
      <c r="C16" s="2">
        <f t="shared" si="3"/>
        <v>0.64721359549995805</v>
      </c>
      <c r="D16" s="2"/>
      <c r="E16" s="2">
        <f t="shared" si="4"/>
        <v>6.2831853071795871</v>
      </c>
      <c r="F16" s="1">
        <f t="shared" si="5"/>
        <v>1</v>
      </c>
      <c r="G16" s="1">
        <f t="shared" si="6"/>
        <v>0.64721359549995805</v>
      </c>
      <c r="H16" s="1">
        <f t="shared" si="7"/>
        <v>1.647213595499958</v>
      </c>
    </row>
    <row r="17" spans="1:21">
      <c r="A17" s="13">
        <v>1.1E-4</v>
      </c>
      <c r="B17" s="2">
        <f t="shared" si="2"/>
        <v>0.69115038378975446</v>
      </c>
      <c r="C17" s="2">
        <f t="shared" si="3"/>
        <v>0.61641059422063149</v>
      </c>
      <c r="D17" s="2"/>
      <c r="E17" s="2">
        <f t="shared" si="4"/>
        <v>6.9115038378975449</v>
      </c>
      <c r="F17" s="1">
        <f t="shared" si="5"/>
        <v>0.80901699437494756</v>
      </c>
      <c r="G17" s="1">
        <f t="shared" si="6"/>
        <v>0.49868664623725073</v>
      </c>
      <c r="H17" s="1">
        <f t="shared" si="7"/>
        <v>1.3077036406121982</v>
      </c>
    </row>
    <row r="18" spans="1:21">
      <c r="A18" s="13">
        <v>1.2E-4</v>
      </c>
      <c r="B18" s="2">
        <f t="shared" si="2"/>
        <v>0.7539822368615503</v>
      </c>
      <c r="C18" s="2">
        <f t="shared" si="3"/>
        <v>0.58317490193712929</v>
      </c>
      <c r="D18" s="2"/>
      <c r="E18" s="2">
        <f t="shared" si="4"/>
        <v>7.5398223686155035</v>
      </c>
      <c r="F18" s="1">
        <f t="shared" si="5"/>
        <v>0.30901699437494773</v>
      </c>
      <c r="G18" s="1">
        <f t="shared" si="6"/>
        <v>0.18021095539151658</v>
      </c>
      <c r="H18" s="1">
        <f t="shared" si="7"/>
        <v>0.48922794976646433</v>
      </c>
    </row>
    <row r="19" spans="1:21">
      <c r="A19" s="13">
        <v>1.2999999999999999E-4</v>
      </c>
      <c r="B19" s="2">
        <f t="shared" si="2"/>
        <v>0.81681408993334603</v>
      </c>
      <c r="C19" s="2">
        <f t="shared" si="3"/>
        <v>0.54763768474295105</v>
      </c>
      <c r="D19" s="2"/>
      <c r="E19" s="2">
        <f t="shared" si="4"/>
        <v>8.1681408993334621</v>
      </c>
      <c r="F19" s="1">
        <f t="shared" si="5"/>
        <v>-0.30901699437494712</v>
      </c>
      <c r="G19" s="1">
        <f t="shared" si="6"/>
        <v>-0.16922935134572156</v>
      </c>
      <c r="H19" s="1">
        <f t="shared" si="7"/>
        <v>-0.47824634572066871</v>
      </c>
    </row>
    <row r="20" spans="1:21">
      <c r="A20" s="13">
        <v>1.3999999999999999E-4</v>
      </c>
      <c r="B20" s="2">
        <f t="shared" si="2"/>
        <v>0.87964594300514198</v>
      </c>
      <c r="C20" s="2">
        <f t="shared" si="3"/>
        <v>0.50993919179895186</v>
      </c>
      <c r="D20" s="2"/>
      <c r="E20" s="2">
        <f t="shared" si="4"/>
        <v>8.7964594300514207</v>
      </c>
      <c r="F20" s="1">
        <f t="shared" si="5"/>
        <v>-0.80901699437494723</v>
      </c>
      <c r="G20" s="1">
        <f t="shared" si="6"/>
        <v>-0.41254947226317779</v>
      </c>
      <c r="H20" s="1">
        <f t="shared" si="7"/>
        <v>-1.221566466638125</v>
      </c>
    </row>
    <row r="21" spans="1:21">
      <c r="A21" s="13">
        <v>1.4999999999999999E-4</v>
      </c>
      <c r="B21" s="2">
        <f t="shared" si="2"/>
        <v>0.94247779607693782</v>
      </c>
      <c r="C21" s="2">
        <f t="shared" si="3"/>
        <v>0.47022820183397862</v>
      </c>
      <c r="D21" s="2"/>
      <c r="E21" s="2">
        <f t="shared" si="4"/>
        <v>9.4247779607693793</v>
      </c>
      <c r="F21" s="1">
        <f t="shared" si="5"/>
        <v>-1</v>
      </c>
      <c r="G21" s="1">
        <f t="shared" si="6"/>
        <v>-0.47022820183397862</v>
      </c>
      <c r="H21" s="1">
        <f t="shared" si="7"/>
        <v>-1.4702282018339785</v>
      </c>
    </row>
    <row r="22" spans="1:21">
      <c r="A22" s="13">
        <v>1.6000000000000001E-4</v>
      </c>
      <c r="B22" s="2">
        <f t="shared" si="2"/>
        <v>1.0053096491487339</v>
      </c>
      <c r="C22" s="2">
        <f t="shared" si="3"/>
        <v>0.42866143598319728</v>
      </c>
      <c r="D22" s="2"/>
      <c r="E22" s="2">
        <f t="shared" si="4"/>
        <v>10.05309649148734</v>
      </c>
      <c r="F22" s="1">
        <f t="shared" si="5"/>
        <v>-0.80901699437494656</v>
      </c>
      <c r="G22" s="1">
        <f t="shared" si="6"/>
        <v>-0.34679438654357481</v>
      </c>
      <c r="H22" s="1">
        <f t="shared" si="7"/>
        <v>-1.1558113809185213</v>
      </c>
    </row>
    <row r="23" spans="1:21">
      <c r="A23" s="13">
        <v>1.7000000000000001E-4</v>
      </c>
      <c r="B23" s="2">
        <f t="shared" si="2"/>
        <v>1.0681415022205296</v>
      </c>
      <c r="C23" s="2">
        <f t="shared" si="3"/>
        <v>0.38540293928137226</v>
      </c>
      <c r="D23" s="2"/>
      <c r="E23" s="2">
        <f t="shared" si="4"/>
        <v>10.681415022205298</v>
      </c>
      <c r="F23" s="1">
        <f t="shared" si="5"/>
        <v>-0.30901699437494612</v>
      </c>
      <c r="G23" s="1">
        <f t="shared" si="6"/>
        <v>-0.11909605791999951</v>
      </c>
      <c r="H23" s="1">
        <f t="shared" si="7"/>
        <v>-0.42811305229494562</v>
      </c>
    </row>
    <row r="24" spans="1:21">
      <c r="A24" s="13">
        <v>1.8000000000000001E-4</v>
      </c>
      <c r="B24" s="2">
        <f t="shared" si="2"/>
        <v>1.1309733552923256</v>
      </c>
      <c r="C24" s="2">
        <f t="shared" si="3"/>
        <v>0.34062343325205813</v>
      </c>
      <c r="D24" s="2"/>
      <c r="E24" s="2">
        <f t="shared" si="4"/>
        <v>11.309733552923257</v>
      </c>
      <c r="F24" s="1">
        <f t="shared" si="5"/>
        <v>0.30901699437494867</v>
      </c>
      <c r="G24" s="1">
        <f t="shared" si="6"/>
        <v>0.10525842955722695</v>
      </c>
      <c r="H24" s="1">
        <f t="shared" si="7"/>
        <v>0.41427542393217565</v>
      </c>
      <c r="T24">
        <f>B2</f>
        <v>1000</v>
      </c>
    </row>
    <row r="25" spans="1:21">
      <c r="A25" s="13">
        <v>1.9000000000000001E-4</v>
      </c>
      <c r="B25" s="2">
        <f t="shared" si="2"/>
        <v>1.1938052083641213</v>
      </c>
      <c r="C25" s="2">
        <f t="shared" si="3"/>
        <v>0.29449964214774249</v>
      </c>
      <c r="D25" s="2"/>
      <c r="E25" s="2">
        <f t="shared" si="4"/>
        <v>11.938052083641216</v>
      </c>
      <c r="F25" s="1">
        <f t="shared" si="5"/>
        <v>0.80901699437494823</v>
      </c>
      <c r="G25" s="1">
        <f t="shared" si="6"/>
        <v>0.23825521533486446</v>
      </c>
      <c r="H25" s="1">
        <f t="shared" si="7"/>
        <v>1.0472722097098126</v>
      </c>
      <c r="U25" t="s">
        <v>62</v>
      </c>
    </row>
    <row r="26" spans="1:21">
      <c r="A26" s="13">
        <v>2.0000000000000001E-4</v>
      </c>
      <c r="B26" s="2">
        <f t="shared" si="2"/>
        <v>1.2566370614359172</v>
      </c>
      <c r="C26" s="2">
        <f t="shared" si="3"/>
        <v>0.24721359549995797</v>
      </c>
      <c r="D26" s="2"/>
      <c r="E26" s="2">
        <f t="shared" si="4"/>
        <v>12.566370614359174</v>
      </c>
      <c r="F26" s="1">
        <f t="shared" si="5"/>
        <v>1</v>
      </c>
      <c r="G26" s="1">
        <f t="shared" si="6"/>
        <v>0.24721359549995797</v>
      </c>
      <c r="H26" s="1">
        <f t="shared" si="7"/>
        <v>1.2472135954999579</v>
      </c>
    </row>
    <row r="27" spans="1:21">
      <c r="A27" s="13">
        <v>2.1000000000000001E-4</v>
      </c>
      <c r="B27" s="2">
        <f t="shared" si="2"/>
        <v>1.319468914507713</v>
      </c>
      <c r="C27" s="2">
        <f t="shared" si="3"/>
        <v>0.19895190973188398</v>
      </c>
      <c r="D27" s="2"/>
      <c r="E27" s="2">
        <f t="shared" si="4"/>
        <v>13.194689145077131</v>
      </c>
      <c r="F27" s="1">
        <f t="shared" si="5"/>
        <v>0.80901699437494767</v>
      </c>
      <c r="G27" s="1">
        <f t="shared" si="6"/>
        <v>0.16095547603644467</v>
      </c>
      <c r="H27" s="1">
        <f t="shared" si="7"/>
        <v>0.96997247041139234</v>
      </c>
    </row>
    <row r="28" spans="1:21">
      <c r="A28" s="13">
        <v>2.2000000000000001E-4</v>
      </c>
      <c r="B28" s="2">
        <f t="shared" si="2"/>
        <v>1.3823007675795089</v>
      </c>
      <c r="C28" s="2">
        <f t="shared" si="3"/>
        <v>0.14990505166857981</v>
      </c>
      <c r="D28" s="2"/>
      <c r="E28" s="2">
        <f t="shared" si="4"/>
        <v>13.82300767579509</v>
      </c>
      <c r="F28" s="1">
        <f t="shared" si="5"/>
        <v>0.30901699437494795</v>
      </c>
      <c r="G28" s="1">
        <f t="shared" si="6"/>
        <v>4.6323208508245811E-2</v>
      </c>
      <c r="H28" s="1">
        <f t="shared" si="7"/>
        <v>0.35534020288319379</v>
      </c>
    </row>
    <row r="29" spans="1:21">
      <c r="A29" s="13">
        <v>2.3000000000000001E-4</v>
      </c>
      <c r="B29" s="2">
        <f t="shared" si="2"/>
        <v>1.4451326206513049</v>
      </c>
      <c r="C29" s="2">
        <f t="shared" si="3"/>
        <v>0.10026658685144341</v>
      </c>
      <c r="D29" s="2"/>
      <c r="E29" s="2">
        <f t="shared" si="4"/>
        <v>14.451326206513048</v>
      </c>
      <c r="F29" s="1">
        <f t="shared" si="5"/>
        <v>-0.3090169943749469</v>
      </c>
      <c r="G29" s="1">
        <f t="shared" si="6"/>
        <v>-3.0984079305067611E-2</v>
      </c>
      <c r="H29" s="1">
        <f t="shared" si="7"/>
        <v>-0.34000107368001453</v>
      </c>
    </row>
    <row r="30" spans="1:21">
      <c r="A30" s="13">
        <v>2.4000000000000001E-4</v>
      </c>
      <c r="B30" s="2">
        <f t="shared" si="2"/>
        <v>1.5079644737231006</v>
      </c>
      <c r="C30" s="2">
        <f t="shared" si="3"/>
        <v>5.0232415623450821E-2</v>
      </c>
      <c r="D30" s="2"/>
      <c r="E30" s="2">
        <f t="shared" si="4"/>
        <v>15.079644737231007</v>
      </c>
      <c r="F30" s="1">
        <f t="shared" si="5"/>
        <v>-0.80901699437494712</v>
      </c>
      <c r="G30" s="1">
        <f t="shared" si="6"/>
        <v>-4.0638877907877319E-2</v>
      </c>
      <c r="H30" s="1">
        <f t="shared" si="7"/>
        <v>-0.84965587228282446</v>
      </c>
    </row>
    <row r="31" spans="1:21">
      <c r="A31" s="16">
        <v>2.5000000000000001E-4</v>
      </c>
      <c r="B31" s="2">
        <f t="shared" si="2"/>
        <v>1.5707963267948966</v>
      </c>
      <c r="C31" s="2">
        <f t="shared" si="3"/>
        <v>4.90059381963448E-17</v>
      </c>
      <c r="D31" s="2"/>
      <c r="E31" s="2">
        <f t="shared" si="4"/>
        <v>15.707963267948966</v>
      </c>
      <c r="F31" s="1">
        <f t="shared" si="5"/>
        <v>-1</v>
      </c>
      <c r="G31" s="1">
        <f t="shared" si="6"/>
        <v>-4.90059381963448E-17</v>
      </c>
      <c r="H31" s="15">
        <f t="shared" si="7"/>
        <v>-1</v>
      </c>
    </row>
    <row r="32" spans="1:21">
      <c r="A32" s="13">
        <v>2.5999999999999998E-4</v>
      </c>
      <c r="B32" s="2">
        <f t="shared" si="2"/>
        <v>1.6336281798666921</v>
      </c>
      <c r="C32" s="2">
        <f t="shared" si="3"/>
        <v>-5.023241562345037E-2</v>
      </c>
      <c r="D32" s="2"/>
      <c r="E32" s="2">
        <f t="shared" si="4"/>
        <v>16.336281798666924</v>
      </c>
      <c r="F32" s="1">
        <f t="shared" si="5"/>
        <v>-0.80901699437494778</v>
      </c>
      <c r="G32" s="1">
        <f t="shared" si="6"/>
        <v>4.0638877907876986E-2</v>
      </c>
      <c r="H32" s="1">
        <f t="shared" si="7"/>
        <v>-0.76837811646707077</v>
      </c>
    </row>
    <row r="33" spans="1:8">
      <c r="A33" s="13">
        <v>2.7E-4</v>
      </c>
      <c r="B33" s="2">
        <f t="shared" si="2"/>
        <v>1.6964600329384882</v>
      </c>
      <c r="C33" s="2">
        <f t="shared" si="3"/>
        <v>-0.10026658685144332</v>
      </c>
      <c r="D33" s="2"/>
      <c r="E33" s="2">
        <f t="shared" si="4"/>
        <v>16.964600329384883</v>
      </c>
      <c r="F33" s="1">
        <f t="shared" si="5"/>
        <v>-0.30901699437494806</v>
      </c>
      <c r="G33" s="1">
        <f t="shared" si="6"/>
        <v>3.0984079305067701E-2</v>
      </c>
      <c r="H33" s="1">
        <f t="shared" si="7"/>
        <v>-0.27803291506988037</v>
      </c>
    </row>
    <row r="34" spans="1:8">
      <c r="A34" s="13">
        <v>2.7999999999999998E-4</v>
      </c>
      <c r="B34" s="2">
        <f t="shared" si="2"/>
        <v>1.759291886010284</v>
      </c>
      <c r="C34" s="2">
        <f t="shared" si="3"/>
        <v>-0.14990505166857951</v>
      </c>
      <c r="D34" s="2"/>
      <c r="E34" s="2">
        <f t="shared" si="4"/>
        <v>17.592918860102841</v>
      </c>
      <c r="F34" s="1">
        <f t="shared" si="5"/>
        <v>0.30901699437494679</v>
      </c>
      <c r="G34" s="1">
        <f t="shared" si="6"/>
        <v>-4.6323208508245541E-2</v>
      </c>
      <c r="H34" s="1">
        <f t="shared" si="7"/>
        <v>0.26269378586670122</v>
      </c>
    </row>
    <row r="35" spans="1:8">
      <c r="A35" s="13">
        <v>2.9E-4</v>
      </c>
      <c r="B35" s="2">
        <f t="shared" si="2"/>
        <v>1.8221237390820799</v>
      </c>
      <c r="C35" s="2">
        <f t="shared" si="3"/>
        <v>-0.1989519097318837</v>
      </c>
      <c r="D35" s="2"/>
      <c r="E35" s="2">
        <f t="shared" si="4"/>
        <v>18.2212373908208</v>
      </c>
      <c r="F35" s="1">
        <f t="shared" si="5"/>
        <v>0.80901699437494701</v>
      </c>
      <c r="G35" s="1">
        <f t="shared" si="6"/>
        <v>-0.16095547603644433</v>
      </c>
      <c r="H35" s="1">
        <f t="shared" si="7"/>
        <v>0.64806151833850267</v>
      </c>
    </row>
    <row r="36" spans="1:8">
      <c r="A36" s="13">
        <v>2.9999999999999997E-4</v>
      </c>
      <c r="B36" s="2">
        <f t="shared" si="2"/>
        <v>1.8849555921538756</v>
      </c>
      <c r="C36" s="2">
        <f t="shared" si="3"/>
        <v>-0.24721359549995769</v>
      </c>
      <c r="D36" s="2"/>
      <c r="E36" s="2">
        <f t="shared" si="4"/>
        <v>18.849555921538759</v>
      </c>
      <c r="F36" s="1">
        <f t="shared" si="5"/>
        <v>1</v>
      </c>
      <c r="G36" s="1">
        <f t="shared" si="6"/>
        <v>-0.24721359549995769</v>
      </c>
      <c r="H36" s="1">
        <f t="shared" si="7"/>
        <v>0.75278640450004231</v>
      </c>
    </row>
    <row r="37" spans="1:8">
      <c r="A37" s="13">
        <v>3.1E-4</v>
      </c>
      <c r="B37" s="2">
        <f t="shared" si="2"/>
        <v>1.9477874452256716</v>
      </c>
      <c r="C37" s="2">
        <f t="shared" si="3"/>
        <v>-0.29449964214774221</v>
      </c>
      <c r="D37" s="2"/>
      <c r="E37" s="2">
        <f t="shared" si="4"/>
        <v>19.477874452256717</v>
      </c>
      <c r="F37" s="1">
        <f t="shared" si="5"/>
        <v>0.8090169943749479</v>
      </c>
      <c r="G37" s="1">
        <f t="shared" si="6"/>
        <v>-0.23825521533486413</v>
      </c>
      <c r="H37" s="1">
        <f t="shared" si="7"/>
        <v>0.57076177904008374</v>
      </c>
    </row>
    <row r="38" spans="1:8">
      <c r="A38" s="13">
        <v>3.2000000000000003E-4</v>
      </c>
      <c r="B38" s="2">
        <f t="shared" si="2"/>
        <v>2.0106192982974678</v>
      </c>
      <c r="C38" s="2">
        <f t="shared" si="3"/>
        <v>-0.34062343325205818</v>
      </c>
      <c r="D38" s="2"/>
      <c r="E38" s="2">
        <f t="shared" si="4"/>
        <v>20.106192982974679</v>
      </c>
      <c r="F38" s="1">
        <f t="shared" si="5"/>
        <v>0.30901699437494479</v>
      </c>
      <c r="G38" s="1">
        <f t="shared" si="6"/>
        <v>-0.10525842955722564</v>
      </c>
      <c r="H38" s="1">
        <f t="shared" si="7"/>
        <v>0.20375856481771915</v>
      </c>
    </row>
    <row r="39" spans="1:8">
      <c r="A39" s="13">
        <v>3.3E-4</v>
      </c>
      <c r="B39" s="2">
        <f t="shared" si="2"/>
        <v>2.0734511513692633</v>
      </c>
      <c r="C39" s="2">
        <f t="shared" si="3"/>
        <v>-0.38540293928137204</v>
      </c>
      <c r="D39" s="2"/>
      <c r="E39" s="2">
        <f t="shared" si="4"/>
        <v>20.734511513692635</v>
      </c>
      <c r="F39" s="1">
        <f t="shared" si="5"/>
        <v>-0.30901699437494667</v>
      </c>
      <c r="G39" s="1">
        <f t="shared" si="6"/>
        <v>0.11909605791999965</v>
      </c>
      <c r="H39" s="1">
        <f t="shared" si="7"/>
        <v>-0.18992093645494701</v>
      </c>
    </row>
    <row r="40" spans="1:8">
      <c r="A40" s="13">
        <v>3.4000000000000002E-4</v>
      </c>
      <c r="B40" s="2">
        <f t="shared" si="2"/>
        <v>2.1362830044410592</v>
      </c>
      <c r="C40" s="2">
        <f t="shared" si="3"/>
        <v>-0.42866143598319717</v>
      </c>
      <c r="D40" s="2"/>
      <c r="E40" s="2">
        <f t="shared" si="4"/>
        <v>21.362830044410597</v>
      </c>
      <c r="F40" s="1">
        <f t="shared" si="5"/>
        <v>-0.80901699437494901</v>
      </c>
      <c r="G40" s="1">
        <f t="shared" si="6"/>
        <v>0.34679438654357581</v>
      </c>
      <c r="H40" s="1">
        <f t="shared" si="7"/>
        <v>-0.4622226078313732</v>
      </c>
    </row>
    <row r="41" spans="1:8">
      <c r="A41" s="13">
        <v>3.5E-4</v>
      </c>
      <c r="B41" s="2">
        <f t="shared" si="2"/>
        <v>2.1991148575128552</v>
      </c>
      <c r="C41" s="2">
        <f t="shared" si="3"/>
        <v>-0.47022820183397845</v>
      </c>
      <c r="D41" s="2"/>
      <c r="E41" s="2">
        <f t="shared" si="4"/>
        <v>21.991148575128552</v>
      </c>
      <c r="F41" s="1">
        <f t="shared" si="5"/>
        <v>-1</v>
      </c>
      <c r="G41" s="1">
        <f t="shared" si="6"/>
        <v>0.47022820183397845</v>
      </c>
      <c r="H41" s="1">
        <f t="shared" si="7"/>
        <v>-0.52977179816602149</v>
      </c>
    </row>
    <row r="42" spans="1:8">
      <c r="A42" s="13">
        <v>3.6000000000000002E-4</v>
      </c>
      <c r="B42" s="2">
        <f t="shared" si="2"/>
        <v>2.2619467105846511</v>
      </c>
      <c r="C42" s="2">
        <f t="shared" si="3"/>
        <v>-0.50993919179895186</v>
      </c>
      <c r="D42" s="2"/>
      <c r="E42" s="2">
        <f t="shared" si="4"/>
        <v>22.619467105846514</v>
      </c>
      <c r="F42" s="1">
        <f t="shared" si="5"/>
        <v>-0.8090169943749459</v>
      </c>
      <c r="G42" s="1">
        <f t="shared" si="6"/>
        <v>0.41254947226317712</v>
      </c>
      <c r="H42" s="1">
        <f t="shared" si="7"/>
        <v>-0.39646752211176878</v>
      </c>
    </row>
    <row r="43" spans="1:8">
      <c r="A43" s="13">
        <v>3.6999999999999999E-4</v>
      </c>
      <c r="B43" s="2">
        <f t="shared" si="2"/>
        <v>2.3247785636564466</v>
      </c>
      <c r="C43" s="2">
        <f t="shared" si="3"/>
        <v>-0.54763768474295071</v>
      </c>
      <c r="D43" s="2"/>
      <c r="E43" s="2">
        <f t="shared" si="4"/>
        <v>23.247785636564469</v>
      </c>
      <c r="F43" s="1">
        <f t="shared" si="5"/>
        <v>-0.30901699437494828</v>
      </c>
      <c r="G43" s="1">
        <f t="shared" si="6"/>
        <v>0.16922935134572209</v>
      </c>
      <c r="H43" s="1">
        <f t="shared" si="7"/>
        <v>-0.13978764302922619</v>
      </c>
    </row>
    <row r="44" spans="1:8">
      <c r="A44" s="13">
        <v>3.8000000000000002E-4</v>
      </c>
      <c r="B44" s="2">
        <f t="shared" si="2"/>
        <v>2.3876104167282426</v>
      </c>
      <c r="C44" s="2">
        <f t="shared" si="3"/>
        <v>-0.58317490193712906</v>
      </c>
      <c r="D44" s="2"/>
      <c r="E44" s="2">
        <f t="shared" si="4"/>
        <v>23.876104167282431</v>
      </c>
      <c r="F44" s="1">
        <f t="shared" si="5"/>
        <v>0.30901699437494989</v>
      </c>
      <c r="G44" s="1">
        <f t="shared" si="6"/>
        <v>-0.18021095539151777</v>
      </c>
      <c r="H44" s="1">
        <f t="shared" si="7"/>
        <v>0.12880603898343213</v>
      </c>
    </row>
    <row r="45" spans="1:8">
      <c r="A45" s="13">
        <v>3.8999999999999999E-4</v>
      </c>
      <c r="B45" s="2">
        <f t="shared" si="2"/>
        <v>2.4504422698000385</v>
      </c>
      <c r="C45" s="2">
        <f t="shared" si="3"/>
        <v>-0.61641059422063138</v>
      </c>
      <c r="D45" s="2"/>
      <c r="E45" s="2">
        <f t="shared" si="4"/>
        <v>24.504422698000386</v>
      </c>
      <c r="F45" s="1">
        <f t="shared" si="5"/>
        <v>0.8090169943749469</v>
      </c>
      <c r="G45" s="1">
        <f t="shared" si="6"/>
        <v>-0.49868664623725023</v>
      </c>
      <c r="H45" s="1">
        <f t="shared" si="7"/>
        <v>0.31033034813769667</v>
      </c>
    </row>
    <row r="46" spans="1:8">
      <c r="A46" s="13">
        <v>4.0000000000000002E-4</v>
      </c>
      <c r="B46" s="2">
        <f t="shared" si="2"/>
        <v>2.5132741228718345</v>
      </c>
      <c r="C46" s="2">
        <f t="shared" si="3"/>
        <v>-0.64721359549995794</v>
      </c>
      <c r="D46" s="2"/>
      <c r="E46" s="2">
        <f t="shared" si="4"/>
        <v>25.132741228718348</v>
      </c>
      <c r="F46" s="1">
        <f t="shared" si="5"/>
        <v>1</v>
      </c>
      <c r="G46" s="1">
        <f t="shared" si="6"/>
        <v>-0.64721359549995794</v>
      </c>
      <c r="H46" s="1">
        <f t="shared" si="7"/>
        <v>0.35278640450004206</v>
      </c>
    </row>
    <row r="47" spans="1:8">
      <c r="A47" s="13">
        <v>4.0999999999999999E-4</v>
      </c>
      <c r="B47" s="2">
        <f t="shared" si="2"/>
        <v>2.57610597594363</v>
      </c>
      <c r="C47" s="2">
        <f t="shared" si="3"/>
        <v>-0.6754623404016119</v>
      </c>
      <c r="D47" s="2"/>
      <c r="E47" s="2">
        <f t="shared" si="4"/>
        <v>25.761059759436304</v>
      </c>
      <c r="F47" s="1">
        <f t="shared" si="5"/>
        <v>0.80901699437494801</v>
      </c>
      <c r="G47" s="1">
        <f t="shared" si="6"/>
        <v>-0.54646051244518012</v>
      </c>
      <c r="H47" s="1">
        <f t="shared" si="7"/>
        <v>0.26255648192976788</v>
      </c>
    </row>
    <row r="48" spans="1:8">
      <c r="A48" s="13">
        <v>4.2000000000000002E-4</v>
      </c>
      <c r="B48" s="2">
        <f t="shared" si="2"/>
        <v>2.638937829015426</v>
      </c>
      <c r="C48" s="2">
        <f t="shared" si="3"/>
        <v>-0.70104534403509078</v>
      </c>
      <c r="D48" s="2"/>
      <c r="E48" s="2">
        <f t="shared" si="4"/>
        <v>26.389378290154262</v>
      </c>
      <c r="F48" s="1">
        <f t="shared" si="5"/>
        <v>0.30901699437494839</v>
      </c>
      <c r="G48" s="1">
        <f t="shared" si="6"/>
        <v>-0.2166349251342754</v>
      </c>
      <c r="H48" s="1">
        <f t="shared" si="7"/>
        <v>9.2382069240672993E-2</v>
      </c>
    </row>
    <row r="49" spans="1:8">
      <c r="A49" s="13">
        <v>4.2999999999999999E-4</v>
      </c>
      <c r="B49" s="2">
        <f t="shared" si="2"/>
        <v>2.7017696820872219</v>
      </c>
      <c r="C49" s="2">
        <f t="shared" si="3"/>
        <v>-0.72386164197281555</v>
      </c>
      <c r="D49" s="2"/>
      <c r="E49" s="2">
        <f t="shared" si="4"/>
        <v>27.017696820872221</v>
      </c>
      <c r="F49" s="1">
        <f t="shared" si="5"/>
        <v>-0.3090169943749464</v>
      </c>
      <c r="G49" s="1">
        <f t="shared" si="6"/>
        <v>0.22368554894575302</v>
      </c>
      <c r="H49" s="1">
        <f t="shared" si="7"/>
        <v>-8.5331445429193381E-2</v>
      </c>
    </row>
    <row r="50" spans="1:8">
      <c r="A50" s="13">
        <v>4.4000000000000002E-4</v>
      </c>
      <c r="B50" s="2">
        <f t="shared" si="2"/>
        <v>2.7646015351590179</v>
      </c>
      <c r="C50" s="2">
        <f t="shared" si="3"/>
        <v>-0.7438211887106011</v>
      </c>
      <c r="D50" s="2"/>
      <c r="E50" s="2">
        <f t="shared" si="4"/>
        <v>27.646015351590179</v>
      </c>
      <c r="F50" s="1">
        <f t="shared" si="5"/>
        <v>-0.80901699437494679</v>
      </c>
      <c r="G50" s="1">
        <f t="shared" si="6"/>
        <v>0.60176398244305063</v>
      </c>
      <c r="H50" s="1">
        <f t="shared" si="7"/>
        <v>-0.20725301193189616</v>
      </c>
    </row>
    <row r="51" spans="1:8">
      <c r="A51" s="13">
        <v>4.4999999999999999E-4</v>
      </c>
      <c r="B51" s="2">
        <f t="shared" si="2"/>
        <v>2.8274333882308134</v>
      </c>
      <c r="C51" s="2">
        <f t="shared" si="3"/>
        <v>-0.76084521303612274</v>
      </c>
      <c r="D51" s="2"/>
      <c r="E51" s="2">
        <f t="shared" si="4"/>
        <v>28.274333882308138</v>
      </c>
      <c r="F51" s="1">
        <f t="shared" si="5"/>
        <v>-1</v>
      </c>
      <c r="G51" s="1">
        <f t="shared" si="6"/>
        <v>0.76084521303612274</v>
      </c>
      <c r="H51" s="1">
        <f t="shared" si="7"/>
        <v>-0.23915478696387726</v>
      </c>
    </row>
    <row r="52" spans="1:8">
      <c r="A52" s="13">
        <v>4.6000000000000001E-4</v>
      </c>
      <c r="B52" s="2">
        <f t="shared" si="2"/>
        <v>2.8902652413026098</v>
      </c>
      <c r="C52" s="2">
        <f t="shared" si="3"/>
        <v>-0.77486652890290486</v>
      </c>
      <c r="D52" s="2"/>
      <c r="E52" s="2">
        <f t="shared" si="4"/>
        <v>28.902652413026097</v>
      </c>
      <c r="F52" s="1">
        <f t="shared" si="5"/>
        <v>-0.80901699437494812</v>
      </c>
      <c r="G52" s="1">
        <f t="shared" si="6"/>
        <v>0.62688019025477693</v>
      </c>
      <c r="H52" s="1">
        <f t="shared" si="7"/>
        <v>-0.18213680412017119</v>
      </c>
    </row>
    <row r="53" spans="1:8">
      <c r="A53" s="13">
        <v>4.6999999999999999E-4</v>
      </c>
      <c r="B53" s="2">
        <f t="shared" si="2"/>
        <v>2.9530970943744053</v>
      </c>
      <c r="C53" s="2">
        <f t="shared" si="3"/>
        <v>-0.78582980058295093</v>
      </c>
      <c r="D53" s="2"/>
      <c r="E53" s="2">
        <f t="shared" si="4"/>
        <v>29.530970943744055</v>
      </c>
      <c r="F53" s="1">
        <f t="shared" si="5"/>
        <v>-0.30901699437494851</v>
      </c>
      <c r="G53" s="1">
        <f t="shared" si="6"/>
        <v>0.24283476306640867</v>
      </c>
      <c r="H53" s="1">
        <f t="shared" si="7"/>
        <v>-6.6182231308539841E-2</v>
      </c>
    </row>
    <row r="54" spans="1:8">
      <c r="A54" s="13">
        <v>4.8000000000000001E-4</v>
      </c>
      <c r="B54" s="2">
        <f t="shared" si="2"/>
        <v>3.0159289474462012</v>
      </c>
      <c r="C54" s="2">
        <f t="shared" si="3"/>
        <v>-0.79369176105158223</v>
      </c>
      <c r="D54" s="2"/>
      <c r="E54" s="2">
        <f t="shared" si="4"/>
        <v>30.159289474462014</v>
      </c>
      <c r="F54" s="1">
        <f t="shared" si="5"/>
        <v>0.30901699437494629</v>
      </c>
      <c r="G54" s="1">
        <f t="shared" si="6"/>
        <v>-0.245264242460318</v>
      </c>
      <c r="H54" s="1">
        <f t="shared" si="7"/>
        <v>6.3752751914628286E-2</v>
      </c>
    </row>
    <row r="55" spans="1:8">
      <c r="A55" s="13">
        <v>4.8999999999999998E-4</v>
      </c>
      <c r="B55" s="2">
        <f t="shared" si="2"/>
        <v>3.0787608005179972</v>
      </c>
      <c r="C55" s="2">
        <f t="shared" si="3"/>
        <v>-0.79842138274261731</v>
      </c>
      <c r="D55" s="2"/>
      <c r="E55" s="2">
        <f t="shared" si="4"/>
        <v>30.787608005179973</v>
      </c>
      <c r="F55" s="1">
        <f t="shared" si="5"/>
        <v>0.80901699437494667</v>
      </c>
      <c r="G55" s="1">
        <f t="shared" si="6"/>
        <v>-0.6459364673111212</v>
      </c>
      <c r="H55" s="1">
        <f t="shared" si="7"/>
        <v>0.16308052706382548</v>
      </c>
    </row>
    <row r="56" spans="1:8">
      <c r="A56" s="13">
        <v>5.0000000000000001E-4</v>
      </c>
      <c r="B56" s="2">
        <f t="shared" si="2"/>
        <v>3.1415926535897931</v>
      </c>
      <c r="C56" s="2">
        <f t="shared" si="3"/>
        <v>-0.8</v>
      </c>
      <c r="D56" s="2"/>
      <c r="E56" s="2">
        <f t="shared" si="4"/>
        <v>31.415926535897931</v>
      </c>
      <c r="F56" s="1">
        <f t="shared" si="5"/>
        <v>1</v>
      </c>
      <c r="G56" s="1">
        <f t="shared" si="6"/>
        <v>-0.8</v>
      </c>
      <c r="H56" s="1">
        <f t="shared" si="7"/>
        <v>0.19999999999999996</v>
      </c>
    </row>
    <row r="57" spans="1:8">
      <c r="A57" s="13">
        <v>5.1000000000000004E-4</v>
      </c>
      <c r="B57" s="2">
        <f t="shared" si="2"/>
        <v>3.2044245066615891</v>
      </c>
      <c r="C57" s="2">
        <f t="shared" si="3"/>
        <v>-0.79842138274261731</v>
      </c>
      <c r="D57" s="2"/>
      <c r="E57" s="2">
        <f t="shared" si="4"/>
        <v>32.044245066615893</v>
      </c>
      <c r="F57" s="1">
        <f t="shared" si="5"/>
        <v>0.80901699437494612</v>
      </c>
      <c r="G57" s="1">
        <f t="shared" si="6"/>
        <v>-0.64593646731112075</v>
      </c>
      <c r="H57" s="1">
        <f t="shared" si="7"/>
        <v>0.16308052706382536</v>
      </c>
    </row>
    <row r="58" spans="1:8">
      <c r="A58" s="13">
        <v>5.1999999999999995E-4</v>
      </c>
      <c r="B58" s="2">
        <f t="shared" si="2"/>
        <v>3.2672563597333841</v>
      </c>
      <c r="C58" s="2">
        <f t="shared" si="3"/>
        <v>-0.79369176105158246</v>
      </c>
      <c r="D58" s="2"/>
      <c r="E58" s="2">
        <f t="shared" si="4"/>
        <v>32.672563597333848</v>
      </c>
      <c r="F58" s="1">
        <f t="shared" si="5"/>
        <v>0.30901699437494862</v>
      </c>
      <c r="G58" s="1">
        <f t="shared" si="6"/>
        <v>-0.24526424246031991</v>
      </c>
      <c r="H58" s="1">
        <f t="shared" si="7"/>
        <v>6.3752751914628703E-2</v>
      </c>
    </row>
    <row r="59" spans="1:8">
      <c r="A59" s="13">
        <v>5.2999999999999998E-4</v>
      </c>
      <c r="B59" s="2">
        <f t="shared" si="2"/>
        <v>3.3300882128051805</v>
      </c>
      <c r="C59" s="2">
        <f t="shared" si="3"/>
        <v>-0.78582980058295104</v>
      </c>
      <c r="D59" s="2"/>
      <c r="E59" s="2">
        <f t="shared" si="4"/>
        <v>33.300882128051803</v>
      </c>
      <c r="F59" s="1">
        <f t="shared" si="5"/>
        <v>-0.30901699437494279</v>
      </c>
      <c r="G59" s="1">
        <f t="shared" si="6"/>
        <v>0.2428347630664042</v>
      </c>
      <c r="H59" s="1">
        <f t="shared" si="7"/>
        <v>-6.6182231308538592E-2</v>
      </c>
    </row>
    <row r="60" spans="1:8">
      <c r="A60" s="13">
        <v>5.4000000000000001E-4</v>
      </c>
      <c r="B60" s="2">
        <f t="shared" si="2"/>
        <v>3.3929200658769765</v>
      </c>
      <c r="C60" s="2">
        <f t="shared" si="3"/>
        <v>-0.77486652890290497</v>
      </c>
      <c r="D60" s="2"/>
      <c r="E60" s="2">
        <f t="shared" si="4"/>
        <v>33.929200658769766</v>
      </c>
      <c r="F60" s="1">
        <f t="shared" si="5"/>
        <v>-0.80901699437494667</v>
      </c>
      <c r="G60" s="1">
        <f t="shared" si="6"/>
        <v>0.62688019025477593</v>
      </c>
      <c r="H60" s="1">
        <f t="shared" si="7"/>
        <v>-0.18213680412017075</v>
      </c>
    </row>
    <row r="61" spans="1:8">
      <c r="A61" s="13">
        <v>5.5000000000000003E-4</v>
      </c>
      <c r="B61" s="2">
        <f t="shared" si="2"/>
        <v>3.4557519189487724</v>
      </c>
      <c r="C61" s="2">
        <f t="shared" si="3"/>
        <v>-0.76084521303612296</v>
      </c>
      <c r="D61" s="2"/>
      <c r="E61" s="2">
        <f t="shared" si="4"/>
        <v>34.557519189487728</v>
      </c>
      <c r="F61" s="1">
        <f t="shared" si="5"/>
        <v>-1</v>
      </c>
      <c r="G61" s="1">
        <f t="shared" si="6"/>
        <v>0.76084521303612296</v>
      </c>
      <c r="H61" s="1">
        <f t="shared" si="7"/>
        <v>-0.23915478696387704</v>
      </c>
    </row>
    <row r="62" spans="1:8">
      <c r="A62" s="13">
        <v>5.5999999999999995E-4</v>
      </c>
      <c r="B62" s="2">
        <f t="shared" si="2"/>
        <v>3.5185837720205679</v>
      </c>
      <c r="C62" s="2">
        <f t="shared" si="3"/>
        <v>-0.74382118871060132</v>
      </c>
      <c r="D62" s="2"/>
      <c r="E62" s="2">
        <f t="shared" si="4"/>
        <v>35.185837720205683</v>
      </c>
      <c r="F62" s="1">
        <f t="shared" si="5"/>
        <v>-0.80901699437494823</v>
      </c>
      <c r="G62" s="1">
        <f t="shared" si="6"/>
        <v>0.60176398244305185</v>
      </c>
      <c r="H62" s="1">
        <f t="shared" si="7"/>
        <v>-0.20725301193189638</v>
      </c>
    </row>
    <row r="63" spans="1:8">
      <c r="A63" s="13">
        <v>5.6999999999999998E-4</v>
      </c>
      <c r="B63" s="2">
        <f t="shared" si="2"/>
        <v>3.5814156250923639</v>
      </c>
      <c r="C63" s="2">
        <f t="shared" si="3"/>
        <v>-0.72386164197281577</v>
      </c>
      <c r="D63" s="2"/>
      <c r="E63" s="2">
        <f t="shared" si="4"/>
        <v>35.814156250923638</v>
      </c>
      <c r="F63" s="1">
        <f t="shared" si="5"/>
        <v>-0.30901699437495211</v>
      </c>
      <c r="G63" s="1">
        <f t="shared" si="6"/>
        <v>0.22368554894575721</v>
      </c>
      <c r="H63" s="1">
        <f t="shared" si="7"/>
        <v>-8.5331445429194908E-2</v>
      </c>
    </row>
    <row r="64" spans="1:8">
      <c r="A64" s="13">
        <v>5.8E-4</v>
      </c>
      <c r="B64" s="2">
        <f t="shared" si="2"/>
        <v>3.6442474781641598</v>
      </c>
      <c r="C64" s="2">
        <f t="shared" si="3"/>
        <v>-0.701045344035091</v>
      </c>
      <c r="D64" s="2"/>
      <c r="E64" s="2">
        <f t="shared" si="4"/>
        <v>36.4424747816416</v>
      </c>
      <c r="F64" s="1">
        <f t="shared" si="5"/>
        <v>0.30901699437494606</v>
      </c>
      <c r="G64" s="1">
        <f t="shared" si="6"/>
        <v>-0.21663492513427385</v>
      </c>
      <c r="H64" s="1">
        <f t="shared" si="7"/>
        <v>9.2382069240672215E-2</v>
      </c>
    </row>
    <row r="65" spans="1:8">
      <c r="A65" s="13">
        <v>5.9000000000000003E-4</v>
      </c>
      <c r="B65" s="2">
        <f t="shared" si="2"/>
        <v>3.7070793312359558</v>
      </c>
      <c r="C65" s="2">
        <f t="shared" si="3"/>
        <v>-0.67546234040161224</v>
      </c>
      <c r="D65" s="2"/>
      <c r="E65" s="2">
        <f t="shared" si="4"/>
        <v>37.070793312359562</v>
      </c>
      <c r="F65" s="1">
        <f t="shared" si="5"/>
        <v>0.80901699437494867</v>
      </c>
      <c r="G65" s="1">
        <f t="shared" si="6"/>
        <v>-0.54646051244518079</v>
      </c>
      <c r="H65" s="1">
        <f t="shared" si="7"/>
        <v>0.26255648192976788</v>
      </c>
    </row>
    <row r="66" spans="1:8">
      <c r="A66" s="13">
        <v>5.9999999999999995E-4</v>
      </c>
      <c r="B66" s="2">
        <f t="shared" si="2"/>
        <v>3.7699111843077513</v>
      </c>
      <c r="C66" s="2">
        <f t="shared" si="3"/>
        <v>-0.64721359549995827</v>
      </c>
      <c r="D66" s="2"/>
      <c r="E66" s="2">
        <f t="shared" si="4"/>
        <v>37.699111843077517</v>
      </c>
      <c r="F66" s="1">
        <f t="shared" si="5"/>
        <v>1</v>
      </c>
      <c r="G66" s="1">
        <f t="shared" si="6"/>
        <v>-0.64721359549995827</v>
      </c>
      <c r="H66" s="1">
        <f t="shared" si="7"/>
        <v>0.35278640450004173</v>
      </c>
    </row>
    <row r="67" spans="1:8">
      <c r="A67" s="13">
        <v>6.0999999999999997E-4</v>
      </c>
      <c r="B67" s="2">
        <f t="shared" si="2"/>
        <v>3.8327430373795472</v>
      </c>
      <c r="C67" s="2">
        <f t="shared" si="3"/>
        <v>-0.61641059422063171</v>
      </c>
      <c r="D67" s="2"/>
      <c r="E67" s="2">
        <f t="shared" si="4"/>
        <v>38.327430373795472</v>
      </c>
      <c r="F67" s="1">
        <f t="shared" si="5"/>
        <v>0.80901699437495034</v>
      </c>
      <c r="G67" s="1">
        <f t="shared" si="6"/>
        <v>-0.49868664623725262</v>
      </c>
      <c r="H67" s="1">
        <f t="shared" si="7"/>
        <v>0.31033034813769772</v>
      </c>
    </row>
    <row r="68" spans="1:8">
      <c r="A68" s="13">
        <v>6.2E-4</v>
      </c>
      <c r="B68" s="2">
        <f t="shared" si="2"/>
        <v>3.8955748904513432</v>
      </c>
      <c r="C68" s="2">
        <f t="shared" si="3"/>
        <v>-0.5831749019371294</v>
      </c>
      <c r="D68" s="2"/>
      <c r="E68" s="2">
        <f t="shared" si="4"/>
        <v>38.955748904513435</v>
      </c>
      <c r="F68" s="1">
        <f t="shared" si="5"/>
        <v>0.30901699437494889</v>
      </c>
      <c r="G68" s="1">
        <f t="shared" si="6"/>
        <v>-0.1802109553915173</v>
      </c>
      <c r="H68" s="1">
        <f t="shared" si="7"/>
        <v>0.1288060389834316</v>
      </c>
    </row>
    <row r="69" spans="1:8">
      <c r="A69" s="13">
        <v>6.3000000000000003E-4</v>
      </c>
      <c r="B69" s="2">
        <f t="shared" si="2"/>
        <v>3.9584067435231391</v>
      </c>
      <c r="C69" s="2">
        <f t="shared" si="3"/>
        <v>-0.54763768474295116</v>
      </c>
      <c r="D69" s="2"/>
      <c r="E69" s="2">
        <f t="shared" si="4"/>
        <v>39.584067435231397</v>
      </c>
      <c r="F69" s="1">
        <f t="shared" si="5"/>
        <v>-0.30901699437494934</v>
      </c>
      <c r="G69" s="1">
        <f t="shared" si="6"/>
        <v>0.16922935134572281</v>
      </c>
      <c r="H69" s="1">
        <f t="shared" si="7"/>
        <v>-0.13978764302922653</v>
      </c>
    </row>
    <row r="70" spans="1:8">
      <c r="A70" s="13">
        <v>6.4000000000000005E-4</v>
      </c>
      <c r="B70" s="2">
        <f t="shared" si="2"/>
        <v>4.0212385965949355</v>
      </c>
      <c r="C70" s="2">
        <f t="shared" si="3"/>
        <v>-0.50993919179895164</v>
      </c>
      <c r="D70" s="2"/>
      <c r="E70" s="2">
        <f t="shared" si="4"/>
        <v>40.212385965949359</v>
      </c>
      <c r="F70" s="1">
        <f t="shared" si="5"/>
        <v>-0.80901699437495067</v>
      </c>
      <c r="G70" s="1">
        <f t="shared" si="6"/>
        <v>0.41254947226317934</v>
      </c>
      <c r="H70" s="1">
        <f t="shared" si="7"/>
        <v>-0.39646752211177133</v>
      </c>
    </row>
    <row r="71" spans="1:8">
      <c r="A71" s="13">
        <v>6.4999999999999997E-4</v>
      </c>
      <c r="B71" s="2">
        <f t="shared" ref="B71:B134" si="8">2*PI()*$B$2*A71</f>
        <v>4.0840704496667302</v>
      </c>
      <c r="C71" s="2">
        <f t="shared" ref="C71:C134" si="9">$B$4*COS(B71)</f>
        <v>-0.47022820183397923</v>
      </c>
      <c r="D71" s="2"/>
      <c r="E71" s="2">
        <f t="shared" ref="E71:E134" si="10">2*PI()*$F$2*A71</f>
        <v>40.840704496667307</v>
      </c>
      <c r="F71" s="1">
        <f t="shared" ref="F71:F134" si="11">$F$3*COS(E71)</f>
        <v>-1</v>
      </c>
      <c r="G71" s="1">
        <f t="shared" ref="G71:G134" si="12">C71*F71</f>
        <v>0.47022820183397923</v>
      </c>
      <c r="H71" s="1">
        <f t="shared" ref="H71:H134" si="13">F71+G71</f>
        <v>-0.52977179816602082</v>
      </c>
    </row>
    <row r="72" spans="1:8">
      <c r="A72" s="13">
        <v>6.6E-4</v>
      </c>
      <c r="B72" s="2">
        <f t="shared" si="8"/>
        <v>4.1469023027385266</v>
      </c>
      <c r="C72" s="2">
        <f t="shared" si="9"/>
        <v>-0.42866143598319773</v>
      </c>
      <c r="D72" s="2"/>
      <c r="E72" s="2">
        <f t="shared" si="10"/>
        <v>41.469023027385269</v>
      </c>
      <c r="F72" s="1">
        <f t="shared" si="11"/>
        <v>-0.80901699437494834</v>
      </c>
      <c r="G72" s="1">
        <f t="shared" si="12"/>
        <v>0.34679438654357597</v>
      </c>
      <c r="H72" s="1">
        <f t="shared" si="13"/>
        <v>-0.46222260783137237</v>
      </c>
    </row>
    <row r="73" spans="1:8">
      <c r="A73" s="13">
        <v>6.7000000000000002E-4</v>
      </c>
      <c r="B73" s="2">
        <f t="shared" si="8"/>
        <v>4.209734155810323</v>
      </c>
      <c r="C73" s="2">
        <f t="shared" si="9"/>
        <v>-0.38540293928137226</v>
      </c>
      <c r="D73" s="2"/>
      <c r="E73" s="2">
        <f t="shared" si="10"/>
        <v>42.097341558103231</v>
      </c>
      <c r="F73" s="1">
        <f t="shared" si="11"/>
        <v>-0.30901699437494562</v>
      </c>
      <c r="G73" s="1">
        <f t="shared" si="12"/>
        <v>0.11909605791999932</v>
      </c>
      <c r="H73" s="1">
        <f t="shared" si="13"/>
        <v>-0.18992093645494629</v>
      </c>
    </row>
    <row r="74" spans="1:8">
      <c r="A74" s="13">
        <v>6.8000000000000005E-4</v>
      </c>
      <c r="B74" s="2">
        <f t="shared" si="8"/>
        <v>4.2725660088821185</v>
      </c>
      <c r="C74" s="2">
        <f t="shared" si="9"/>
        <v>-0.34062343325205835</v>
      </c>
      <c r="D74" s="2"/>
      <c r="E74" s="2">
        <f t="shared" si="10"/>
        <v>42.725660088821193</v>
      </c>
      <c r="F74" s="1">
        <f t="shared" si="11"/>
        <v>0.30901699437495261</v>
      </c>
      <c r="G74" s="1">
        <f t="shared" si="12"/>
        <v>-0.10525842955722836</v>
      </c>
      <c r="H74" s="1">
        <f t="shared" si="13"/>
        <v>0.20375856481772425</v>
      </c>
    </row>
    <row r="75" spans="1:8">
      <c r="A75" s="13">
        <v>6.8999999999999997E-4</v>
      </c>
      <c r="B75" s="2">
        <f t="shared" si="8"/>
        <v>4.335397861953914</v>
      </c>
      <c r="C75" s="2">
        <f t="shared" si="9"/>
        <v>-0.29449964214774288</v>
      </c>
      <c r="D75" s="2"/>
      <c r="E75" s="2">
        <f t="shared" si="10"/>
        <v>43.353978619539141</v>
      </c>
      <c r="F75" s="1">
        <f t="shared" si="11"/>
        <v>0.80901699437494434</v>
      </c>
      <c r="G75" s="1">
        <f t="shared" si="12"/>
        <v>-0.23825521533486363</v>
      </c>
      <c r="H75" s="1">
        <f t="shared" si="13"/>
        <v>0.57076177904008074</v>
      </c>
    </row>
    <row r="76" spans="1:8">
      <c r="A76" s="13">
        <v>6.9999999999999999E-4</v>
      </c>
      <c r="B76" s="2">
        <f t="shared" si="8"/>
        <v>4.3982297150257104</v>
      </c>
      <c r="C76" s="2">
        <f t="shared" si="9"/>
        <v>-0.24721359549995806</v>
      </c>
      <c r="D76" s="2"/>
      <c r="E76" s="2">
        <f t="shared" si="10"/>
        <v>43.982297150257104</v>
      </c>
      <c r="F76" s="1">
        <f t="shared" si="11"/>
        <v>1</v>
      </c>
      <c r="G76" s="1">
        <f t="shared" si="12"/>
        <v>-0.24721359549995806</v>
      </c>
      <c r="H76" s="1">
        <f t="shared" si="13"/>
        <v>0.75278640450004197</v>
      </c>
    </row>
    <row r="77" spans="1:8">
      <c r="A77" s="13">
        <v>7.1000000000000002E-4</v>
      </c>
      <c r="B77" s="2">
        <f t="shared" si="8"/>
        <v>4.4610615680975059</v>
      </c>
      <c r="C77" s="2">
        <f t="shared" si="9"/>
        <v>-0.19895190973188426</v>
      </c>
      <c r="D77" s="2"/>
      <c r="E77" s="2">
        <f t="shared" si="10"/>
        <v>44.610615680975066</v>
      </c>
      <c r="F77" s="1">
        <f t="shared" si="11"/>
        <v>0.80901699437494634</v>
      </c>
      <c r="G77" s="1">
        <f t="shared" si="12"/>
        <v>-0.16095547603644464</v>
      </c>
      <c r="H77" s="1">
        <f t="shared" si="13"/>
        <v>0.64806151833850167</v>
      </c>
    </row>
    <row r="78" spans="1:8">
      <c r="A78" s="13">
        <v>7.2000000000000005E-4</v>
      </c>
      <c r="B78" s="2">
        <f t="shared" si="8"/>
        <v>4.5238934211693023</v>
      </c>
      <c r="C78" s="2">
        <f t="shared" si="9"/>
        <v>-0.1499050516685797</v>
      </c>
      <c r="D78" s="2"/>
      <c r="E78" s="2">
        <f t="shared" si="10"/>
        <v>45.238934211693028</v>
      </c>
      <c r="F78" s="1">
        <f t="shared" si="11"/>
        <v>0.30901699437494234</v>
      </c>
      <c r="G78" s="1">
        <f t="shared" si="12"/>
        <v>-4.6323208508244937E-2</v>
      </c>
      <c r="H78" s="1">
        <f t="shared" si="13"/>
        <v>0.26269378586669739</v>
      </c>
    </row>
    <row r="79" spans="1:8">
      <c r="A79" s="13">
        <v>7.2999999999999996E-4</v>
      </c>
      <c r="B79" s="2">
        <f t="shared" si="8"/>
        <v>4.5867252742410978</v>
      </c>
      <c r="C79" s="2">
        <f t="shared" si="9"/>
        <v>-0.10026658685144368</v>
      </c>
      <c r="D79" s="2"/>
      <c r="E79" s="2">
        <f t="shared" si="10"/>
        <v>45.867252742410976</v>
      </c>
      <c r="F79" s="1">
        <f t="shared" si="11"/>
        <v>-0.30901699437494234</v>
      </c>
      <c r="G79" s="1">
        <f t="shared" si="12"/>
        <v>3.098407930506724E-2</v>
      </c>
      <c r="H79" s="1">
        <f t="shared" si="13"/>
        <v>-0.2780329150698751</v>
      </c>
    </row>
    <row r="80" spans="1:8">
      <c r="A80" s="13">
        <v>7.3999999999999999E-4</v>
      </c>
      <c r="B80" s="2">
        <f t="shared" si="8"/>
        <v>4.6495571273128933</v>
      </c>
      <c r="C80" s="2">
        <f t="shared" si="9"/>
        <v>-5.0232415623451279E-2</v>
      </c>
      <c r="D80" s="2"/>
      <c r="E80" s="2">
        <f t="shared" si="10"/>
        <v>46.495571273128938</v>
      </c>
      <c r="F80" s="1">
        <f t="shared" si="11"/>
        <v>-0.80901699437494634</v>
      </c>
      <c r="G80" s="1">
        <f t="shared" si="12"/>
        <v>4.0638877907877652E-2</v>
      </c>
      <c r="H80" s="1">
        <f t="shared" si="13"/>
        <v>-0.76837811646706866</v>
      </c>
    </row>
    <row r="81" spans="1:8">
      <c r="A81" s="13">
        <v>7.5000000000000002E-4</v>
      </c>
      <c r="B81" s="2">
        <f t="shared" si="8"/>
        <v>4.7123889803846897</v>
      </c>
      <c r="C81" s="2">
        <f t="shared" si="9"/>
        <v>-1.470178145890344E-16</v>
      </c>
      <c r="D81" s="2"/>
      <c r="E81" s="2">
        <f t="shared" si="10"/>
        <v>47.1238898038469</v>
      </c>
      <c r="F81" s="1">
        <f t="shared" si="11"/>
        <v>-1</v>
      </c>
      <c r="G81" s="1">
        <f t="shared" si="12"/>
        <v>1.470178145890344E-16</v>
      </c>
      <c r="H81" s="1">
        <f t="shared" si="13"/>
        <v>-0.99999999999999989</v>
      </c>
    </row>
    <row r="82" spans="1:8">
      <c r="A82" s="13">
        <v>7.6000000000000004E-4</v>
      </c>
      <c r="B82" s="2">
        <f t="shared" si="8"/>
        <v>4.7752208334564852</v>
      </c>
      <c r="C82" s="2">
        <f t="shared" si="9"/>
        <v>5.0232415623450266E-2</v>
      </c>
      <c r="D82" s="2"/>
      <c r="E82" s="2">
        <f t="shared" si="10"/>
        <v>47.752208334564862</v>
      </c>
      <c r="F82" s="1">
        <f t="shared" si="11"/>
        <v>-0.80901699437494434</v>
      </c>
      <c r="G82" s="1">
        <f t="shared" si="12"/>
        <v>-4.0638877907876729E-2</v>
      </c>
      <c r="H82" s="1">
        <f t="shared" si="13"/>
        <v>-0.84965587228282102</v>
      </c>
    </row>
    <row r="83" spans="1:8">
      <c r="A83" s="13">
        <v>7.6999999999999996E-4</v>
      </c>
      <c r="B83" s="2">
        <f t="shared" si="8"/>
        <v>4.8380526865282807</v>
      </c>
      <c r="C83" s="2">
        <f t="shared" si="9"/>
        <v>0.10026658685144269</v>
      </c>
      <c r="D83" s="2"/>
      <c r="E83" s="2">
        <f t="shared" si="10"/>
        <v>48.38052686528281</v>
      </c>
      <c r="F83" s="1">
        <f t="shared" si="11"/>
        <v>-0.30901699437495261</v>
      </c>
      <c r="G83" s="1">
        <f t="shared" si="12"/>
        <v>-3.0984079305067962E-2</v>
      </c>
      <c r="H83" s="1">
        <f t="shared" si="13"/>
        <v>-0.34000107368002058</v>
      </c>
    </row>
    <row r="84" spans="1:8">
      <c r="A84" s="13">
        <v>7.7999999999999999E-4</v>
      </c>
      <c r="B84" s="2">
        <f t="shared" si="8"/>
        <v>4.9008845396000771</v>
      </c>
      <c r="C84" s="2">
        <f t="shared" si="9"/>
        <v>0.14990505166857943</v>
      </c>
      <c r="D84" s="2"/>
      <c r="E84" s="2">
        <f t="shared" si="10"/>
        <v>49.008845396000773</v>
      </c>
      <c r="F84" s="1">
        <f t="shared" si="11"/>
        <v>0.30901699437494562</v>
      </c>
      <c r="G84" s="1">
        <f t="shared" si="12"/>
        <v>4.6323208508245339E-2</v>
      </c>
      <c r="H84" s="1">
        <f t="shared" si="13"/>
        <v>0.35534020288319096</v>
      </c>
    </row>
    <row r="85" spans="1:8">
      <c r="A85" s="13">
        <v>7.9000000000000001E-4</v>
      </c>
      <c r="B85" s="2">
        <f t="shared" si="8"/>
        <v>4.9637163926718726</v>
      </c>
      <c r="C85" s="2">
        <f t="shared" si="9"/>
        <v>0.19895190973188326</v>
      </c>
      <c r="D85" s="2"/>
      <c r="E85" s="2">
        <f t="shared" si="10"/>
        <v>49.637163926718735</v>
      </c>
      <c r="F85" s="1">
        <f t="shared" si="11"/>
        <v>0.80901699437494834</v>
      </c>
      <c r="G85" s="1">
        <f t="shared" si="12"/>
        <v>0.16095547603644422</v>
      </c>
      <c r="H85" s="1">
        <f t="shared" si="13"/>
        <v>0.96997247041139256</v>
      </c>
    </row>
    <row r="86" spans="1:8">
      <c r="A86" s="13">
        <v>8.0000000000000004E-4</v>
      </c>
      <c r="B86" s="2">
        <f t="shared" si="8"/>
        <v>5.026548245743669</v>
      </c>
      <c r="C86" s="2">
        <f t="shared" si="9"/>
        <v>0.24721359549995781</v>
      </c>
      <c r="D86" s="2"/>
      <c r="E86" s="2">
        <f t="shared" si="10"/>
        <v>50.265482457436697</v>
      </c>
      <c r="F86" s="1">
        <f t="shared" si="11"/>
        <v>1</v>
      </c>
      <c r="G86" s="1">
        <f t="shared" si="12"/>
        <v>0.24721359549995781</v>
      </c>
      <c r="H86" s="1">
        <f t="shared" si="13"/>
        <v>1.2472135954999577</v>
      </c>
    </row>
    <row r="87" spans="1:8">
      <c r="A87" s="13">
        <v>8.0999999999999996E-4</v>
      </c>
      <c r="B87" s="2">
        <f t="shared" si="8"/>
        <v>5.0893800988154645</v>
      </c>
      <c r="C87" s="2">
        <f t="shared" si="9"/>
        <v>0.29449964214774194</v>
      </c>
      <c r="D87" s="2"/>
      <c r="E87" s="2">
        <f t="shared" si="10"/>
        <v>50.893800988154645</v>
      </c>
      <c r="F87" s="1">
        <f t="shared" si="11"/>
        <v>0.80901699437495067</v>
      </c>
      <c r="G87" s="1">
        <f t="shared" si="12"/>
        <v>0.23825521533486471</v>
      </c>
      <c r="H87" s="1">
        <f t="shared" si="13"/>
        <v>1.0472722097098153</v>
      </c>
    </row>
    <row r="88" spans="1:8">
      <c r="A88" s="13">
        <v>8.1999999999999998E-4</v>
      </c>
      <c r="B88" s="2">
        <f t="shared" si="8"/>
        <v>5.15221195188726</v>
      </c>
      <c r="C88" s="2">
        <f t="shared" si="9"/>
        <v>0.34062343325205746</v>
      </c>
      <c r="D88" s="2"/>
      <c r="E88" s="2">
        <f t="shared" si="10"/>
        <v>51.522119518872607</v>
      </c>
      <c r="F88" s="1">
        <f t="shared" si="11"/>
        <v>0.30901699437494934</v>
      </c>
      <c r="G88" s="1">
        <f t="shared" si="12"/>
        <v>0.10525842955722697</v>
      </c>
      <c r="H88" s="1">
        <f t="shared" si="13"/>
        <v>0.41427542393217631</v>
      </c>
    </row>
    <row r="89" spans="1:8">
      <c r="A89" s="13">
        <v>8.3000000000000001E-4</v>
      </c>
      <c r="B89" s="2">
        <f t="shared" si="8"/>
        <v>5.2150438049590564</v>
      </c>
      <c r="C89" s="2">
        <f t="shared" si="9"/>
        <v>0.38540293928137198</v>
      </c>
      <c r="D89" s="2"/>
      <c r="E89" s="2">
        <f t="shared" si="10"/>
        <v>52.150438049590569</v>
      </c>
      <c r="F89" s="1">
        <f t="shared" si="11"/>
        <v>-0.30901699437494889</v>
      </c>
      <c r="G89" s="1">
        <f t="shared" si="12"/>
        <v>-0.1190960579200005</v>
      </c>
      <c r="H89" s="1">
        <f t="shared" si="13"/>
        <v>-0.42811305229494939</v>
      </c>
    </row>
    <row r="90" spans="1:8">
      <c r="A90" s="13">
        <v>8.4000000000000003E-4</v>
      </c>
      <c r="B90" s="2">
        <f t="shared" si="8"/>
        <v>5.2778756580308519</v>
      </c>
      <c r="C90" s="2">
        <f t="shared" si="9"/>
        <v>0.42866143598319684</v>
      </c>
      <c r="D90" s="2"/>
      <c r="E90" s="2">
        <f t="shared" si="10"/>
        <v>52.778756580308524</v>
      </c>
      <c r="F90" s="1">
        <f t="shared" si="11"/>
        <v>-0.80901699437494623</v>
      </c>
      <c r="G90" s="1">
        <f t="shared" si="12"/>
        <v>-0.34679438654357431</v>
      </c>
      <c r="H90" s="1">
        <f t="shared" si="13"/>
        <v>-1.1558113809185206</v>
      </c>
    </row>
    <row r="91" spans="1:8">
      <c r="A91" s="13">
        <v>8.4999999999999995E-4</v>
      </c>
      <c r="B91" s="2">
        <f t="shared" si="8"/>
        <v>5.3407075111026474</v>
      </c>
      <c r="C91" s="2">
        <f t="shared" si="9"/>
        <v>0.47022820183397784</v>
      </c>
      <c r="D91" s="2"/>
      <c r="E91" s="2">
        <f t="shared" si="10"/>
        <v>53.407075111026479</v>
      </c>
      <c r="F91" s="1">
        <f t="shared" si="11"/>
        <v>-1</v>
      </c>
      <c r="G91" s="1">
        <f t="shared" si="12"/>
        <v>-0.47022820183397784</v>
      </c>
      <c r="H91" s="1">
        <f t="shared" si="13"/>
        <v>-1.4702282018339778</v>
      </c>
    </row>
    <row r="92" spans="1:8">
      <c r="A92" s="13">
        <v>8.5999999999999998E-4</v>
      </c>
      <c r="B92" s="2">
        <f t="shared" si="8"/>
        <v>5.4035393641744438</v>
      </c>
      <c r="C92" s="2">
        <f t="shared" si="9"/>
        <v>0.50993919179895142</v>
      </c>
      <c r="D92" s="2"/>
      <c r="E92" s="2">
        <f t="shared" si="10"/>
        <v>54.035393641744442</v>
      </c>
      <c r="F92" s="1">
        <f t="shared" si="11"/>
        <v>-0.80901699437494867</v>
      </c>
      <c r="G92" s="1">
        <f t="shared" si="12"/>
        <v>-0.41254947226317817</v>
      </c>
      <c r="H92" s="1">
        <f t="shared" si="13"/>
        <v>-1.221566466638127</v>
      </c>
    </row>
    <row r="93" spans="1:8">
      <c r="A93" s="13">
        <v>8.7000000000000001E-4</v>
      </c>
      <c r="B93" s="2">
        <f t="shared" si="8"/>
        <v>5.4663712172462393</v>
      </c>
      <c r="C93" s="2">
        <f t="shared" si="9"/>
        <v>0.54763768474295038</v>
      </c>
      <c r="D93" s="2"/>
      <c r="E93" s="2">
        <f t="shared" si="10"/>
        <v>54.663712172462404</v>
      </c>
      <c r="F93" s="1">
        <f t="shared" si="11"/>
        <v>-0.30901699437494606</v>
      </c>
      <c r="G93" s="1">
        <f t="shared" si="12"/>
        <v>-0.16922935134572079</v>
      </c>
      <c r="H93" s="1">
        <f t="shared" si="13"/>
        <v>-0.47824634572066682</v>
      </c>
    </row>
    <row r="94" spans="1:8">
      <c r="A94" s="13">
        <v>8.8000000000000003E-4</v>
      </c>
      <c r="B94" s="2">
        <f t="shared" si="8"/>
        <v>5.5292030703180357</v>
      </c>
      <c r="C94" s="2">
        <f t="shared" si="9"/>
        <v>0.58317490193712895</v>
      </c>
      <c r="D94" s="2"/>
      <c r="E94" s="2">
        <f t="shared" si="10"/>
        <v>55.292030703180359</v>
      </c>
      <c r="F94" s="1">
        <f t="shared" si="11"/>
        <v>0.3090169943749454</v>
      </c>
      <c r="G94" s="1">
        <f t="shared" si="12"/>
        <v>0.1802109553915151</v>
      </c>
      <c r="H94" s="1">
        <f t="shared" si="13"/>
        <v>0.4892279497664605</v>
      </c>
    </row>
    <row r="95" spans="1:8">
      <c r="A95" s="13">
        <v>8.8999999999999995E-4</v>
      </c>
      <c r="B95" s="2">
        <f t="shared" si="8"/>
        <v>5.5920349233898312</v>
      </c>
      <c r="C95" s="2">
        <f t="shared" si="9"/>
        <v>0.61641059422063105</v>
      </c>
      <c r="D95" s="2"/>
      <c r="E95" s="2">
        <f t="shared" si="10"/>
        <v>55.920349233898314</v>
      </c>
      <c r="F95" s="1">
        <f t="shared" si="11"/>
        <v>0.80901699437494401</v>
      </c>
      <c r="G95" s="1">
        <f t="shared" si="12"/>
        <v>0.49868664623724818</v>
      </c>
      <c r="H95" s="1">
        <f t="shared" si="13"/>
        <v>1.3077036406121922</v>
      </c>
    </row>
    <row r="96" spans="1:8">
      <c r="A96" s="13">
        <v>8.9999999999999998E-4</v>
      </c>
      <c r="B96" s="2">
        <f t="shared" si="8"/>
        <v>5.6548667764616267</v>
      </c>
      <c r="C96" s="2">
        <f t="shared" si="9"/>
        <v>0.64721359549995749</v>
      </c>
      <c r="D96" s="2"/>
      <c r="E96" s="2">
        <f t="shared" si="10"/>
        <v>56.548667764616276</v>
      </c>
      <c r="F96" s="1">
        <f t="shared" si="11"/>
        <v>1</v>
      </c>
      <c r="G96" s="1">
        <f t="shared" si="12"/>
        <v>0.64721359549995749</v>
      </c>
      <c r="H96" s="1">
        <f t="shared" si="13"/>
        <v>1.6472135954999576</v>
      </c>
    </row>
    <row r="97" spans="1:8">
      <c r="A97" s="13">
        <v>9.1E-4</v>
      </c>
      <c r="B97" s="2">
        <f t="shared" si="8"/>
        <v>5.7176986295334231</v>
      </c>
      <c r="C97" s="2">
        <f t="shared" si="9"/>
        <v>0.67546234040161179</v>
      </c>
      <c r="D97" s="2"/>
      <c r="E97" s="2">
        <f t="shared" si="10"/>
        <v>57.176986295334238</v>
      </c>
      <c r="F97" s="1">
        <f t="shared" si="11"/>
        <v>0.80901699437494667</v>
      </c>
      <c r="G97" s="1">
        <f t="shared" si="12"/>
        <v>0.54646051244517913</v>
      </c>
      <c r="H97" s="1">
        <f t="shared" si="13"/>
        <v>1.3554775068201259</v>
      </c>
    </row>
    <row r="98" spans="1:8">
      <c r="A98" s="13">
        <v>9.2000000000000003E-4</v>
      </c>
      <c r="B98" s="2">
        <f t="shared" si="8"/>
        <v>5.7805304826052195</v>
      </c>
      <c r="C98" s="2">
        <f t="shared" si="9"/>
        <v>0.70104534403509089</v>
      </c>
      <c r="D98" s="2"/>
      <c r="E98" s="2">
        <f t="shared" si="10"/>
        <v>57.805304826052193</v>
      </c>
      <c r="F98" s="1">
        <f t="shared" si="11"/>
        <v>0.30901699437494956</v>
      </c>
      <c r="G98" s="1">
        <f t="shared" si="12"/>
        <v>0.21663492513427626</v>
      </c>
      <c r="H98" s="1">
        <f t="shared" si="13"/>
        <v>0.52565191950922585</v>
      </c>
    </row>
    <row r="99" spans="1:8">
      <c r="A99" s="13">
        <v>9.3000000000000005E-4</v>
      </c>
      <c r="B99" s="2">
        <f t="shared" si="8"/>
        <v>5.843362335677015</v>
      </c>
      <c r="C99" s="2">
        <f t="shared" si="9"/>
        <v>0.72386164197281555</v>
      </c>
      <c r="D99" s="2"/>
      <c r="E99" s="2">
        <f t="shared" si="10"/>
        <v>58.433623356770156</v>
      </c>
      <c r="F99" s="1">
        <f t="shared" si="11"/>
        <v>-0.30901699437494862</v>
      </c>
      <c r="G99" s="1">
        <f t="shared" si="12"/>
        <v>-0.22368554894575463</v>
      </c>
      <c r="H99" s="1">
        <f t="shared" si="13"/>
        <v>-0.53270254332070321</v>
      </c>
    </row>
    <row r="100" spans="1:8">
      <c r="A100" s="13">
        <v>9.3999999999999997E-4</v>
      </c>
      <c r="B100" s="2">
        <f t="shared" si="8"/>
        <v>5.9061941887488105</v>
      </c>
      <c r="C100" s="2">
        <f t="shared" si="9"/>
        <v>0.74382118871060099</v>
      </c>
      <c r="D100" s="2"/>
      <c r="E100" s="2">
        <f t="shared" si="10"/>
        <v>59.061941887488111</v>
      </c>
      <c r="F100" s="1">
        <f t="shared" si="11"/>
        <v>-0.80901699437494612</v>
      </c>
      <c r="G100" s="1">
        <f t="shared" si="12"/>
        <v>-0.60176398244304996</v>
      </c>
      <c r="H100" s="1">
        <f t="shared" si="13"/>
        <v>-1.4107809768179962</v>
      </c>
    </row>
    <row r="101" spans="1:8">
      <c r="A101" s="13">
        <v>9.5E-4</v>
      </c>
      <c r="B101" s="2">
        <f t="shared" si="8"/>
        <v>5.9690260418206069</v>
      </c>
      <c r="C101" s="2">
        <f t="shared" si="9"/>
        <v>0.76084521303612285</v>
      </c>
      <c r="D101" s="2"/>
      <c r="E101" s="2">
        <f t="shared" si="10"/>
        <v>59.690260418206073</v>
      </c>
      <c r="F101" s="1">
        <f t="shared" si="11"/>
        <v>-1</v>
      </c>
      <c r="G101" s="1">
        <f t="shared" si="12"/>
        <v>-0.76084521303612285</v>
      </c>
      <c r="H101" s="1">
        <f t="shared" si="13"/>
        <v>-1.7608452130361227</v>
      </c>
    </row>
    <row r="102" spans="1:8">
      <c r="A102" s="13">
        <v>9.6000000000000002E-4</v>
      </c>
      <c r="B102" s="2">
        <f t="shared" si="8"/>
        <v>6.0318578948924024</v>
      </c>
      <c r="C102" s="2">
        <f t="shared" si="9"/>
        <v>0.77486652890290486</v>
      </c>
      <c r="D102" s="2"/>
      <c r="E102" s="2">
        <f t="shared" si="10"/>
        <v>60.318578948924028</v>
      </c>
      <c r="F102" s="1">
        <f t="shared" si="11"/>
        <v>-0.80901699437494878</v>
      </c>
      <c r="G102" s="1">
        <f t="shared" si="12"/>
        <v>-0.62688019025477748</v>
      </c>
      <c r="H102" s="1">
        <f t="shared" si="13"/>
        <v>-1.4358971846297264</v>
      </c>
    </row>
    <row r="103" spans="1:8">
      <c r="A103" s="13">
        <v>9.7000000000000005E-4</v>
      </c>
      <c r="B103" s="2">
        <f t="shared" si="8"/>
        <v>6.0946897479641988</v>
      </c>
      <c r="C103" s="2">
        <f t="shared" si="9"/>
        <v>0.78582980058295104</v>
      </c>
      <c r="D103" s="2"/>
      <c r="E103" s="2">
        <f t="shared" si="10"/>
        <v>60.94689747964199</v>
      </c>
      <c r="F103" s="1">
        <f t="shared" si="11"/>
        <v>-0.30901699437494629</v>
      </c>
      <c r="G103" s="1">
        <f t="shared" si="12"/>
        <v>-0.24283476306640694</v>
      </c>
      <c r="H103" s="1">
        <f t="shared" si="13"/>
        <v>-0.55185175744135329</v>
      </c>
    </row>
    <row r="104" spans="1:8">
      <c r="A104" s="13">
        <v>9.7999999999999997E-4</v>
      </c>
      <c r="B104" s="2">
        <f t="shared" si="8"/>
        <v>6.1575216010359943</v>
      </c>
      <c r="C104" s="2">
        <f t="shared" si="9"/>
        <v>0.79369176105158223</v>
      </c>
      <c r="D104" s="2"/>
      <c r="E104" s="2">
        <f t="shared" si="10"/>
        <v>61.575216010359945</v>
      </c>
      <c r="F104" s="1">
        <f t="shared" si="11"/>
        <v>0.30901699437494512</v>
      </c>
      <c r="G104" s="1">
        <f t="shared" si="12"/>
        <v>0.24526424246031708</v>
      </c>
      <c r="H104" s="1">
        <f t="shared" si="13"/>
        <v>0.5542812368352622</v>
      </c>
    </row>
    <row r="105" spans="1:8">
      <c r="A105" s="13">
        <v>9.8999999999999999E-4</v>
      </c>
      <c r="B105" s="2">
        <f t="shared" si="8"/>
        <v>6.2203534541077898</v>
      </c>
      <c r="C105" s="2">
        <f t="shared" si="9"/>
        <v>0.79842138274261731</v>
      </c>
      <c r="D105" s="2"/>
      <c r="E105" s="2">
        <f t="shared" si="10"/>
        <v>62.203534541077907</v>
      </c>
      <c r="F105" s="1">
        <f t="shared" si="11"/>
        <v>0.80901699437494812</v>
      </c>
      <c r="G105" s="1">
        <f t="shared" si="12"/>
        <v>0.64593646731112231</v>
      </c>
      <c r="H105" s="1">
        <f t="shared" si="13"/>
        <v>1.4549534616860704</v>
      </c>
    </row>
    <row r="106" spans="1:8">
      <c r="A106" s="42">
        <v>1E-3</v>
      </c>
      <c r="B106" s="2">
        <f t="shared" si="8"/>
        <v>6.2831853071795862</v>
      </c>
      <c r="C106" s="2">
        <f t="shared" si="9"/>
        <v>0.8</v>
      </c>
      <c r="D106" s="2"/>
      <c r="E106" s="2">
        <f t="shared" si="10"/>
        <v>62.831853071795862</v>
      </c>
      <c r="F106" s="1">
        <f t="shared" si="11"/>
        <v>1</v>
      </c>
      <c r="G106" s="1">
        <f t="shared" si="12"/>
        <v>0.8</v>
      </c>
      <c r="H106" s="44">
        <f t="shared" si="13"/>
        <v>1.8</v>
      </c>
    </row>
    <row r="107" spans="1:8">
      <c r="A107" s="13">
        <v>1.01E-3</v>
      </c>
      <c r="B107" s="2">
        <f t="shared" si="8"/>
        <v>6.3460171602513817</v>
      </c>
      <c r="C107" s="2">
        <f t="shared" si="9"/>
        <v>0.79842138274261731</v>
      </c>
      <c r="D107" s="2"/>
      <c r="E107" s="2">
        <f t="shared" si="10"/>
        <v>63.460171602513824</v>
      </c>
      <c r="F107" s="1">
        <f t="shared" si="11"/>
        <v>0.80901699437494679</v>
      </c>
      <c r="G107" s="1">
        <f t="shared" si="12"/>
        <v>0.64593646731112131</v>
      </c>
      <c r="H107" s="1">
        <f t="shared" si="13"/>
        <v>1.4549534616860682</v>
      </c>
    </row>
    <row r="108" spans="1:8">
      <c r="A108" s="13">
        <v>1.0200000000000001E-3</v>
      </c>
      <c r="B108" s="2">
        <f t="shared" si="8"/>
        <v>6.4088490133231781</v>
      </c>
      <c r="C108" s="2">
        <f t="shared" si="9"/>
        <v>0.79369176105158235</v>
      </c>
      <c r="D108" s="2"/>
      <c r="E108" s="2">
        <f t="shared" si="10"/>
        <v>64.088490133231787</v>
      </c>
      <c r="F108" s="1">
        <f t="shared" si="11"/>
        <v>0.30901699437494307</v>
      </c>
      <c r="G108" s="1">
        <f t="shared" si="12"/>
        <v>0.24526424246031547</v>
      </c>
      <c r="H108" s="1">
        <f t="shared" si="13"/>
        <v>0.55428123683525854</v>
      </c>
    </row>
    <row r="109" spans="1:8">
      <c r="A109" s="13">
        <v>1.0300000000000001E-3</v>
      </c>
      <c r="B109" s="2">
        <f t="shared" si="8"/>
        <v>6.4716808663949736</v>
      </c>
      <c r="C109" s="2">
        <f t="shared" si="9"/>
        <v>0.78582980058295104</v>
      </c>
      <c r="D109" s="2"/>
      <c r="E109" s="2">
        <f t="shared" si="10"/>
        <v>64.716808663949749</v>
      </c>
      <c r="F109" s="1">
        <f t="shared" si="11"/>
        <v>-0.30901699437495517</v>
      </c>
      <c r="G109" s="1">
        <f t="shared" si="12"/>
        <v>-0.24283476306641391</v>
      </c>
      <c r="H109" s="1">
        <f t="shared" si="13"/>
        <v>-0.55185175744136905</v>
      </c>
    </row>
    <row r="110" spans="1:8">
      <c r="A110" s="13">
        <v>1.0399999999999999E-3</v>
      </c>
      <c r="B110" s="2">
        <f t="shared" si="8"/>
        <v>6.5345127194667683</v>
      </c>
      <c r="C110" s="2">
        <f t="shared" si="9"/>
        <v>0.7748665289029053</v>
      </c>
      <c r="D110" s="2"/>
      <c r="E110" s="2">
        <f t="shared" si="10"/>
        <v>65.345127194667697</v>
      </c>
      <c r="F110" s="1">
        <f t="shared" si="11"/>
        <v>-0.8090169943749459</v>
      </c>
      <c r="G110" s="1">
        <f t="shared" si="12"/>
        <v>-0.62688019025477559</v>
      </c>
      <c r="H110" s="1">
        <f t="shared" si="13"/>
        <v>-1.4358971846297215</v>
      </c>
    </row>
    <row r="111" spans="1:8">
      <c r="A111" s="13">
        <v>1.0499999999999999E-3</v>
      </c>
      <c r="B111" s="2">
        <f t="shared" si="8"/>
        <v>6.5973445725385647</v>
      </c>
      <c r="C111" s="2">
        <f t="shared" si="9"/>
        <v>0.76084521303612318</v>
      </c>
      <c r="D111" s="2"/>
      <c r="E111" s="2">
        <f t="shared" si="10"/>
        <v>65.973445725385659</v>
      </c>
      <c r="F111" s="1">
        <f t="shared" si="11"/>
        <v>-1</v>
      </c>
      <c r="G111" s="1">
        <f t="shared" si="12"/>
        <v>-0.76084521303612318</v>
      </c>
      <c r="H111" s="1">
        <f t="shared" si="13"/>
        <v>-1.7608452130361232</v>
      </c>
    </row>
    <row r="112" spans="1:8">
      <c r="A112" s="13">
        <v>1.06E-3</v>
      </c>
      <c r="B112" s="2">
        <f t="shared" si="8"/>
        <v>6.6601764256103611</v>
      </c>
      <c r="C112" s="2">
        <f t="shared" si="9"/>
        <v>0.74382118871060143</v>
      </c>
      <c r="D112" s="2"/>
      <c r="E112" s="2">
        <f t="shared" si="10"/>
        <v>66.601764256103607</v>
      </c>
      <c r="F112" s="1">
        <f t="shared" si="11"/>
        <v>-0.80901699437495311</v>
      </c>
      <c r="G112" s="1">
        <f t="shared" si="12"/>
        <v>-0.60176398244305562</v>
      </c>
      <c r="H112" s="1">
        <f t="shared" si="13"/>
        <v>-1.4107809768180086</v>
      </c>
    </row>
    <row r="113" spans="1:8">
      <c r="A113" s="13">
        <v>1.07E-3</v>
      </c>
      <c r="B113" s="2">
        <f t="shared" si="8"/>
        <v>6.7230082786821566</v>
      </c>
      <c r="C113" s="2">
        <f t="shared" si="9"/>
        <v>0.72386164197281599</v>
      </c>
      <c r="D113" s="2"/>
      <c r="E113" s="2">
        <f t="shared" si="10"/>
        <v>67.230082786821569</v>
      </c>
      <c r="F113" s="1">
        <f t="shared" si="11"/>
        <v>-0.30901699437495328</v>
      </c>
      <c r="G113" s="1">
        <f t="shared" si="12"/>
        <v>-0.22368554894575812</v>
      </c>
      <c r="H113" s="1">
        <f t="shared" si="13"/>
        <v>-0.53270254332071143</v>
      </c>
    </row>
    <row r="114" spans="1:8">
      <c r="A114" s="13">
        <v>1.08E-3</v>
      </c>
      <c r="B114" s="2">
        <f t="shared" si="8"/>
        <v>6.785840131753953</v>
      </c>
      <c r="C114" s="2">
        <f t="shared" si="9"/>
        <v>0.70104534403509111</v>
      </c>
      <c r="D114" s="2"/>
      <c r="E114" s="2">
        <f t="shared" si="10"/>
        <v>67.858401317539531</v>
      </c>
      <c r="F114" s="1">
        <f t="shared" si="11"/>
        <v>0.3090169943749449</v>
      </c>
      <c r="G114" s="1">
        <f t="shared" si="12"/>
        <v>0.21663492513427307</v>
      </c>
      <c r="H114" s="1">
        <f t="shared" si="13"/>
        <v>0.52565191950921797</v>
      </c>
    </row>
    <row r="115" spans="1:8">
      <c r="A115" s="13">
        <v>1.09E-3</v>
      </c>
      <c r="B115" s="2">
        <f t="shared" si="8"/>
        <v>6.8486719848257485</v>
      </c>
      <c r="C115" s="2">
        <f t="shared" si="9"/>
        <v>0.67546234040161246</v>
      </c>
      <c r="D115" s="2"/>
      <c r="E115" s="2">
        <f t="shared" si="10"/>
        <v>68.486719848257493</v>
      </c>
      <c r="F115" s="1">
        <f t="shared" si="11"/>
        <v>0.8090169943749479</v>
      </c>
      <c r="G115" s="1">
        <f t="shared" si="12"/>
        <v>0.54646051244518046</v>
      </c>
      <c r="H115" s="1">
        <f t="shared" si="13"/>
        <v>1.3554775068201284</v>
      </c>
    </row>
    <row r="116" spans="1:8">
      <c r="A116" s="13">
        <v>1.1000000000000001E-3</v>
      </c>
      <c r="B116" s="2">
        <f t="shared" si="8"/>
        <v>6.9115038378975449</v>
      </c>
      <c r="C116" s="2">
        <f t="shared" si="9"/>
        <v>0.64721359549995805</v>
      </c>
      <c r="D116" s="2"/>
      <c r="E116" s="2">
        <f t="shared" si="10"/>
        <v>69.115038378975456</v>
      </c>
      <c r="F116" s="1">
        <f t="shared" si="11"/>
        <v>1</v>
      </c>
      <c r="G116" s="1">
        <f t="shared" si="12"/>
        <v>0.64721359549995805</v>
      </c>
      <c r="H116" s="1">
        <f t="shared" si="13"/>
        <v>1.647213595499958</v>
      </c>
    </row>
    <row r="117" spans="1:8">
      <c r="A117" s="13">
        <v>1.1100000000000001E-3</v>
      </c>
      <c r="B117" s="2">
        <f t="shared" si="8"/>
        <v>6.9743356909693413</v>
      </c>
      <c r="C117" s="2">
        <f t="shared" si="9"/>
        <v>0.61641059422063127</v>
      </c>
      <c r="D117" s="2"/>
      <c r="E117" s="2">
        <f t="shared" si="10"/>
        <v>69.743356909693418</v>
      </c>
      <c r="F117" s="1">
        <f t="shared" si="11"/>
        <v>0.80901699437494279</v>
      </c>
      <c r="G117" s="1">
        <f t="shared" si="12"/>
        <v>0.49868664623724757</v>
      </c>
      <c r="H117" s="1">
        <f t="shared" si="13"/>
        <v>1.3077036406121905</v>
      </c>
    </row>
    <row r="118" spans="1:8">
      <c r="A118" s="13">
        <v>1.1199999999999999E-3</v>
      </c>
      <c r="B118" s="2">
        <f t="shared" si="8"/>
        <v>7.0371675440411359</v>
      </c>
      <c r="C118" s="2">
        <f t="shared" si="9"/>
        <v>0.58317490193712984</v>
      </c>
      <c r="D118" s="2"/>
      <c r="E118" s="2">
        <f t="shared" si="10"/>
        <v>70.371675440411366</v>
      </c>
      <c r="F118" s="1">
        <f t="shared" si="11"/>
        <v>0.30901699437495006</v>
      </c>
      <c r="G118" s="1">
        <f t="shared" si="12"/>
        <v>0.1802109553915181</v>
      </c>
      <c r="H118" s="1">
        <f t="shared" si="13"/>
        <v>0.48922794976646816</v>
      </c>
    </row>
    <row r="119" spans="1:8">
      <c r="A119" s="13">
        <v>1.1299999999999999E-3</v>
      </c>
      <c r="B119" s="2">
        <f t="shared" si="8"/>
        <v>7.0999993971129314</v>
      </c>
      <c r="C119" s="2">
        <f t="shared" si="9"/>
        <v>0.54763768474295171</v>
      </c>
      <c r="D119" s="2"/>
      <c r="E119" s="2">
        <f t="shared" si="10"/>
        <v>70.999993971129328</v>
      </c>
      <c r="F119" s="1">
        <f t="shared" si="11"/>
        <v>-0.30901699437494817</v>
      </c>
      <c r="G119" s="1">
        <f t="shared" si="12"/>
        <v>-0.16922935134572234</v>
      </c>
      <c r="H119" s="1">
        <f t="shared" si="13"/>
        <v>-0.47824634572067048</v>
      </c>
    </row>
    <row r="120" spans="1:8">
      <c r="A120" s="13">
        <v>1.14E-3</v>
      </c>
      <c r="B120" s="2">
        <f t="shared" si="8"/>
        <v>7.1628312501847278</v>
      </c>
      <c r="C120" s="2">
        <f t="shared" si="9"/>
        <v>0.50993919179895231</v>
      </c>
      <c r="D120" s="2"/>
      <c r="E120" s="2">
        <f t="shared" si="10"/>
        <v>71.628312501847276</v>
      </c>
      <c r="F120" s="1">
        <f t="shared" si="11"/>
        <v>-0.80901699437494157</v>
      </c>
      <c r="G120" s="1">
        <f t="shared" si="12"/>
        <v>-0.41254947226317523</v>
      </c>
      <c r="H120" s="1">
        <f t="shared" si="13"/>
        <v>-1.2215664666381167</v>
      </c>
    </row>
    <row r="121" spans="1:8">
      <c r="A121" s="13">
        <v>1.15E-3</v>
      </c>
      <c r="B121" s="2">
        <f t="shared" si="8"/>
        <v>7.2256631032565233</v>
      </c>
      <c r="C121" s="2">
        <f t="shared" si="9"/>
        <v>0.47022820183397923</v>
      </c>
      <c r="D121" s="2"/>
      <c r="E121" s="2">
        <f t="shared" si="10"/>
        <v>72.256631032565238</v>
      </c>
      <c r="F121" s="1">
        <f t="shared" si="11"/>
        <v>-1</v>
      </c>
      <c r="G121" s="1">
        <f t="shared" si="12"/>
        <v>-0.47022820183397923</v>
      </c>
      <c r="H121" s="1">
        <f t="shared" si="13"/>
        <v>-1.4702282018339792</v>
      </c>
    </row>
    <row r="122" spans="1:8">
      <c r="A122" s="13">
        <v>1.16E-3</v>
      </c>
      <c r="B122" s="2">
        <f t="shared" si="8"/>
        <v>7.2884949563283197</v>
      </c>
      <c r="C122" s="2">
        <f t="shared" si="9"/>
        <v>0.42866143598319778</v>
      </c>
      <c r="D122" s="2"/>
      <c r="E122" s="2">
        <f t="shared" si="10"/>
        <v>72.8849495632832</v>
      </c>
      <c r="F122" s="1">
        <f t="shared" si="11"/>
        <v>-0.80901699437494912</v>
      </c>
      <c r="G122" s="1">
        <f t="shared" si="12"/>
        <v>-0.34679438654357631</v>
      </c>
      <c r="H122" s="1">
        <f t="shared" si="13"/>
        <v>-1.1558113809185255</v>
      </c>
    </row>
    <row r="123" spans="1:8">
      <c r="A123" s="13">
        <v>1.17E-3</v>
      </c>
      <c r="B123" s="2">
        <f t="shared" si="8"/>
        <v>7.3513268094001161</v>
      </c>
      <c r="C123" s="2">
        <f t="shared" si="9"/>
        <v>0.38540293928137231</v>
      </c>
      <c r="D123" s="2"/>
      <c r="E123" s="2">
        <f t="shared" si="10"/>
        <v>73.513268094001162</v>
      </c>
      <c r="F123" s="1">
        <f t="shared" si="11"/>
        <v>-0.30901699437494679</v>
      </c>
      <c r="G123" s="1">
        <f t="shared" si="12"/>
        <v>-0.11909605791999979</v>
      </c>
      <c r="H123" s="1">
        <f t="shared" si="13"/>
        <v>-0.42811305229494656</v>
      </c>
    </row>
    <row r="124" spans="1:8">
      <c r="A124" s="13">
        <v>1.1800000000000001E-3</v>
      </c>
      <c r="B124" s="2">
        <f t="shared" si="8"/>
        <v>7.4141586624719116</v>
      </c>
      <c r="C124" s="2">
        <f t="shared" si="9"/>
        <v>0.34062343325205846</v>
      </c>
      <c r="D124" s="2"/>
      <c r="E124" s="2">
        <f t="shared" si="10"/>
        <v>74.141586624719125</v>
      </c>
      <c r="F124" s="1">
        <f t="shared" si="11"/>
        <v>0.30901699437495145</v>
      </c>
      <c r="G124" s="1">
        <f t="shared" si="12"/>
        <v>0.105258429557228</v>
      </c>
      <c r="H124" s="1">
        <f t="shared" si="13"/>
        <v>0.41427542393217942</v>
      </c>
    </row>
    <row r="125" spans="1:8">
      <c r="A125" s="13">
        <v>1.1900000000000001E-3</v>
      </c>
      <c r="B125" s="2">
        <f t="shared" si="8"/>
        <v>7.476990515543708</v>
      </c>
      <c r="C125" s="2">
        <f t="shared" si="9"/>
        <v>0.29449964214774232</v>
      </c>
      <c r="D125" s="2"/>
      <c r="E125" s="2">
        <f t="shared" si="10"/>
        <v>74.769905155437087</v>
      </c>
      <c r="F125" s="1">
        <f t="shared" si="11"/>
        <v>0.809016994374952</v>
      </c>
      <c r="G125" s="1">
        <f t="shared" si="12"/>
        <v>0.23825521533486543</v>
      </c>
      <c r="H125" s="1">
        <f t="shared" si="13"/>
        <v>1.0472722097098175</v>
      </c>
    </row>
    <row r="126" spans="1:8">
      <c r="A126" s="13">
        <v>1.1999999999999999E-3</v>
      </c>
      <c r="B126" s="2">
        <f t="shared" si="8"/>
        <v>7.5398223686155026</v>
      </c>
      <c r="C126" s="2">
        <f t="shared" si="9"/>
        <v>0.24721359549995886</v>
      </c>
      <c r="D126" s="2"/>
      <c r="E126" s="2">
        <f t="shared" si="10"/>
        <v>75.398223686155035</v>
      </c>
      <c r="F126" s="1">
        <f t="shared" si="11"/>
        <v>1</v>
      </c>
      <c r="G126" s="1">
        <f t="shared" si="12"/>
        <v>0.24721359549995886</v>
      </c>
      <c r="H126" s="1">
        <f t="shared" si="13"/>
        <v>1.2472135954999588</v>
      </c>
    </row>
    <row r="127" spans="1:8">
      <c r="A127" s="13">
        <v>1.2099999999999999E-3</v>
      </c>
      <c r="B127" s="2">
        <f t="shared" si="8"/>
        <v>7.6026542216872981</v>
      </c>
      <c r="C127" s="2">
        <f t="shared" si="9"/>
        <v>0.19895190973188503</v>
      </c>
      <c r="D127" s="2"/>
      <c r="E127" s="2">
        <f t="shared" si="10"/>
        <v>76.026542216872997</v>
      </c>
      <c r="F127" s="1">
        <f t="shared" si="11"/>
        <v>0.80901699437494712</v>
      </c>
      <c r="G127" s="1">
        <f t="shared" si="12"/>
        <v>0.16095547603644542</v>
      </c>
      <c r="H127" s="1">
        <f t="shared" si="13"/>
        <v>0.96997247041139256</v>
      </c>
    </row>
    <row r="128" spans="1:8">
      <c r="A128" s="13">
        <v>1.2199999999999999E-3</v>
      </c>
      <c r="B128" s="2">
        <f t="shared" si="8"/>
        <v>7.6654860747590945</v>
      </c>
      <c r="C128" s="2">
        <f t="shared" si="9"/>
        <v>0.14990505166858051</v>
      </c>
      <c r="D128" s="2"/>
      <c r="E128" s="2">
        <f t="shared" si="10"/>
        <v>76.654860747590945</v>
      </c>
      <c r="F128" s="1">
        <f t="shared" si="11"/>
        <v>0.309016994374957</v>
      </c>
      <c r="G128" s="1">
        <f t="shared" si="12"/>
        <v>4.6323208508247379E-2</v>
      </c>
      <c r="H128" s="1">
        <f t="shared" si="13"/>
        <v>0.35534020288320439</v>
      </c>
    </row>
    <row r="129" spans="1:8">
      <c r="A129" s="13">
        <v>1.23E-3</v>
      </c>
      <c r="B129" s="2">
        <f t="shared" si="8"/>
        <v>7.72831792783089</v>
      </c>
      <c r="C129" s="2">
        <f t="shared" si="9"/>
        <v>0.10026658685144448</v>
      </c>
      <c r="D129" s="2"/>
      <c r="E129" s="2">
        <f t="shared" si="10"/>
        <v>77.283179278308907</v>
      </c>
      <c r="F129" s="1">
        <f t="shared" si="11"/>
        <v>-0.30901699437494118</v>
      </c>
      <c r="G129" s="1">
        <f t="shared" si="12"/>
        <v>-3.0984079305067368E-2</v>
      </c>
      <c r="H129" s="1">
        <f t="shared" si="13"/>
        <v>-0.34000107368000854</v>
      </c>
    </row>
    <row r="130" spans="1:8">
      <c r="A130" s="13">
        <v>1.24E-3</v>
      </c>
      <c r="B130" s="2">
        <f t="shared" si="8"/>
        <v>7.7911497809026864</v>
      </c>
      <c r="C130" s="2">
        <f t="shared" si="9"/>
        <v>5.0232415623451369E-2</v>
      </c>
      <c r="D130" s="2"/>
      <c r="E130" s="2">
        <f t="shared" si="10"/>
        <v>77.911497809026869</v>
      </c>
      <c r="F130" s="1">
        <f t="shared" si="11"/>
        <v>-0.80901699437494567</v>
      </c>
      <c r="G130" s="1">
        <f t="shared" si="12"/>
        <v>-4.0638877907877687E-2</v>
      </c>
      <c r="H130" s="1">
        <f t="shared" si="13"/>
        <v>-0.84965587228282335</v>
      </c>
    </row>
    <row r="131" spans="1:8">
      <c r="A131" s="13">
        <v>1.25E-3</v>
      </c>
      <c r="B131" s="2">
        <f t="shared" si="8"/>
        <v>7.8539816339744828</v>
      </c>
      <c r="C131" s="2">
        <f t="shared" si="9"/>
        <v>2.45029690981724E-16</v>
      </c>
      <c r="D131" s="2"/>
      <c r="E131" s="2">
        <f t="shared" si="10"/>
        <v>78.539816339744831</v>
      </c>
      <c r="F131" s="1">
        <f t="shared" si="11"/>
        <v>-1</v>
      </c>
      <c r="G131" s="1">
        <f t="shared" si="12"/>
        <v>-2.45029690981724E-16</v>
      </c>
      <c r="H131" s="1">
        <f t="shared" si="13"/>
        <v>-1.0000000000000002</v>
      </c>
    </row>
    <row r="132" spans="1:8">
      <c r="A132" s="13">
        <v>1.2600000000000001E-3</v>
      </c>
      <c r="B132" s="2">
        <f t="shared" si="8"/>
        <v>7.9168134870462783</v>
      </c>
      <c r="C132" s="2">
        <f t="shared" si="9"/>
        <v>-5.0232415623450169E-2</v>
      </c>
      <c r="D132" s="2"/>
      <c r="E132" s="2">
        <f t="shared" si="10"/>
        <v>79.168134870462794</v>
      </c>
      <c r="F132" s="1">
        <f t="shared" si="11"/>
        <v>-0.80901699437494501</v>
      </c>
      <c r="G132" s="1">
        <f t="shared" si="12"/>
        <v>4.0638877907876687E-2</v>
      </c>
      <c r="H132" s="1">
        <f t="shared" si="13"/>
        <v>-0.76837811646706833</v>
      </c>
    </row>
    <row r="133" spans="1:8">
      <c r="A133" s="13">
        <v>1.2700000000000001E-3</v>
      </c>
      <c r="B133" s="2">
        <f t="shared" si="8"/>
        <v>7.9796453401180747</v>
      </c>
      <c r="C133" s="2">
        <f t="shared" si="9"/>
        <v>-0.1002665868514433</v>
      </c>
      <c r="D133" s="2"/>
      <c r="E133" s="2">
        <f t="shared" si="10"/>
        <v>79.796453401180756</v>
      </c>
      <c r="F133" s="1">
        <f t="shared" si="11"/>
        <v>-0.30901699437494023</v>
      </c>
      <c r="G133" s="1">
        <f t="shared" si="12"/>
        <v>3.098407930506691E-2</v>
      </c>
      <c r="H133" s="1">
        <f t="shared" si="13"/>
        <v>-0.27803291506987332</v>
      </c>
    </row>
    <row r="134" spans="1:8">
      <c r="A134" s="13">
        <v>1.2800000000000001E-3</v>
      </c>
      <c r="B134" s="2">
        <f t="shared" si="8"/>
        <v>8.0424771931898711</v>
      </c>
      <c r="C134" s="2">
        <f t="shared" si="9"/>
        <v>-0.14990505166858004</v>
      </c>
      <c r="D134" s="2"/>
      <c r="E134" s="2">
        <f t="shared" si="10"/>
        <v>80.424771931898718</v>
      </c>
      <c r="F134" s="1">
        <f t="shared" si="11"/>
        <v>0.30901699437495794</v>
      </c>
      <c r="G134" s="1">
        <f t="shared" si="12"/>
        <v>-4.6323208508247379E-2</v>
      </c>
      <c r="H134" s="1">
        <f t="shared" si="13"/>
        <v>0.26269378586671055</v>
      </c>
    </row>
    <row r="135" spans="1:8">
      <c r="A135" s="13">
        <v>1.2899999999999999E-3</v>
      </c>
      <c r="B135" s="2">
        <f t="shared" ref="B135:B198" si="14">2*PI()*$B$2*A135</f>
        <v>8.1053090462616648</v>
      </c>
      <c r="C135" s="2">
        <f t="shared" ref="C135:C198" si="15">$B$4*COS(B135)</f>
        <v>-0.19895190973188248</v>
      </c>
      <c r="D135" s="2"/>
      <c r="E135" s="2">
        <f t="shared" ref="E135:E198" si="16">2*PI()*$F$2*A135</f>
        <v>81.053090462616666</v>
      </c>
      <c r="F135" s="1">
        <f t="shared" ref="F135:F198" si="17">$F$3*COS(E135)</f>
        <v>0.80901699437494767</v>
      </c>
      <c r="G135" s="1">
        <f t="shared" ref="G135:G198" si="18">C135*F135</f>
        <v>-0.16095547603644347</v>
      </c>
      <c r="H135" s="1">
        <f t="shared" ref="H135:H198" si="19">F135+G135</f>
        <v>0.64806151833850423</v>
      </c>
    </row>
    <row r="136" spans="1:8">
      <c r="A136" s="13">
        <v>1.2999999999999999E-3</v>
      </c>
      <c r="B136" s="2">
        <f t="shared" si="14"/>
        <v>8.1681408993334603</v>
      </c>
      <c r="C136" s="2">
        <f t="shared" si="15"/>
        <v>-0.24721359549995636</v>
      </c>
      <c r="D136" s="2"/>
      <c r="E136" s="2">
        <f t="shared" si="16"/>
        <v>81.681408993334614</v>
      </c>
      <c r="F136" s="1">
        <f t="shared" si="17"/>
        <v>1</v>
      </c>
      <c r="G136" s="1">
        <f t="shared" si="18"/>
        <v>-0.24721359549995636</v>
      </c>
      <c r="H136" s="1">
        <f t="shared" si="19"/>
        <v>0.75278640450004364</v>
      </c>
    </row>
    <row r="137" spans="1:8">
      <c r="A137" s="13">
        <v>1.31E-3</v>
      </c>
      <c r="B137" s="2">
        <f t="shared" si="14"/>
        <v>8.2309727524052576</v>
      </c>
      <c r="C137" s="2">
        <f t="shared" si="15"/>
        <v>-0.29449964214774188</v>
      </c>
      <c r="D137" s="2"/>
      <c r="E137" s="2">
        <f t="shared" si="16"/>
        <v>82.309727524052576</v>
      </c>
      <c r="F137" s="1">
        <f t="shared" si="17"/>
        <v>0.80901699437495145</v>
      </c>
      <c r="G137" s="1">
        <f t="shared" si="18"/>
        <v>-0.23825521533486491</v>
      </c>
      <c r="H137" s="1">
        <f t="shared" si="19"/>
        <v>0.57076177904008651</v>
      </c>
    </row>
    <row r="138" spans="1:8">
      <c r="A138" s="13">
        <v>1.32E-3</v>
      </c>
      <c r="B138" s="2">
        <f t="shared" si="14"/>
        <v>8.2938046054770531</v>
      </c>
      <c r="C138" s="2">
        <f t="shared" si="15"/>
        <v>-0.34062343325205741</v>
      </c>
      <c r="D138" s="2"/>
      <c r="E138" s="2">
        <f t="shared" si="16"/>
        <v>82.938046054770538</v>
      </c>
      <c r="F138" s="1">
        <f t="shared" si="17"/>
        <v>0.3090169943749505</v>
      </c>
      <c r="G138" s="1">
        <f t="shared" si="18"/>
        <v>-0.10525842955722735</v>
      </c>
      <c r="H138" s="1">
        <f t="shared" si="19"/>
        <v>0.20375856481772314</v>
      </c>
    </row>
    <row r="139" spans="1:8">
      <c r="A139" s="13">
        <v>1.33E-3</v>
      </c>
      <c r="B139" s="2">
        <f t="shared" si="14"/>
        <v>8.3566364585488486</v>
      </c>
      <c r="C139" s="2">
        <f t="shared" si="15"/>
        <v>-0.38540293928137126</v>
      </c>
      <c r="D139" s="2"/>
      <c r="E139" s="2">
        <f t="shared" si="16"/>
        <v>83.5663645854885</v>
      </c>
      <c r="F139" s="1">
        <f t="shared" si="17"/>
        <v>-0.30901699437494773</v>
      </c>
      <c r="G139" s="1">
        <f t="shared" si="18"/>
        <v>0.11909605791999982</v>
      </c>
      <c r="H139" s="1">
        <f t="shared" si="19"/>
        <v>-0.1899209364549479</v>
      </c>
    </row>
    <row r="140" spans="1:8">
      <c r="A140" s="13">
        <v>1.34E-3</v>
      </c>
      <c r="B140" s="2">
        <f t="shared" si="14"/>
        <v>8.4194683116206459</v>
      </c>
      <c r="C140" s="2">
        <f t="shared" si="15"/>
        <v>-0.42866143598319734</v>
      </c>
      <c r="D140" s="2"/>
      <c r="E140" s="2">
        <f t="shared" si="16"/>
        <v>84.194683116206463</v>
      </c>
      <c r="F140" s="1">
        <f t="shared" si="17"/>
        <v>-0.80901699437494967</v>
      </c>
      <c r="G140" s="1">
        <f t="shared" si="18"/>
        <v>0.34679438654357619</v>
      </c>
      <c r="H140" s="1">
        <f t="shared" si="19"/>
        <v>-0.46222260783137348</v>
      </c>
    </row>
    <row r="141" spans="1:8">
      <c r="A141" s="13">
        <v>1.3500000000000001E-3</v>
      </c>
      <c r="B141" s="2">
        <f t="shared" si="14"/>
        <v>8.4823001646924414</v>
      </c>
      <c r="C141" s="2">
        <f t="shared" si="15"/>
        <v>-0.47022820183397834</v>
      </c>
      <c r="D141" s="2"/>
      <c r="E141" s="2">
        <f t="shared" si="16"/>
        <v>84.823001646924425</v>
      </c>
      <c r="F141" s="1">
        <f t="shared" si="17"/>
        <v>-1</v>
      </c>
      <c r="G141" s="1">
        <f t="shared" si="18"/>
        <v>0.47022820183397834</v>
      </c>
      <c r="H141" s="1">
        <f t="shared" si="19"/>
        <v>-0.52977179816602171</v>
      </c>
    </row>
    <row r="142" spans="1:8">
      <c r="A142" s="13">
        <v>1.3600000000000001E-3</v>
      </c>
      <c r="B142" s="2">
        <f t="shared" si="14"/>
        <v>8.5451320177642369</v>
      </c>
      <c r="C142" s="2">
        <f t="shared" si="15"/>
        <v>-0.50993919179895142</v>
      </c>
      <c r="D142" s="2"/>
      <c r="E142" s="2">
        <f t="shared" si="16"/>
        <v>85.451320177642387</v>
      </c>
      <c r="F142" s="1">
        <f t="shared" si="17"/>
        <v>-0.80901699437494101</v>
      </c>
      <c r="G142" s="1">
        <f t="shared" si="18"/>
        <v>0.41254947226317423</v>
      </c>
      <c r="H142" s="1">
        <f t="shared" si="19"/>
        <v>-0.39646752211176678</v>
      </c>
    </row>
    <row r="143" spans="1:8">
      <c r="A143" s="13">
        <v>1.3699999999999999E-3</v>
      </c>
      <c r="B143" s="2">
        <f t="shared" si="14"/>
        <v>8.6079638708360324</v>
      </c>
      <c r="C143" s="2">
        <f t="shared" si="15"/>
        <v>-0.54763768474295038</v>
      </c>
      <c r="D143" s="2"/>
      <c r="E143" s="2">
        <f t="shared" si="16"/>
        <v>86.079638708360321</v>
      </c>
      <c r="F143" s="1">
        <f t="shared" si="17"/>
        <v>-0.30901699437496077</v>
      </c>
      <c r="G143" s="1">
        <f t="shared" si="18"/>
        <v>0.16922935134572883</v>
      </c>
      <c r="H143" s="1">
        <f t="shared" si="19"/>
        <v>-0.13978764302923194</v>
      </c>
    </row>
    <row r="144" spans="1:8">
      <c r="A144" s="13">
        <v>1.3799999999999999E-3</v>
      </c>
      <c r="B144" s="2">
        <f t="shared" si="14"/>
        <v>8.6707957239078279</v>
      </c>
      <c r="C144" s="2">
        <f t="shared" si="15"/>
        <v>-0.58317490193712851</v>
      </c>
      <c r="D144" s="2"/>
      <c r="E144" s="2">
        <f t="shared" si="16"/>
        <v>86.707957239078283</v>
      </c>
      <c r="F144" s="1">
        <f t="shared" si="17"/>
        <v>0.30901699437493746</v>
      </c>
      <c r="G144" s="1">
        <f t="shared" si="18"/>
        <v>-0.18021095539151036</v>
      </c>
      <c r="H144" s="1">
        <f t="shared" si="19"/>
        <v>0.1288060389834271</v>
      </c>
    </row>
    <row r="145" spans="1:8">
      <c r="A145" s="13">
        <v>1.39E-3</v>
      </c>
      <c r="B145" s="2">
        <f t="shared" si="14"/>
        <v>8.7336275769796234</v>
      </c>
      <c r="C145" s="2">
        <f t="shared" si="15"/>
        <v>-0.6164105942206306</v>
      </c>
      <c r="D145" s="2"/>
      <c r="E145" s="2">
        <f t="shared" si="16"/>
        <v>87.336275769796245</v>
      </c>
      <c r="F145" s="1">
        <f t="shared" si="17"/>
        <v>0.80901699437494334</v>
      </c>
      <c r="G145" s="1">
        <f t="shared" si="18"/>
        <v>-0.4986866462372474</v>
      </c>
      <c r="H145" s="1">
        <f t="shared" si="19"/>
        <v>0.31033034813769594</v>
      </c>
    </row>
    <row r="146" spans="1:8">
      <c r="A146" s="13">
        <v>1.4E-3</v>
      </c>
      <c r="B146" s="2">
        <f t="shared" si="14"/>
        <v>8.7964594300514207</v>
      </c>
      <c r="C146" s="2">
        <f t="shared" si="15"/>
        <v>-0.64721359549995783</v>
      </c>
      <c r="D146" s="2"/>
      <c r="E146" s="2">
        <f t="shared" si="16"/>
        <v>87.964594300514207</v>
      </c>
      <c r="F146" s="1">
        <f t="shared" si="17"/>
        <v>1</v>
      </c>
      <c r="G146" s="1">
        <f t="shared" si="18"/>
        <v>-0.64721359549995783</v>
      </c>
      <c r="H146" s="1">
        <f t="shared" si="19"/>
        <v>0.35278640450004217</v>
      </c>
    </row>
    <row r="147" spans="1:8">
      <c r="A147" s="13">
        <v>1.41E-3</v>
      </c>
      <c r="B147" s="2">
        <f t="shared" si="14"/>
        <v>8.8592912831232162</v>
      </c>
      <c r="C147" s="2">
        <f t="shared" si="15"/>
        <v>-0.67546234040161179</v>
      </c>
      <c r="D147" s="2"/>
      <c r="E147" s="2">
        <f t="shared" si="16"/>
        <v>88.592912831232169</v>
      </c>
      <c r="F147" s="1">
        <f t="shared" si="17"/>
        <v>0.80901699437494734</v>
      </c>
      <c r="G147" s="1">
        <f t="shared" si="18"/>
        <v>-0.54646051244517957</v>
      </c>
      <c r="H147" s="1">
        <f t="shared" si="19"/>
        <v>0.26255648192976777</v>
      </c>
    </row>
    <row r="148" spans="1:8">
      <c r="A148" s="13">
        <v>1.42E-3</v>
      </c>
      <c r="B148" s="2">
        <f t="shared" si="14"/>
        <v>8.9221231361950117</v>
      </c>
      <c r="C148" s="2">
        <f t="shared" si="15"/>
        <v>-0.70104534403509045</v>
      </c>
      <c r="D148" s="2"/>
      <c r="E148" s="2">
        <f t="shared" si="16"/>
        <v>89.221231361950132</v>
      </c>
      <c r="F148" s="1">
        <f t="shared" si="17"/>
        <v>0.30901699437494395</v>
      </c>
      <c r="G148" s="1">
        <f t="shared" si="18"/>
        <v>-0.21663492513427218</v>
      </c>
      <c r="H148" s="1">
        <f t="shared" si="19"/>
        <v>9.2382069240671771E-2</v>
      </c>
    </row>
    <row r="149" spans="1:8">
      <c r="A149" s="13">
        <v>1.4300000000000001E-3</v>
      </c>
      <c r="B149" s="2">
        <f t="shared" si="14"/>
        <v>8.984954989266809</v>
      </c>
      <c r="C149" s="2">
        <f t="shared" si="15"/>
        <v>-0.72386164197281577</v>
      </c>
      <c r="D149" s="2"/>
      <c r="E149" s="2">
        <f t="shared" si="16"/>
        <v>89.849549892668094</v>
      </c>
      <c r="F149" s="1">
        <f t="shared" si="17"/>
        <v>-0.30901699437495422</v>
      </c>
      <c r="G149" s="1">
        <f t="shared" si="18"/>
        <v>0.22368554894575873</v>
      </c>
      <c r="H149" s="1">
        <f t="shared" si="19"/>
        <v>-8.533144542919549E-2</v>
      </c>
    </row>
    <row r="150" spans="1:8">
      <c r="A150" s="13">
        <v>1.4400000000000001E-3</v>
      </c>
      <c r="B150" s="2">
        <f t="shared" si="14"/>
        <v>9.0477868423386045</v>
      </c>
      <c r="C150" s="2">
        <f t="shared" si="15"/>
        <v>-0.74382118871060121</v>
      </c>
      <c r="D150" s="2"/>
      <c r="E150" s="2">
        <f t="shared" si="16"/>
        <v>90.477868423386056</v>
      </c>
      <c r="F150" s="1">
        <f t="shared" si="17"/>
        <v>-0.80901699437495367</v>
      </c>
      <c r="G150" s="1">
        <f t="shared" si="18"/>
        <v>0.60176398244305584</v>
      </c>
      <c r="H150" s="1">
        <f t="shared" si="19"/>
        <v>-0.20725301193189782</v>
      </c>
    </row>
    <row r="151" spans="1:8">
      <c r="A151" s="13">
        <v>1.4499999999999999E-3</v>
      </c>
      <c r="B151" s="2">
        <f t="shared" si="14"/>
        <v>9.1106186954103983</v>
      </c>
      <c r="C151" s="2">
        <f t="shared" si="15"/>
        <v>-0.76084521303612229</v>
      </c>
      <c r="D151" s="2"/>
      <c r="E151" s="2">
        <f t="shared" si="16"/>
        <v>91.10618695410399</v>
      </c>
      <c r="F151" s="1">
        <f t="shared" si="17"/>
        <v>-1</v>
      </c>
      <c r="G151" s="1">
        <f t="shared" si="18"/>
        <v>0.76084521303612229</v>
      </c>
      <c r="H151" s="1">
        <f t="shared" si="19"/>
        <v>-0.23915478696387771</v>
      </c>
    </row>
    <row r="152" spans="1:8">
      <c r="A152" s="13">
        <v>1.4599999999999999E-3</v>
      </c>
      <c r="B152" s="2">
        <f t="shared" si="14"/>
        <v>9.1734505484821955</v>
      </c>
      <c r="C152" s="2">
        <f t="shared" si="15"/>
        <v>-0.77486652890290486</v>
      </c>
      <c r="D152" s="2"/>
      <c r="E152" s="2">
        <f t="shared" si="16"/>
        <v>91.734505484821952</v>
      </c>
      <c r="F152" s="1">
        <f t="shared" si="17"/>
        <v>-0.80901699437495367</v>
      </c>
      <c r="G152" s="1">
        <f t="shared" si="18"/>
        <v>0.62688019025478126</v>
      </c>
      <c r="H152" s="1">
        <f t="shared" si="19"/>
        <v>-0.18213680412017241</v>
      </c>
    </row>
    <row r="153" spans="1:8">
      <c r="A153" s="13">
        <v>1.47E-3</v>
      </c>
      <c r="B153" s="2">
        <f t="shared" si="14"/>
        <v>9.2362824015539911</v>
      </c>
      <c r="C153" s="2">
        <f t="shared" si="15"/>
        <v>-0.78582980058295082</v>
      </c>
      <c r="D153" s="2"/>
      <c r="E153" s="2">
        <f t="shared" si="16"/>
        <v>92.362824015539914</v>
      </c>
      <c r="F153" s="1">
        <f t="shared" si="17"/>
        <v>-0.30901699437495422</v>
      </c>
      <c r="G153" s="1">
        <f t="shared" si="18"/>
        <v>0.24283476306641311</v>
      </c>
      <c r="H153" s="1">
        <f t="shared" si="19"/>
        <v>-6.6182231308541117E-2</v>
      </c>
    </row>
    <row r="154" spans="1:8">
      <c r="A154" s="13">
        <v>1.48E-3</v>
      </c>
      <c r="B154" s="2">
        <f t="shared" si="14"/>
        <v>9.2991142546257866</v>
      </c>
      <c r="C154" s="2">
        <f t="shared" si="15"/>
        <v>-0.79369176105158212</v>
      </c>
      <c r="D154" s="2"/>
      <c r="E154" s="2">
        <f t="shared" si="16"/>
        <v>92.991142546257876</v>
      </c>
      <c r="F154" s="1">
        <f t="shared" si="17"/>
        <v>0.30901699437494395</v>
      </c>
      <c r="G154" s="1">
        <f t="shared" si="18"/>
        <v>-0.24526424246031611</v>
      </c>
      <c r="H154" s="1">
        <f t="shared" si="19"/>
        <v>6.3752751914627842E-2</v>
      </c>
    </row>
    <row r="155" spans="1:8">
      <c r="A155" s="13">
        <v>1.49E-3</v>
      </c>
      <c r="B155" s="2">
        <f t="shared" si="14"/>
        <v>9.3619461076975821</v>
      </c>
      <c r="C155" s="2">
        <f t="shared" si="15"/>
        <v>-0.7984213827426172</v>
      </c>
      <c r="D155" s="2"/>
      <c r="E155" s="2">
        <f t="shared" si="16"/>
        <v>93.619461076975838</v>
      </c>
      <c r="F155" s="1">
        <f t="shared" si="17"/>
        <v>0.80901699437494734</v>
      </c>
      <c r="G155" s="1">
        <f t="shared" si="18"/>
        <v>-0.64593646731112164</v>
      </c>
      <c r="H155" s="1">
        <f t="shared" si="19"/>
        <v>0.1630805270638257</v>
      </c>
    </row>
    <row r="156" spans="1:8">
      <c r="A156" s="13">
        <v>1.5E-3</v>
      </c>
      <c r="B156" s="2">
        <f t="shared" si="14"/>
        <v>9.4247779607693793</v>
      </c>
      <c r="C156" s="2">
        <f t="shared" si="15"/>
        <v>-0.8</v>
      </c>
      <c r="D156" s="2"/>
      <c r="E156" s="2">
        <f t="shared" si="16"/>
        <v>94.247779607693801</v>
      </c>
      <c r="F156" s="1">
        <f t="shared" si="17"/>
        <v>1</v>
      </c>
      <c r="G156" s="1">
        <f t="shared" si="18"/>
        <v>-0.8</v>
      </c>
      <c r="H156" s="1">
        <f t="shared" si="19"/>
        <v>0.19999999999999996</v>
      </c>
    </row>
    <row r="157" spans="1:8">
      <c r="A157" s="13">
        <v>1.5100000000000001E-3</v>
      </c>
      <c r="B157" s="2">
        <f t="shared" si="14"/>
        <v>9.4876098138411749</v>
      </c>
      <c r="C157" s="2">
        <f t="shared" si="15"/>
        <v>-0.79842138274261731</v>
      </c>
      <c r="D157" s="2"/>
      <c r="E157" s="2">
        <f t="shared" si="16"/>
        <v>94.876098138411763</v>
      </c>
      <c r="F157" s="1">
        <f t="shared" si="17"/>
        <v>0.80901699437494334</v>
      </c>
      <c r="G157" s="1">
        <f t="shared" si="18"/>
        <v>-0.64593646731111853</v>
      </c>
      <c r="H157" s="1">
        <f t="shared" si="19"/>
        <v>0.16308052706382481</v>
      </c>
    </row>
    <row r="158" spans="1:8">
      <c r="A158" s="13">
        <v>1.5200000000000001E-3</v>
      </c>
      <c r="B158" s="2">
        <f t="shared" si="14"/>
        <v>9.5504416669129704</v>
      </c>
      <c r="C158" s="2">
        <f t="shared" si="15"/>
        <v>-0.79369176105158246</v>
      </c>
      <c r="D158" s="2"/>
      <c r="E158" s="2">
        <f t="shared" si="16"/>
        <v>95.504416669129725</v>
      </c>
      <c r="F158" s="1">
        <f t="shared" si="17"/>
        <v>0.30901699437493746</v>
      </c>
      <c r="G158" s="1">
        <f t="shared" si="18"/>
        <v>-0.24526424246031106</v>
      </c>
      <c r="H158" s="1">
        <f t="shared" si="19"/>
        <v>6.3752751914626399E-2</v>
      </c>
    </row>
    <row r="159" spans="1:8">
      <c r="A159" s="13">
        <v>1.5299999999999999E-3</v>
      </c>
      <c r="B159" s="2">
        <f t="shared" si="14"/>
        <v>9.6132735199847659</v>
      </c>
      <c r="C159" s="2">
        <f t="shared" si="15"/>
        <v>-0.78582980058295115</v>
      </c>
      <c r="D159" s="2"/>
      <c r="E159" s="2">
        <f t="shared" si="16"/>
        <v>96.132735199847659</v>
      </c>
      <c r="F159" s="1">
        <f t="shared" si="17"/>
        <v>-0.30901699437493374</v>
      </c>
      <c r="G159" s="1">
        <f t="shared" si="18"/>
        <v>0.24283476306639712</v>
      </c>
      <c r="H159" s="1">
        <f t="shared" si="19"/>
        <v>-6.6182231308536621E-2</v>
      </c>
    </row>
    <row r="160" spans="1:8">
      <c r="A160" s="13">
        <v>1.5399999999999999E-3</v>
      </c>
      <c r="B160" s="2">
        <f t="shared" si="14"/>
        <v>9.6761053730565614</v>
      </c>
      <c r="C160" s="2">
        <f t="shared" si="15"/>
        <v>-0.7748665289029053</v>
      </c>
      <c r="D160" s="2"/>
      <c r="E160" s="2">
        <f t="shared" si="16"/>
        <v>96.761053730565621</v>
      </c>
      <c r="F160" s="1">
        <f t="shared" si="17"/>
        <v>-0.80901699437494101</v>
      </c>
      <c r="G160" s="1">
        <f t="shared" si="18"/>
        <v>0.62688019025477182</v>
      </c>
      <c r="H160" s="1">
        <f t="shared" si="19"/>
        <v>-0.18213680412016919</v>
      </c>
    </row>
    <row r="161" spans="1:8">
      <c r="A161" s="13">
        <v>1.5499999999999999E-3</v>
      </c>
      <c r="B161" s="2">
        <f t="shared" si="14"/>
        <v>9.7389372261283569</v>
      </c>
      <c r="C161" s="2">
        <f t="shared" si="15"/>
        <v>-0.7608452130361234</v>
      </c>
      <c r="D161" s="2"/>
      <c r="E161" s="2">
        <f t="shared" si="16"/>
        <v>97.389372261283583</v>
      </c>
      <c r="F161" s="1">
        <f t="shared" si="17"/>
        <v>-1</v>
      </c>
      <c r="G161" s="1">
        <f t="shared" si="18"/>
        <v>0.7608452130361234</v>
      </c>
      <c r="H161" s="1">
        <f t="shared" si="19"/>
        <v>-0.2391547869638766</v>
      </c>
    </row>
    <row r="162" spans="1:8">
      <c r="A162" s="13">
        <v>1.56E-3</v>
      </c>
      <c r="B162" s="2">
        <f t="shared" si="14"/>
        <v>9.8017690792001542</v>
      </c>
      <c r="C162" s="2">
        <f t="shared" si="15"/>
        <v>-0.74382118871060143</v>
      </c>
      <c r="D162" s="2"/>
      <c r="E162" s="2">
        <f t="shared" si="16"/>
        <v>98.017690792001545</v>
      </c>
      <c r="F162" s="1">
        <f t="shared" si="17"/>
        <v>-0.80901699437494967</v>
      </c>
      <c r="G162" s="1">
        <f t="shared" si="18"/>
        <v>0.60176398244305307</v>
      </c>
      <c r="H162" s="1">
        <f t="shared" si="19"/>
        <v>-0.2072530119318966</v>
      </c>
    </row>
    <row r="163" spans="1:8">
      <c r="A163" s="13">
        <v>1.57E-3</v>
      </c>
      <c r="B163" s="2">
        <f t="shared" si="14"/>
        <v>9.8646009322719497</v>
      </c>
      <c r="C163" s="2">
        <f t="shared" si="15"/>
        <v>-0.72386164197281611</v>
      </c>
      <c r="D163" s="2"/>
      <c r="E163" s="2">
        <f t="shared" si="16"/>
        <v>98.646009322719507</v>
      </c>
      <c r="F163" s="1">
        <f t="shared" si="17"/>
        <v>-0.30901699437494773</v>
      </c>
      <c r="G163" s="1">
        <f t="shared" si="18"/>
        <v>0.22368554894575415</v>
      </c>
      <c r="H163" s="1">
        <f t="shared" si="19"/>
        <v>-8.5331445429193575E-2</v>
      </c>
    </row>
    <row r="164" spans="1:8">
      <c r="A164" s="13">
        <v>1.58E-3</v>
      </c>
      <c r="B164" s="2">
        <f t="shared" si="14"/>
        <v>9.9274327853437452</v>
      </c>
      <c r="C164" s="2">
        <f t="shared" si="15"/>
        <v>-0.70104534403509144</v>
      </c>
      <c r="D164" s="2"/>
      <c r="E164" s="2">
        <f t="shared" si="16"/>
        <v>99.27432785343747</v>
      </c>
      <c r="F164" s="1">
        <f t="shared" si="17"/>
        <v>0.3090169943749505</v>
      </c>
      <c r="G164" s="1">
        <f t="shared" si="18"/>
        <v>-0.2166349251342771</v>
      </c>
      <c r="H164" s="1">
        <f t="shared" si="19"/>
        <v>9.2382069240673409E-2</v>
      </c>
    </row>
    <row r="165" spans="1:8">
      <c r="A165" s="13">
        <v>1.5900000000000001E-3</v>
      </c>
      <c r="B165" s="2">
        <f t="shared" si="14"/>
        <v>9.9902646384155425</v>
      </c>
      <c r="C165" s="2">
        <f t="shared" si="15"/>
        <v>-0.67546234040161213</v>
      </c>
      <c r="D165" s="2"/>
      <c r="E165" s="2">
        <f t="shared" si="16"/>
        <v>99.902646384155432</v>
      </c>
      <c r="F165" s="1">
        <f t="shared" si="17"/>
        <v>0.80901699437495145</v>
      </c>
      <c r="G165" s="1">
        <f t="shared" si="18"/>
        <v>-0.54646051244518257</v>
      </c>
      <c r="H165" s="1">
        <f t="shared" si="19"/>
        <v>0.26255648192976888</v>
      </c>
    </row>
    <row r="166" spans="1:8">
      <c r="A166" s="13">
        <v>1.6000000000000001E-3</v>
      </c>
      <c r="B166" s="2">
        <f t="shared" si="14"/>
        <v>10.053096491487338</v>
      </c>
      <c r="C166" s="2">
        <f t="shared" si="15"/>
        <v>-0.64721359549995816</v>
      </c>
      <c r="D166" s="2"/>
      <c r="E166" s="2">
        <f t="shared" si="16"/>
        <v>100.53096491487339</v>
      </c>
      <c r="F166" s="1">
        <f t="shared" si="17"/>
        <v>1</v>
      </c>
      <c r="G166" s="1">
        <f t="shared" si="18"/>
        <v>-0.64721359549995816</v>
      </c>
      <c r="H166" s="1">
        <f t="shared" si="19"/>
        <v>0.35278640450004184</v>
      </c>
    </row>
    <row r="167" spans="1:8">
      <c r="A167" s="13">
        <v>1.6100000000000001E-3</v>
      </c>
      <c r="B167" s="2">
        <f t="shared" si="14"/>
        <v>10.115928344559133</v>
      </c>
      <c r="C167" s="2">
        <f t="shared" si="15"/>
        <v>-0.61641059422063182</v>
      </c>
      <c r="D167" s="2"/>
      <c r="E167" s="2">
        <f t="shared" si="16"/>
        <v>101.15928344559134</v>
      </c>
      <c r="F167" s="1">
        <f t="shared" si="17"/>
        <v>0.80901699437494767</v>
      </c>
      <c r="G167" s="1">
        <f t="shared" si="18"/>
        <v>-0.49868664623725106</v>
      </c>
      <c r="H167" s="1">
        <f t="shared" si="19"/>
        <v>0.31033034813769661</v>
      </c>
    </row>
    <row r="168" spans="1:8">
      <c r="A168" s="13">
        <v>1.6199999999999999E-3</v>
      </c>
      <c r="B168" s="2">
        <f t="shared" si="14"/>
        <v>10.178760197630929</v>
      </c>
      <c r="C168" s="2">
        <f t="shared" si="15"/>
        <v>-0.58317490193712984</v>
      </c>
      <c r="D168" s="2"/>
      <c r="E168" s="2">
        <f t="shared" si="16"/>
        <v>101.78760197630929</v>
      </c>
      <c r="F168" s="1">
        <f t="shared" si="17"/>
        <v>0.30901699437495794</v>
      </c>
      <c r="G168" s="1">
        <f t="shared" si="18"/>
        <v>-0.18021095539152271</v>
      </c>
      <c r="H168" s="1">
        <f t="shared" si="19"/>
        <v>0.12880603898343523</v>
      </c>
    </row>
    <row r="169" spans="1:8">
      <c r="A169" s="13">
        <v>1.6299999999999999E-3</v>
      </c>
      <c r="B169" s="2">
        <f t="shared" si="14"/>
        <v>10.241592050702724</v>
      </c>
      <c r="C169" s="2">
        <f t="shared" si="15"/>
        <v>-0.54763768474295182</v>
      </c>
      <c r="D169" s="2"/>
      <c r="E169" s="2">
        <f t="shared" si="16"/>
        <v>102.41592050702725</v>
      </c>
      <c r="F169" s="1">
        <f t="shared" si="17"/>
        <v>-0.30901699437494023</v>
      </c>
      <c r="G169" s="1">
        <f t="shared" si="18"/>
        <v>0.16922935134571804</v>
      </c>
      <c r="H169" s="1">
        <f t="shared" si="19"/>
        <v>-0.1397876430292222</v>
      </c>
    </row>
    <row r="170" spans="1:8">
      <c r="A170" s="13">
        <v>1.64E-3</v>
      </c>
      <c r="B170" s="2">
        <f t="shared" si="14"/>
        <v>10.30442390377452</v>
      </c>
      <c r="C170" s="2">
        <f t="shared" si="15"/>
        <v>-0.50993919179895286</v>
      </c>
      <c r="D170" s="2"/>
      <c r="E170" s="2">
        <f t="shared" si="16"/>
        <v>103.04423903774521</v>
      </c>
      <c r="F170" s="1">
        <f t="shared" si="17"/>
        <v>-0.80901699437494501</v>
      </c>
      <c r="G170" s="1">
        <f t="shared" si="18"/>
        <v>0.41254947226317745</v>
      </c>
      <c r="H170" s="1">
        <f t="shared" si="19"/>
        <v>-0.39646752211176756</v>
      </c>
    </row>
    <row r="171" spans="1:8">
      <c r="A171" s="13">
        <v>1.65E-3</v>
      </c>
      <c r="B171" s="2">
        <f t="shared" si="14"/>
        <v>10.367255756846317</v>
      </c>
      <c r="C171" s="2">
        <f t="shared" si="15"/>
        <v>-0.47022820183397879</v>
      </c>
      <c r="D171" s="2"/>
      <c r="E171" s="2">
        <f t="shared" si="16"/>
        <v>103.67255756846318</v>
      </c>
      <c r="F171" s="1">
        <f t="shared" si="17"/>
        <v>-1</v>
      </c>
      <c r="G171" s="1">
        <f t="shared" si="18"/>
        <v>0.47022820183397879</v>
      </c>
      <c r="H171" s="1">
        <f t="shared" si="19"/>
        <v>-0.52977179816602127</v>
      </c>
    </row>
    <row r="172" spans="1:8">
      <c r="A172" s="13">
        <v>1.66E-3</v>
      </c>
      <c r="B172" s="2">
        <f t="shared" si="14"/>
        <v>10.430087609918113</v>
      </c>
      <c r="C172" s="2">
        <f t="shared" si="15"/>
        <v>-0.42866143598319778</v>
      </c>
      <c r="D172" s="2"/>
      <c r="E172" s="2">
        <f t="shared" si="16"/>
        <v>104.30087609918114</v>
      </c>
      <c r="F172" s="1">
        <f t="shared" si="17"/>
        <v>-0.80901699437494567</v>
      </c>
      <c r="G172" s="1">
        <f t="shared" si="18"/>
        <v>0.34679438654357486</v>
      </c>
      <c r="H172" s="1">
        <f t="shared" si="19"/>
        <v>-0.46222260783137081</v>
      </c>
    </row>
    <row r="173" spans="1:8">
      <c r="A173" s="13">
        <v>1.67E-3</v>
      </c>
      <c r="B173" s="2">
        <f t="shared" si="14"/>
        <v>10.492919462989908</v>
      </c>
      <c r="C173" s="2">
        <f t="shared" si="15"/>
        <v>-0.38540293928137304</v>
      </c>
      <c r="D173" s="2"/>
      <c r="E173" s="2">
        <f t="shared" si="16"/>
        <v>104.9291946298991</v>
      </c>
      <c r="F173" s="1">
        <f t="shared" si="17"/>
        <v>-0.30901699437494118</v>
      </c>
      <c r="G173" s="1">
        <f t="shared" si="18"/>
        <v>0.11909605791999785</v>
      </c>
      <c r="H173" s="1">
        <f t="shared" si="19"/>
        <v>-0.18992093645494335</v>
      </c>
    </row>
    <row r="174" spans="1:8">
      <c r="A174" s="13">
        <v>1.6800000000000001E-3</v>
      </c>
      <c r="B174" s="2">
        <f t="shared" si="14"/>
        <v>10.555751316061704</v>
      </c>
      <c r="C174" s="2">
        <f t="shared" si="15"/>
        <v>-0.34062343325205924</v>
      </c>
      <c r="D174" s="2"/>
      <c r="E174" s="2">
        <f t="shared" si="16"/>
        <v>105.55751316061705</v>
      </c>
      <c r="F174" s="1">
        <f t="shared" si="17"/>
        <v>0.30901699437494351</v>
      </c>
      <c r="G174" s="1">
        <f t="shared" si="18"/>
        <v>-0.10525842955722553</v>
      </c>
      <c r="H174" s="1">
        <f t="shared" si="19"/>
        <v>0.20375856481771798</v>
      </c>
    </row>
    <row r="175" spans="1:8">
      <c r="A175" s="13">
        <v>1.6900000000000001E-3</v>
      </c>
      <c r="B175" s="2">
        <f t="shared" si="14"/>
        <v>10.618583169133501</v>
      </c>
      <c r="C175" s="2">
        <f t="shared" si="15"/>
        <v>-0.29449964214774244</v>
      </c>
      <c r="D175" s="2"/>
      <c r="E175" s="2">
        <f t="shared" si="16"/>
        <v>106.18583169133501</v>
      </c>
      <c r="F175" s="1">
        <f t="shared" si="17"/>
        <v>0.80901699437494712</v>
      </c>
      <c r="G175" s="1">
        <f t="shared" si="18"/>
        <v>-0.23825521533486407</v>
      </c>
      <c r="H175" s="1">
        <f t="shared" si="19"/>
        <v>0.57076177904008307</v>
      </c>
    </row>
    <row r="176" spans="1:8">
      <c r="A176" s="13">
        <v>1.6999999999999999E-3</v>
      </c>
      <c r="B176" s="2">
        <f t="shared" si="14"/>
        <v>10.681415022205295</v>
      </c>
      <c r="C176" s="2">
        <f t="shared" si="15"/>
        <v>-0.24721359549995961</v>
      </c>
      <c r="D176" s="2"/>
      <c r="E176" s="2">
        <f t="shared" si="16"/>
        <v>106.81415022205296</v>
      </c>
      <c r="F176" s="1">
        <f t="shared" si="17"/>
        <v>1</v>
      </c>
      <c r="G176" s="1">
        <f t="shared" si="18"/>
        <v>-0.24721359549995961</v>
      </c>
      <c r="H176" s="1">
        <f t="shared" si="19"/>
        <v>0.75278640450004042</v>
      </c>
    </row>
    <row r="177" spans="1:8">
      <c r="A177" s="13">
        <v>1.7099999999999999E-3</v>
      </c>
      <c r="B177" s="2">
        <f t="shared" si="14"/>
        <v>10.744246875277092</v>
      </c>
      <c r="C177" s="2">
        <f t="shared" si="15"/>
        <v>-0.19895190973188445</v>
      </c>
      <c r="D177" s="2"/>
      <c r="E177" s="2">
        <f t="shared" si="16"/>
        <v>107.44246875277092</v>
      </c>
      <c r="F177" s="1">
        <f t="shared" si="17"/>
        <v>0.809016994374952</v>
      </c>
      <c r="G177" s="1">
        <f t="shared" si="18"/>
        <v>-0.16095547603644592</v>
      </c>
      <c r="H177" s="1">
        <f t="shared" si="19"/>
        <v>0.64806151833850612</v>
      </c>
    </row>
    <row r="178" spans="1:8">
      <c r="A178" s="13">
        <v>1.72E-3</v>
      </c>
      <c r="B178" s="2">
        <f t="shared" si="14"/>
        <v>10.807078728348888</v>
      </c>
      <c r="C178" s="2">
        <f t="shared" si="15"/>
        <v>-0.14990505166858059</v>
      </c>
      <c r="D178" s="2"/>
      <c r="E178" s="2">
        <f t="shared" si="16"/>
        <v>108.07078728348888</v>
      </c>
      <c r="F178" s="1">
        <f t="shared" si="17"/>
        <v>0.30901699437495145</v>
      </c>
      <c r="G178" s="1">
        <f t="shared" si="18"/>
        <v>-4.6323208508246574E-2</v>
      </c>
      <c r="H178" s="1">
        <f t="shared" si="19"/>
        <v>0.26269378586670489</v>
      </c>
    </row>
    <row r="179" spans="1:8">
      <c r="A179" s="13">
        <v>1.73E-3</v>
      </c>
      <c r="B179" s="2">
        <f t="shared" si="14"/>
        <v>10.869910581420683</v>
      </c>
      <c r="C179" s="2">
        <f t="shared" si="15"/>
        <v>-0.10026658685144459</v>
      </c>
      <c r="D179" s="2"/>
      <c r="E179" s="2">
        <f t="shared" si="16"/>
        <v>108.69910581420685</v>
      </c>
      <c r="F179" s="1">
        <f t="shared" si="17"/>
        <v>-0.30901699437494679</v>
      </c>
      <c r="G179" s="1">
        <f t="shared" si="18"/>
        <v>3.0984079305067965E-2</v>
      </c>
      <c r="H179" s="1">
        <f t="shared" si="19"/>
        <v>-0.27803291506987882</v>
      </c>
    </row>
    <row r="180" spans="1:8">
      <c r="A180" s="13">
        <v>1.74E-3</v>
      </c>
      <c r="B180" s="2">
        <f t="shared" si="14"/>
        <v>10.932742434492479</v>
      </c>
      <c r="C180" s="2">
        <f t="shared" si="15"/>
        <v>-5.0232415623452181E-2</v>
      </c>
      <c r="D180" s="2"/>
      <c r="E180" s="2">
        <f t="shared" si="16"/>
        <v>109.32742434492481</v>
      </c>
      <c r="F180" s="1">
        <f t="shared" si="17"/>
        <v>-0.80901699437494912</v>
      </c>
      <c r="G180" s="1">
        <f t="shared" si="18"/>
        <v>4.0638877907878519E-2</v>
      </c>
      <c r="H180" s="1">
        <f t="shared" si="19"/>
        <v>-0.76837811646707055</v>
      </c>
    </row>
    <row r="181" spans="1:8">
      <c r="A181" s="13">
        <v>1.75E-3</v>
      </c>
      <c r="B181" s="2">
        <f t="shared" si="14"/>
        <v>10.995574287564276</v>
      </c>
      <c r="C181" s="2">
        <f t="shared" si="15"/>
        <v>-3.430415673744136E-16</v>
      </c>
      <c r="D181" s="2"/>
      <c r="E181" s="2">
        <f t="shared" si="16"/>
        <v>109.95574287564277</v>
      </c>
      <c r="F181" s="1">
        <f t="shared" si="17"/>
        <v>-1</v>
      </c>
      <c r="G181" s="1">
        <f t="shared" si="18"/>
        <v>3.430415673744136E-16</v>
      </c>
      <c r="H181" s="1">
        <f t="shared" si="19"/>
        <v>-0.99999999999999967</v>
      </c>
    </row>
    <row r="182" spans="1:8">
      <c r="A182" s="13">
        <v>1.7600000000000001E-3</v>
      </c>
      <c r="B182" s="2">
        <f t="shared" si="14"/>
        <v>11.058406140636071</v>
      </c>
      <c r="C182" s="2">
        <f t="shared" si="15"/>
        <v>5.0232415623450079E-2</v>
      </c>
      <c r="D182" s="2"/>
      <c r="E182" s="2">
        <f t="shared" si="16"/>
        <v>110.58406140636072</v>
      </c>
      <c r="F182" s="1">
        <f t="shared" si="17"/>
        <v>-0.80901699437495</v>
      </c>
      <c r="G182" s="1">
        <f t="shared" si="18"/>
        <v>-4.0638877907876861E-2</v>
      </c>
      <c r="H182" s="1">
        <f t="shared" si="19"/>
        <v>-0.84965587228282691</v>
      </c>
    </row>
    <row r="183" spans="1:8">
      <c r="A183" s="13">
        <v>1.7700000000000001E-3</v>
      </c>
      <c r="B183" s="2">
        <f t="shared" si="14"/>
        <v>11.121237993707867</v>
      </c>
      <c r="C183" s="2">
        <f t="shared" si="15"/>
        <v>0.1002665868514425</v>
      </c>
      <c r="D183" s="2"/>
      <c r="E183" s="2">
        <f t="shared" si="16"/>
        <v>111.21237993707868</v>
      </c>
      <c r="F183" s="1">
        <f t="shared" si="17"/>
        <v>-0.30901699437494817</v>
      </c>
      <c r="G183" s="1">
        <f t="shared" si="18"/>
        <v>-3.0984079305067462E-2</v>
      </c>
      <c r="H183" s="1">
        <f t="shared" si="19"/>
        <v>-0.34000107368001564</v>
      </c>
    </row>
    <row r="184" spans="1:8">
      <c r="A184" s="13">
        <v>1.7799999999999999E-3</v>
      </c>
      <c r="B184" s="2">
        <f t="shared" si="14"/>
        <v>11.184069846779662</v>
      </c>
      <c r="C184" s="2">
        <f t="shared" si="15"/>
        <v>0.14990505166857854</v>
      </c>
      <c r="D184" s="2"/>
      <c r="E184" s="2">
        <f t="shared" si="16"/>
        <v>111.84069846779663</v>
      </c>
      <c r="F184" s="1">
        <f t="shared" si="17"/>
        <v>0.30901699437493652</v>
      </c>
      <c r="G184" s="1">
        <f t="shared" si="18"/>
        <v>4.6323208508243702E-2</v>
      </c>
      <c r="H184" s="1">
        <f t="shared" si="19"/>
        <v>0.35534020288318025</v>
      </c>
    </row>
    <row r="185" spans="1:8">
      <c r="A185" s="13">
        <v>1.7899999999999999E-3</v>
      </c>
      <c r="B185" s="2">
        <f t="shared" si="14"/>
        <v>11.246901699851458</v>
      </c>
      <c r="C185" s="2">
        <f t="shared" si="15"/>
        <v>0.1989519097318824</v>
      </c>
      <c r="D185" s="2"/>
      <c r="E185" s="2">
        <f t="shared" si="16"/>
        <v>112.46901699851459</v>
      </c>
      <c r="F185" s="1">
        <f t="shared" si="17"/>
        <v>0.80901699437494279</v>
      </c>
      <c r="G185" s="1">
        <f t="shared" si="18"/>
        <v>0.16095547603644242</v>
      </c>
      <c r="H185" s="1">
        <f t="shared" si="19"/>
        <v>0.96997247041138523</v>
      </c>
    </row>
    <row r="186" spans="1:8">
      <c r="A186" s="13">
        <v>1.8E-3</v>
      </c>
      <c r="B186" s="2">
        <f t="shared" si="14"/>
        <v>11.309733552923253</v>
      </c>
      <c r="C186" s="2">
        <f t="shared" si="15"/>
        <v>0.24721359549995628</v>
      </c>
      <c r="D186" s="2"/>
      <c r="E186" s="2">
        <f t="shared" si="16"/>
        <v>113.09733552923255</v>
      </c>
      <c r="F186" s="1">
        <f t="shared" si="17"/>
        <v>1</v>
      </c>
      <c r="G186" s="1">
        <f t="shared" si="18"/>
        <v>0.24721359549995628</v>
      </c>
      <c r="H186" s="1">
        <f t="shared" si="19"/>
        <v>1.2472135954999564</v>
      </c>
    </row>
    <row r="187" spans="1:8">
      <c r="A187" s="13">
        <v>1.81E-3</v>
      </c>
      <c r="B187" s="2">
        <f t="shared" si="14"/>
        <v>11.372565405995051</v>
      </c>
      <c r="C187" s="2">
        <f t="shared" si="15"/>
        <v>0.29449964214774177</v>
      </c>
      <c r="D187" s="2"/>
      <c r="E187" s="2">
        <f t="shared" si="16"/>
        <v>113.72565405995051</v>
      </c>
      <c r="F187" s="1">
        <f t="shared" si="17"/>
        <v>0.8090169943749479</v>
      </c>
      <c r="G187" s="1">
        <f t="shared" si="18"/>
        <v>0.23825521533486377</v>
      </c>
      <c r="H187" s="1">
        <f t="shared" si="19"/>
        <v>1.0472722097098117</v>
      </c>
    </row>
    <row r="188" spans="1:8">
      <c r="A188" s="13">
        <v>1.82E-3</v>
      </c>
      <c r="B188" s="2">
        <f t="shared" si="14"/>
        <v>11.435397259066846</v>
      </c>
      <c r="C188" s="2">
        <f t="shared" si="15"/>
        <v>0.34062343325205729</v>
      </c>
      <c r="D188" s="2"/>
      <c r="E188" s="2">
        <f t="shared" si="16"/>
        <v>114.35397259066848</v>
      </c>
      <c r="F188" s="1">
        <f t="shared" si="17"/>
        <v>0.3090169943749449</v>
      </c>
      <c r="G188" s="1">
        <f t="shared" si="18"/>
        <v>0.10525842955722541</v>
      </c>
      <c r="H188" s="1">
        <f t="shared" si="19"/>
        <v>0.41427542393217032</v>
      </c>
    </row>
    <row r="189" spans="1:8">
      <c r="A189" s="13">
        <v>1.83E-3</v>
      </c>
      <c r="B189" s="2">
        <f t="shared" si="14"/>
        <v>11.498229112138642</v>
      </c>
      <c r="C189" s="2">
        <f t="shared" si="15"/>
        <v>0.38540293928137115</v>
      </c>
      <c r="D189" s="2"/>
      <c r="E189" s="2">
        <f t="shared" si="16"/>
        <v>114.98229112138644</v>
      </c>
      <c r="F189" s="1">
        <f t="shared" si="17"/>
        <v>-0.30901699437495328</v>
      </c>
      <c r="G189" s="1">
        <f t="shared" si="18"/>
        <v>-0.11909605792000193</v>
      </c>
      <c r="H189" s="1">
        <f t="shared" si="19"/>
        <v>-0.42811305229495522</v>
      </c>
    </row>
    <row r="190" spans="1:8">
      <c r="A190" s="13">
        <v>1.8400000000000001E-3</v>
      </c>
      <c r="B190" s="2">
        <f t="shared" si="14"/>
        <v>11.561060965210439</v>
      </c>
      <c r="C190" s="2">
        <f t="shared" si="15"/>
        <v>0.42866143598319728</v>
      </c>
      <c r="D190" s="2"/>
      <c r="E190" s="2">
        <f t="shared" si="16"/>
        <v>115.61060965210439</v>
      </c>
      <c r="F190" s="1">
        <f t="shared" si="17"/>
        <v>-0.80901699437494479</v>
      </c>
      <c r="G190" s="1">
        <f t="shared" si="18"/>
        <v>-0.34679438654357408</v>
      </c>
      <c r="H190" s="1">
        <f t="shared" si="19"/>
        <v>-1.1558113809185189</v>
      </c>
    </row>
    <row r="191" spans="1:8">
      <c r="A191" s="13">
        <v>1.8500000000000001E-3</v>
      </c>
      <c r="B191" s="2">
        <f t="shared" si="14"/>
        <v>11.623892818282235</v>
      </c>
      <c r="C191" s="2">
        <f t="shared" si="15"/>
        <v>0.47022820183397829</v>
      </c>
      <c r="D191" s="2"/>
      <c r="E191" s="2">
        <f t="shared" si="16"/>
        <v>116.23892818282235</v>
      </c>
      <c r="F191" s="1">
        <f t="shared" si="17"/>
        <v>-1</v>
      </c>
      <c r="G191" s="1">
        <f t="shared" si="18"/>
        <v>-0.47022820183397829</v>
      </c>
      <c r="H191" s="1">
        <f t="shared" si="19"/>
        <v>-1.4702282018339783</v>
      </c>
    </row>
    <row r="192" spans="1:8">
      <c r="A192" s="13">
        <v>1.8600000000000001E-3</v>
      </c>
      <c r="B192" s="2">
        <f t="shared" si="14"/>
        <v>11.68672467135403</v>
      </c>
      <c r="C192" s="2">
        <f t="shared" si="15"/>
        <v>0.50993919179895131</v>
      </c>
      <c r="D192" s="2"/>
      <c r="E192" s="2">
        <f t="shared" si="16"/>
        <v>116.86724671354031</v>
      </c>
      <c r="F192" s="1">
        <f t="shared" si="17"/>
        <v>-0.8090169943749459</v>
      </c>
      <c r="G192" s="1">
        <f t="shared" si="18"/>
        <v>-0.41254947226317662</v>
      </c>
      <c r="H192" s="1">
        <f t="shared" si="19"/>
        <v>-1.2215664666381225</v>
      </c>
    </row>
    <row r="193" spans="1:8">
      <c r="A193" s="13">
        <v>1.8699999999999999E-3</v>
      </c>
      <c r="B193" s="2">
        <f t="shared" si="14"/>
        <v>11.749556524425826</v>
      </c>
      <c r="C193" s="2">
        <f t="shared" si="15"/>
        <v>0.54763768474295027</v>
      </c>
      <c r="D193" s="2"/>
      <c r="E193" s="2">
        <f t="shared" si="16"/>
        <v>117.49556524425826</v>
      </c>
      <c r="F193" s="1">
        <f t="shared" si="17"/>
        <v>-0.30901699437495517</v>
      </c>
      <c r="G193" s="1">
        <f t="shared" si="18"/>
        <v>-0.16922935134572573</v>
      </c>
      <c r="H193" s="1">
        <f t="shared" si="19"/>
        <v>-0.47824634572068092</v>
      </c>
    </row>
    <row r="194" spans="1:8">
      <c r="A194" s="13">
        <v>1.8799999999999999E-3</v>
      </c>
      <c r="B194" s="2">
        <f t="shared" si="14"/>
        <v>11.812388377497621</v>
      </c>
      <c r="C194" s="2">
        <f t="shared" si="15"/>
        <v>0.5831749019371284</v>
      </c>
      <c r="D194" s="2"/>
      <c r="E194" s="2">
        <f t="shared" si="16"/>
        <v>118.12388377497622</v>
      </c>
      <c r="F194" s="1">
        <f t="shared" si="17"/>
        <v>0.30901699437494307</v>
      </c>
      <c r="G194" s="1">
        <f t="shared" si="18"/>
        <v>0.18021095539151358</v>
      </c>
      <c r="H194" s="1">
        <f t="shared" si="19"/>
        <v>0.48922794976645667</v>
      </c>
    </row>
    <row r="195" spans="1:8">
      <c r="A195" s="13">
        <v>1.89E-3</v>
      </c>
      <c r="B195" s="2">
        <f t="shared" si="14"/>
        <v>11.875220230569417</v>
      </c>
      <c r="C195" s="2">
        <f t="shared" si="15"/>
        <v>0.61641059422063049</v>
      </c>
      <c r="D195" s="2"/>
      <c r="E195" s="2">
        <f t="shared" si="16"/>
        <v>118.75220230569418</v>
      </c>
      <c r="F195" s="1">
        <f t="shared" si="17"/>
        <v>0.80901699437494679</v>
      </c>
      <c r="G195" s="1">
        <f t="shared" si="18"/>
        <v>0.4986866462372494</v>
      </c>
      <c r="H195" s="1">
        <f t="shared" si="19"/>
        <v>1.3077036406121962</v>
      </c>
    </row>
    <row r="196" spans="1:8">
      <c r="A196" s="13">
        <v>1.9E-3</v>
      </c>
      <c r="B196" s="2">
        <f t="shared" si="14"/>
        <v>11.938052083641214</v>
      </c>
      <c r="C196" s="2">
        <f t="shared" si="15"/>
        <v>0.64721359549995772</v>
      </c>
      <c r="D196" s="2"/>
      <c r="E196" s="2">
        <f t="shared" si="16"/>
        <v>119.38052083641215</v>
      </c>
      <c r="F196" s="1">
        <f t="shared" si="17"/>
        <v>1</v>
      </c>
      <c r="G196" s="1">
        <f t="shared" si="18"/>
        <v>0.64721359549995772</v>
      </c>
      <c r="H196" s="1">
        <f t="shared" si="19"/>
        <v>1.6472135954999576</v>
      </c>
    </row>
    <row r="197" spans="1:8">
      <c r="A197" s="13">
        <v>1.91E-3</v>
      </c>
      <c r="B197" s="2">
        <f t="shared" si="14"/>
        <v>12.000883936713009</v>
      </c>
      <c r="C197" s="2">
        <f t="shared" si="15"/>
        <v>0.67546234040161179</v>
      </c>
      <c r="D197" s="2"/>
      <c r="E197" s="2">
        <f t="shared" si="16"/>
        <v>120.00883936713011</v>
      </c>
      <c r="F197" s="1">
        <f t="shared" si="17"/>
        <v>0.8090169943749439</v>
      </c>
      <c r="G197" s="1">
        <f t="shared" si="18"/>
        <v>0.54646051244517724</v>
      </c>
      <c r="H197" s="1">
        <f t="shared" si="19"/>
        <v>1.355477506820121</v>
      </c>
    </row>
    <row r="198" spans="1:8">
      <c r="A198" s="13">
        <v>1.92E-3</v>
      </c>
      <c r="B198" s="2">
        <f t="shared" si="14"/>
        <v>12.063715789784805</v>
      </c>
      <c r="C198" s="2">
        <f t="shared" si="15"/>
        <v>0.70104534403509045</v>
      </c>
      <c r="D198" s="2"/>
      <c r="E198" s="2">
        <f t="shared" si="16"/>
        <v>120.63715789784806</v>
      </c>
      <c r="F198" s="1">
        <f t="shared" si="17"/>
        <v>0.30901699437495189</v>
      </c>
      <c r="G198" s="1">
        <f t="shared" si="18"/>
        <v>0.21663492513427776</v>
      </c>
      <c r="H198" s="1">
        <f t="shared" si="19"/>
        <v>0.52565191950922963</v>
      </c>
    </row>
    <row r="199" spans="1:8">
      <c r="A199" s="13">
        <v>1.9300000000000001E-3</v>
      </c>
      <c r="B199" s="2">
        <f t="shared" ref="B199:B206" si="20">2*PI()*$B$2*A199</f>
        <v>12.1265476428566</v>
      </c>
      <c r="C199" s="2">
        <f t="shared" ref="C199:C206" si="21">$B$4*COS(B199)</f>
        <v>0.72386164197281522</v>
      </c>
      <c r="D199" s="2"/>
      <c r="E199" s="2">
        <f t="shared" ref="E199:E206" si="22">2*PI()*$F$2*A199</f>
        <v>121.26547642856602</v>
      </c>
      <c r="F199" s="1">
        <f t="shared" ref="F199:F206" si="23">$F$3*COS(E199)</f>
        <v>-0.30901699437494629</v>
      </c>
      <c r="G199" s="1">
        <f t="shared" ref="G199:G206" si="24">C199*F199</f>
        <v>-0.22368554894575282</v>
      </c>
      <c r="H199" s="1">
        <f t="shared" ref="H199:H206" si="25">F199+G199</f>
        <v>-0.53270254332069911</v>
      </c>
    </row>
    <row r="200" spans="1:8">
      <c r="A200" s="13">
        <v>1.9400000000000001E-3</v>
      </c>
      <c r="B200" s="2">
        <f t="shared" si="20"/>
        <v>12.189379495928398</v>
      </c>
      <c r="C200" s="2">
        <f t="shared" si="21"/>
        <v>0.7438211887106011</v>
      </c>
      <c r="D200" s="2"/>
      <c r="E200" s="2">
        <f t="shared" si="22"/>
        <v>121.89379495928398</v>
      </c>
      <c r="F200" s="1">
        <f t="shared" si="23"/>
        <v>-0.80901699437494878</v>
      </c>
      <c r="G200" s="1">
        <f t="shared" si="24"/>
        <v>-0.60176398244305207</v>
      </c>
      <c r="H200" s="1">
        <f t="shared" si="25"/>
        <v>-1.4107809768180009</v>
      </c>
    </row>
    <row r="201" spans="1:8">
      <c r="A201" s="13">
        <v>1.9499999999999999E-3</v>
      </c>
      <c r="B201" s="2">
        <f t="shared" si="20"/>
        <v>12.252211349000191</v>
      </c>
      <c r="C201" s="2">
        <f t="shared" si="21"/>
        <v>0.76084521303612229</v>
      </c>
      <c r="D201" s="2"/>
      <c r="E201" s="2">
        <f t="shared" si="22"/>
        <v>122.52211349000193</v>
      </c>
      <c r="F201" s="1">
        <f t="shared" si="23"/>
        <v>-1</v>
      </c>
      <c r="G201" s="1">
        <f t="shared" si="24"/>
        <v>-0.76084521303612229</v>
      </c>
      <c r="H201" s="1">
        <f t="shared" si="25"/>
        <v>-1.7608452130361223</v>
      </c>
    </row>
    <row r="202" spans="1:8">
      <c r="A202" s="13">
        <v>1.9599999999999999E-3</v>
      </c>
      <c r="B202" s="2">
        <f t="shared" si="20"/>
        <v>12.315043202071989</v>
      </c>
      <c r="C202" s="2">
        <f t="shared" si="21"/>
        <v>0.77486652890290486</v>
      </c>
      <c r="D202" s="2"/>
      <c r="E202" s="2">
        <f t="shared" si="22"/>
        <v>123.15043202071989</v>
      </c>
      <c r="F202" s="1">
        <f t="shared" si="23"/>
        <v>-0.80901699437495023</v>
      </c>
      <c r="G202" s="1">
        <f t="shared" si="24"/>
        <v>-0.62688019025477859</v>
      </c>
      <c r="H202" s="1">
        <f t="shared" si="25"/>
        <v>-1.4358971846297288</v>
      </c>
    </row>
    <row r="203" spans="1:8">
      <c r="A203" s="13">
        <v>1.97E-3</v>
      </c>
      <c r="B203" s="2">
        <f t="shared" si="20"/>
        <v>12.377875055143784</v>
      </c>
      <c r="C203" s="2">
        <f t="shared" si="21"/>
        <v>0.78582980058295082</v>
      </c>
      <c r="D203" s="2"/>
      <c r="E203" s="2">
        <f t="shared" si="22"/>
        <v>123.77875055143785</v>
      </c>
      <c r="F203" s="1">
        <f t="shared" si="23"/>
        <v>-0.30901699437494862</v>
      </c>
      <c r="G203" s="1">
        <f t="shared" si="24"/>
        <v>-0.24283476306640872</v>
      </c>
      <c r="H203" s="1">
        <f t="shared" si="25"/>
        <v>-0.55185175744135728</v>
      </c>
    </row>
    <row r="204" spans="1:8">
      <c r="A204" s="13">
        <v>1.98E-3</v>
      </c>
      <c r="B204" s="2">
        <f t="shared" si="20"/>
        <v>12.44070690821558</v>
      </c>
      <c r="C204" s="2">
        <f t="shared" si="21"/>
        <v>0.79369176105158212</v>
      </c>
      <c r="D204" s="2"/>
      <c r="E204" s="2">
        <f t="shared" si="22"/>
        <v>124.40706908215581</v>
      </c>
      <c r="F204" s="1">
        <f t="shared" si="23"/>
        <v>0.30901699437494956</v>
      </c>
      <c r="G204" s="1">
        <f t="shared" si="24"/>
        <v>0.24526424246032055</v>
      </c>
      <c r="H204" s="1">
        <f t="shared" si="25"/>
        <v>0.55428123683527009</v>
      </c>
    </row>
    <row r="205" spans="1:8">
      <c r="A205" s="13">
        <v>1.99E-3</v>
      </c>
      <c r="B205" s="2">
        <f t="shared" si="20"/>
        <v>12.503538761287375</v>
      </c>
      <c r="C205" s="2">
        <f t="shared" si="21"/>
        <v>0.7984213827426172</v>
      </c>
      <c r="D205" s="2"/>
      <c r="E205" s="2">
        <f t="shared" si="22"/>
        <v>125.03538761287378</v>
      </c>
      <c r="F205" s="1">
        <f t="shared" si="23"/>
        <v>0.80901699437495078</v>
      </c>
      <c r="G205" s="1">
        <f t="shared" si="24"/>
        <v>0.64593646731112442</v>
      </c>
      <c r="H205" s="1">
        <f t="shared" si="25"/>
        <v>1.4549534616860753</v>
      </c>
    </row>
    <row r="206" spans="1:8">
      <c r="A206" s="13">
        <v>2E-3</v>
      </c>
      <c r="B206" s="2">
        <f t="shared" si="20"/>
        <v>12.566370614359172</v>
      </c>
      <c r="C206" s="2">
        <f t="shared" si="21"/>
        <v>0.8</v>
      </c>
      <c r="D206" s="2"/>
      <c r="E206" s="2">
        <f t="shared" si="22"/>
        <v>125.66370614359172</v>
      </c>
      <c r="F206" s="1">
        <f t="shared" si="23"/>
        <v>1</v>
      </c>
      <c r="G206" s="1">
        <f t="shared" si="24"/>
        <v>0.8</v>
      </c>
      <c r="H206" s="1">
        <f t="shared" si="25"/>
        <v>1.8</v>
      </c>
    </row>
  </sheetData>
  <hyperlinks>
    <hyperlink ref="A1" r:id="rId1" display="https://www.elektroniktutor.de/signalkunde/am.html" xr:uid="{3187F863-2973-4281-B8B9-782DF7B1E210}"/>
  </hyperlinks>
  <pageMargins left="0.7" right="0.7" top="0.78740157499999996" bottom="0.78740157499999996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Spinner 1">
              <controlPr defaultSize="0" autoPict="0">
                <anchor moveWithCells="1" sizeWithCells="1">
                  <from>
                    <xdr:col>19</xdr:col>
                    <xdr:colOff>0</xdr:colOff>
                    <xdr:row>23</xdr:row>
                    <xdr:rowOff>180975</xdr:rowOff>
                  </from>
                  <to>
                    <xdr:col>19</xdr:col>
                    <xdr:colOff>723900</xdr:colOff>
                    <xdr:row>30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4594-6624-4D91-B252-B146D37B31A2}">
  <dimension ref="A1:W207"/>
  <sheetViews>
    <sheetView topLeftCell="A19" zoomScale="70" zoomScaleNormal="70" workbookViewId="0">
      <selection activeCell="W13" sqref="W13"/>
    </sheetView>
  </sheetViews>
  <sheetFormatPr baseColWidth="10" defaultRowHeight="15"/>
  <cols>
    <col min="1" max="1" width="11.42578125" customWidth="1"/>
    <col min="2" max="2" width="11" customWidth="1"/>
    <col min="3" max="3" width="10.85546875" customWidth="1"/>
    <col min="4" max="4" width="11.7109375" customWidth="1"/>
    <col min="5" max="5" width="12.42578125" customWidth="1"/>
    <col min="6" max="7" width="10.5703125" customWidth="1"/>
    <col min="8" max="8" width="6.140625" customWidth="1"/>
    <col min="10" max="10" width="12.7109375" customWidth="1"/>
    <col min="11" max="11" width="11.42578125" customWidth="1"/>
    <col min="14" max="14" width="11.42578125" customWidth="1"/>
  </cols>
  <sheetData>
    <row r="1" spans="1:20" ht="21" thickBot="1">
      <c r="A1" s="6" t="s">
        <v>16</v>
      </c>
      <c r="S1" t="s">
        <v>59</v>
      </c>
      <c r="T1" s="25" t="s">
        <v>35</v>
      </c>
    </row>
    <row r="2" spans="1:20" ht="20.25">
      <c r="A2" s="49" t="s">
        <v>39</v>
      </c>
      <c r="B2" s="73">
        <v>1000</v>
      </c>
      <c r="C2" s="66" t="s">
        <v>13</v>
      </c>
      <c r="D2" s="67" t="s">
        <v>17</v>
      </c>
      <c r="E2" s="72">
        <v>1</v>
      </c>
      <c r="F2" s="8"/>
      <c r="G2" s="8"/>
      <c r="I2" s="49" t="s">
        <v>40</v>
      </c>
      <c r="J2" s="73">
        <v>10000</v>
      </c>
      <c r="K2" s="71" t="s">
        <v>13</v>
      </c>
      <c r="S2" t="s">
        <v>60</v>
      </c>
      <c r="T2" s="25" t="s">
        <v>36</v>
      </c>
    </row>
    <row r="3" spans="1:20" ht="16.5" customHeight="1" thickBot="1">
      <c r="A3" s="68" t="s">
        <v>41</v>
      </c>
      <c r="B3" s="74">
        <v>0.8</v>
      </c>
      <c r="C3" s="69" t="s">
        <v>14</v>
      </c>
      <c r="D3" s="69"/>
      <c r="E3" s="70"/>
      <c r="G3" s="8"/>
      <c r="I3" s="68" t="s">
        <v>42</v>
      </c>
      <c r="J3" s="74">
        <v>1</v>
      </c>
      <c r="K3" s="70" t="s">
        <v>14</v>
      </c>
      <c r="L3" s="25"/>
      <c r="O3" s="25"/>
    </row>
    <row r="4" spans="1:20" ht="16.5" customHeight="1">
      <c r="C4" s="75" t="s">
        <v>67</v>
      </c>
      <c r="E4" s="75" t="s">
        <v>67</v>
      </c>
      <c r="F4" s="78" t="s">
        <v>66</v>
      </c>
      <c r="H4" s="1"/>
    </row>
    <row r="5" spans="1:20" ht="16.5" customHeight="1">
      <c r="A5" s="9"/>
      <c r="C5" s="76" t="s">
        <v>69</v>
      </c>
      <c r="E5" s="76" t="s">
        <v>69</v>
      </c>
      <c r="F5" s="76" t="s">
        <v>68</v>
      </c>
      <c r="H5" s="1"/>
    </row>
    <row r="6" spans="1:20" ht="18.75" thickBot="1">
      <c r="A6" s="8" t="s">
        <v>15</v>
      </c>
      <c r="B6" s="64" t="s">
        <v>63</v>
      </c>
      <c r="C6" s="77" t="s">
        <v>70</v>
      </c>
      <c r="D6" s="65" t="s">
        <v>64</v>
      </c>
      <c r="E6" s="77" t="s">
        <v>71</v>
      </c>
      <c r="F6" s="79" t="s">
        <v>71</v>
      </c>
      <c r="G6" s="8" t="s">
        <v>65</v>
      </c>
      <c r="H6" s="1"/>
      <c r="I6" s="8" t="s">
        <v>37</v>
      </c>
      <c r="J6" s="8" t="s">
        <v>72</v>
      </c>
      <c r="K6" s="8"/>
    </row>
    <row r="7" spans="1:20">
      <c r="A7" s="13">
        <v>0</v>
      </c>
      <c r="B7" s="11">
        <f>2*PI()*($J$2-$B$2)</f>
        <v>56548.667764616279</v>
      </c>
      <c r="C7" s="2">
        <f>$J$3*$E$2/2*COS(B7*A7)</f>
        <v>0.5</v>
      </c>
      <c r="D7" s="11">
        <f>2*PI()*($J$2+$B$2)</f>
        <v>69115.038378975441</v>
      </c>
      <c r="E7" s="2">
        <f>$J$3*$E$2/2*COS(D7*A7)</f>
        <v>0.5</v>
      </c>
      <c r="F7" s="2">
        <f>(C7+E7)</f>
        <v>1</v>
      </c>
      <c r="G7" s="2">
        <f>J7+F7</f>
        <v>2</v>
      </c>
      <c r="H7" s="2"/>
      <c r="I7" s="2">
        <f t="shared" ref="I7" si="0">2*PI()*$J$2*A7</f>
        <v>0</v>
      </c>
      <c r="J7" s="1">
        <f>$J$3*COS(I7)</f>
        <v>1</v>
      </c>
      <c r="K7" s="1"/>
      <c r="L7" s="10"/>
      <c r="M7" s="11"/>
      <c r="N7" s="8"/>
    </row>
    <row r="8" spans="1:20">
      <c r="A8" s="13">
        <v>1.0000000000000001E-5</v>
      </c>
      <c r="B8" s="11">
        <f t="shared" ref="B8:B71" si="1">2*PI()*($J$2-$B$2)</f>
        <v>56548.667764616279</v>
      </c>
      <c r="C8" s="2">
        <f t="shared" ref="C8:C71" si="2">$J$3*$E$2/2*COS(B8*A8)</f>
        <v>0.42216396275100754</v>
      </c>
      <c r="D8" s="11">
        <f t="shared" ref="D8:D71" si="3">2*PI()*($J$2+$B$2)</f>
        <v>69115.038378975441</v>
      </c>
      <c r="E8" s="2">
        <f t="shared" ref="E8:E71" si="4">$J$3*$E$2/2*COS(D8*A8)</f>
        <v>0.38525662138789463</v>
      </c>
      <c r="F8" s="2">
        <f t="shared" ref="F8:F71" si="5">(C8+E8)</f>
        <v>0.80742058413890216</v>
      </c>
      <c r="G8" s="2">
        <f t="shared" ref="G8:G71" si="6">J8+F8</f>
        <v>1.6164375785138496</v>
      </c>
      <c r="H8" s="2"/>
      <c r="I8" s="2">
        <f t="shared" ref="I8:I71" si="7">2*PI()*$J$2*A8</f>
        <v>0.62831853071795873</v>
      </c>
      <c r="J8" s="1">
        <f t="shared" ref="J8:J71" si="8">$J$3*COS(I8)</f>
        <v>0.80901699437494734</v>
      </c>
      <c r="K8" s="1"/>
    </row>
    <row r="9" spans="1:20">
      <c r="A9" s="13">
        <v>2.0000000000000002E-5</v>
      </c>
      <c r="B9" s="11">
        <f t="shared" si="1"/>
        <v>56548.667764616279</v>
      </c>
      <c r="C9" s="2">
        <f t="shared" si="2"/>
        <v>0.21288964578253633</v>
      </c>
      <c r="D9" s="11">
        <f t="shared" si="3"/>
        <v>69115.038378975441</v>
      </c>
      <c r="E9" s="2">
        <f t="shared" si="4"/>
        <v>9.369065729286237E-2</v>
      </c>
      <c r="F9" s="2">
        <f t="shared" si="5"/>
        <v>0.30658030307539869</v>
      </c>
      <c r="G9" s="2">
        <f t="shared" si="6"/>
        <v>0.61559729745034597</v>
      </c>
      <c r="H9" s="2"/>
      <c r="I9" s="2">
        <f t="shared" si="7"/>
        <v>1.2566370614359175</v>
      </c>
      <c r="J9" s="1">
        <f t="shared" si="8"/>
        <v>0.30901699437494728</v>
      </c>
      <c r="K9" s="1"/>
    </row>
    <row r="10" spans="1:20">
      <c r="A10" s="13">
        <v>3.0000000000000001E-5</v>
      </c>
      <c r="B10" s="11">
        <f t="shared" si="1"/>
        <v>56548.667764616279</v>
      </c>
      <c r="C10" s="2">
        <f t="shared" si="2"/>
        <v>-6.2666616782152185E-2</v>
      </c>
      <c r="D10" s="11">
        <f t="shared" si="3"/>
        <v>69115.038378975441</v>
      </c>
      <c r="E10" s="2">
        <f t="shared" si="4"/>
        <v>-0.24087683705085752</v>
      </c>
      <c r="F10" s="2">
        <f t="shared" si="5"/>
        <v>-0.30354345383300974</v>
      </c>
      <c r="G10" s="2">
        <f t="shared" si="6"/>
        <v>-0.61256044820795708</v>
      </c>
      <c r="H10" s="2"/>
      <c r="I10" s="2">
        <f t="shared" si="7"/>
        <v>1.8849555921538759</v>
      </c>
      <c r="J10" s="1">
        <f t="shared" si="8"/>
        <v>-0.30901699437494734</v>
      </c>
      <c r="K10" s="1"/>
    </row>
    <row r="11" spans="1:20">
      <c r="A11" s="13">
        <v>4.0000000000000003E-5</v>
      </c>
      <c r="B11" s="11">
        <f t="shared" si="1"/>
        <v>56548.667764616279</v>
      </c>
      <c r="C11" s="2">
        <f t="shared" si="2"/>
        <v>-0.31871199487434487</v>
      </c>
      <c r="D11" s="11">
        <f t="shared" si="3"/>
        <v>69115.038378975441</v>
      </c>
      <c r="E11" s="2">
        <f t="shared" si="4"/>
        <v>-0.46488824294412567</v>
      </c>
      <c r="F11" s="2">
        <f t="shared" si="5"/>
        <v>-0.78360023781847055</v>
      </c>
      <c r="G11" s="2">
        <f t="shared" si="6"/>
        <v>-1.5926172321934182</v>
      </c>
      <c r="H11" s="2"/>
      <c r="I11" s="2">
        <f t="shared" si="7"/>
        <v>2.5132741228718349</v>
      </c>
      <c r="J11" s="1">
        <f t="shared" si="8"/>
        <v>-0.80901699437494767</v>
      </c>
      <c r="K11" s="1"/>
    </row>
    <row r="12" spans="1:20">
      <c r="A12" s="13">
        <v>5.0000000000000002E-5</v>
      </c>
      <c r="B12" s="11">
        <f t="shared" si="1"/>
        <v>56548.667764616279</v>
      </c>
      <c r="C12" s="2">
        <f t="shared" si="2"/>
        <v>-0.47552825814757682</v>
      </c>
      <c r="D12" s="11">
        <f t="shared" si="3"/>
        <v>69115.038378975441</v>
      </c>
      <c r="E12" s="2">
        <f t="shared" si="4"/>
        <v>-0.47552825814757682</v>
      </c>
      <c r="F12" s="2">
        <f t="shared" si="5"/>
        <v>-0.95105651629515364</v>
      </c>
      <c r="G12" s="2">
        <f t="shared" si="6"/>
        <v>-1.9510565162951536</v>
      </c>
      <c r="H12" s="2"/>
      <c r="I12" s="2">
        <f t="shared" si="7"/>
        <v>3.1415926535897936</v>
      </c>
      <c r="J12" s="1">
        <f t="shared" si="8"/>
        <v>-1</v>
      </c>
      <c r="K12" s="1"/>
    </row>
    <row r="13" spans="1:20">
      <c r="A13" s="13">
        <v>6.0000000000000002E-5</v>
      </c>
      <c r="B13" s="11">
        <f t="shared" si="1"/>
        <v>56548.667764616279</v>
      </c>
      <c r="C13" s="2">
        <f t="shared" si="2"/>
        <v>-0.48429158056431554</v>
      </c>
      <c r="D13" s="11">
        <f t="shared" si="3"/>
        <v>69115.038378975441</v>
      </c>
      <c r="E13" s="2">
        <f t="shared" si="4"/>
        <v>-0.26791339748949855</v>
      </c>
      <c r="F13" s="2">
        <f t="shared" si="5"/>
        <v>-0.75220497805381403</v>
      </c>
      <c r="G13" s="2">
        <f t="shared" si="6"/>
        <v>-1.5612219724287617</v>
      </c>
      <c r="H13" s="2"/>
      <c r="I13" s="2">
        <f t="shared" si="7"/>
        <v>3.7699111843077517</v>
      </c>
      <c r="J13" s="1">
        <f t="shared" si="8"/>
        <v>-0.80901699437494756</v>
      </c>
      <c r="K13" s="1"/>
    </row>
    <row r="14" spans="1:20">
      <c r="A14" s="13">
        <v>6.9999999999999994E-5</v>
      </c>
      <c r="B14" s="11">
        <f t="shared" si="1"/>
        <v>56548.667764616279</v>
      </c>
      <c r="C14" s="2">
        <f t="shared" si="2"/>
        <v>-0.34227355296434447</v>
      </c>
      <c r="D14" s="11">
        <f t="shared" si="3"/>
        <v>69115.038378975441</v>
      </c>
      <c r="E14" s="2">
        <f t="shared" si="4"/>
        <v>6.2666616782151671E-2</v>
      </c>
      <c r="F14" s="2">
        <f t="shared" si="5"/>
        <v>-0.27960693618219279</v>
      </c>
      <c r="G14" s="2">
        <f t="shared" si="6"/>
        <v>-0.58862393055714035</v>
      </c>
      <c r="H14" s="2"/>
      <c r="I14" s="2">
        <f t="shared" si="7"/>
        <v>4.3982297150257104</v>
      </c>
      <c r="J14" s="1">
        <f t="shared" si="8"/>
        <v>-0.30901699437494756</v>
      </c>
      <c r="K14" s="1"/>
    </row>
    <row r="15" spans="1:20">
      <c r="A15" s="13">
        <v>8.0000000000000007E-5</v>
      </c>
      <c r="B15" s="11">
        <f t="shared" si="1"/>
        <v>56548.667764616279</v>
      </c>
      <c r="C15" s="2">
        <f t="shared" si="2"/>
        <v>-9.3690657292862314E-2</v>
      </c>
      <c r="D15" s="11">
        <f t="shared" si="3"/>
        <v>69115.038378975441</v>
      </c>
      <c r="E15" s="2">
        <f t="shared" si="4"/>
        <v>0.36448431371070561</v>
      </c>
      <c r="F15" s="2">
        <f t="shared" si="5"/>
        <v>0.27079365641784331</v>
      </c>
      <c r="G15" s="2">
        <f t="shared" si="6"/>
        <v>0.57981065079279137</v>
      </c>
      <c r="H15" s="2"/>
      <c r="I15" s="2">
        <f t="shared" si="7"/>
        <v>5.0265482457436699</v>
      </c>
      <c r="J15" s="1">
        <f t="shared" si="8"/>
        <v>0.30901699437494806</v>
      </c>
      <c r="K15" s="1"/>
    </row>
    <row r="16" spans="1:20">
      <c r="A16" s="13">
        <v>9.0000000000000006E-5</v>
      </c>
      <c r="B16" s="11">
        <f t="shared" si="1"/>
        <v>56548.667764616279</v>
      </c>
      <c r="C16" s="2">
        <f t="shared" si="2"/>
        <v>0.18406227634233913</v>
      </c>
      <c r="D16" s="11">
        <f t="shared" si="3"/>
        <v>69115.038378975441</v>
      </c>
      <c r="E16" s="2">
        <f t="shared" si="4"/>
        <v>0.49901336421413578</v>
      </c>
      <c r="F16" s="2">
        <f t="shared" si="5"/>
        <v>0.68307564055647485</v>
      </c>
      <c r="G16" s="2">
        <f t="shared" si="6"/>
        <v>1.4920926349314225</v>
      </c>
      <c r="H16" s="2"/>
      <c r="I16" s="2">
        <f t="shared" si="7"/>
        <v>5.6548667764616285</v>
      </c>
      <c r="J16" s="1">
        <f t="shared" si="8"/>
        <v>0.80901699437494778</v>
      </c>
      <c r="K16" s="1"/>
    </row>
    <row r="17" spans="1:23">
      <c r="A17" s="13">
        <v>1E-4</v>
      </c>
      <c r="B17" s="11">
        <f t="shared" si="1"/>
        <v>56548.667764616279</v>
      </c>
      <c r="C17" s="2">
        <f t="shared" si="2"/>
        <v>0.40450849718747389</v>
      </c>
      <c r="D17" s="11">
        <f t="shared" si="3"/>
        <v>69115.038378975441</v>
      </c>
      <c r="E17" s="2">
        <f t="shared" si="4"/>
        <v>0.40450849718747378</v>
      </c>
      <c r="F17" s="2">
        <f t="shared" si="5"/>
        <v>0.80901699437494767</v>
      </c>
      <c r="G17" s="2">
        <f t="shared" si="6"/>
        <v>1.8090169943749477</v>
      </c>
      <c r="H17" s="2"/>
      <c r="I17" s="2">
        <f t="shared" si="7"/>
        <v>6.2831853071795871</v>
      </c>
      <c r="J17" s="1">
        <f t="shared" si="8"/>
        <v>1</v>
      </c>
      <c r="K17" s="1"/>
    </row>
    <row r="18" spans="1:23">
      <c r="A18" s="13">
        <v>1.1E-4</v>
      </c>
      <c r="B18" s="11">
        <f t="shared" si="1"/>
        <v>56548.667764616279</v>
      </c>
      <c r="C18" s="2">
        <f t="shared" si="2"/>
        <v>0.49901336421413578</v>
      </c>
      <c r="D18" s="11">
        <f t="shared" si="3"/>
        <v>69115.038378975441</v>
      </c>
      <c r="E18" s="2">
        <f t="shared" si="4"/>
        <v>0.12434494358242772</v>
      </c>
      <c r="F18" s="2">
        <f t="shared" si="5"/>
        <v>0.62335830779656354</v>
      </c>
      <c r="G18" s="2">
        <f t="shared" si="6"/>
        <v>1.4323753021715111</v>
      </c>
      <c r="H18" s="2"/>
      <c r="I18" s="2">
        <f t="shared" si="7"/>
        <v>6.9115038378975449</v>
      </c>
      <c r="J18" s="1">
        <f t="shared" si="8"/>
        <v>0.80901699437494756</v>
      </c>
      <c r="K18" s="1"/>
    </row>
    <row r="19" spans="1:23">
      <c r="A19" s="13">
        <v>1.2E-4</v>
      </c>
      <c r="B19" s="11">
        <f t="shared" si="1"/>
        <v>56548.667764616279</v>
      </c>
      <c r="C19" s="2">
        <f t="shared" si="2"/>
        <v>0.43815334002193168</v>
      </c>
      <c r="D19" s="11">
        <f t="shared" si="3"/>
        <v>69115.038378975441</v>
      </c>
      <c r="E19" s="2">
        <f t="shared" si="4"/>
        <v>-0.21288964578253586</v>
      </c>
      <c r="F19" s="2">
        <f t="shared" si="5"/>
        <v>0.22526369423939582</v>
      </c>
      <c r="G19" s="2">
        <f t="shared" si="6"/>
        <v>0.53428068861434352</v>
      </c>
      <c r="H19" s="2"/>
      <c r="I19" s="2">
        <f t="shared" si="7"/>
        <v>7.5398223686155035</v>
      </c>
      <c r="J19" s="1">
        <f t="shared" si="8"/>
        <v>0.30901699437494773</v>
      </c>
      <c r="K19" s="1"/>
    </row>
    <row r="20" spans="1:23">
      <c r="A20" s="13">
        <v>1.2999999999999999E-4</v>
      </c>
      <c r="B20" s="11">
        <f t="shared" si="1"/>
        <v>56548.667764616279</v>
      </c>
      <c r="C20" s="2">
        <f t="shared" si="2"/>
        <v>0.24087683705085808</v>
      </c>
      <c r="D20" s="11">
        <f t="shared" si="3"/>
        <v>69115.038378975441</v>
      </c>
      <c r="E20" s="2">
        <f t="shared" si="4"/>
        <v>-0.45241352623300946</v>
      </c>
      <c r="F20" s="2">
        <f t="shared" si="5"/>
        <v>-0.21153668918215138</v>
      </c>
      <c r="G20" s="2">
        <f t="shared" si="6"/>
        <v>-0.52055368355709852</v>
      </c>
      <c r="H20" s="2"/>
      <c r="I20" s="2">
        <f t="shared" si="7"/>
        <v>8.1681408993334621</v>
      </c>
      <c r="J20" s="1">
        <f t="shared" si="8"/>
        <v>-0.30901699437494712</v>
      </c>
      <c r="K20" s="1"/>
    </row>
    <row r="21" spans="1:23">
      <c r="A21" s="13">
        <v>1.3999999999999999E-4</v>
      </c>
      <c r="B21" s="11">
        <f t="shared" si="1"/>
        <v>56548.667764616279</v>
      </c>
      <c r="C21" s="2">
        <f t="shared" si="2"/>
        <v>-3.1395259764656354E-2</v>
      </c>
      <c r="D21" s="11">
        <f t="shared" si="3"/>
        <v>69115.038378975441</v>
      </c>
      <c r="E21" s="2">
        <f t="shared" si="4"/>
        <v>-0.48429158056431576</v>
      </c>
      <c r="F21" s="2">
        <f t="shared" si="5"/>
        <v>-0.51568684032897216</v>
      </c>
      <c r="G21" s="2">
        <f t="shared" si="6"/>
        <v>-1.3247038347039193</v>
      </c>
      <c r="H21" s="2"/>
      <c r="I21" s="2">
        <f t="shared" si="7"/>
        <v>8.7964594300514207</v>
      </c>
      <c r="J21" s="1">
        <f t="shared" si="8"/>
        <v>-0.80901699437494723</v>
      </c>
      <c r="K21" s="1"/>
    </row>
    <row r="22" spans="1:23">
      <c r="A22" s="13">
        <v>1.4999999999999999E-4</v>
      </c>
      <c r="B22" s="11">
        <f t="shared" si="1"/>
        <v>56548.667764616279</v>
      </c>
      <c r="C22" s="2">
        <f t="shared" si="2"/>
        <v>-0.29389262614623646</v>
      </c>
      <c r="D22" s="11">
        <f t="shared" si="3"/>
        <v>69115.038378975441</v>
      </c>
      <c r="E22" s="2">
        <f t="shared" si="4"/>
        <v>-0.29389262614623746</v>
      </c>
      <c r="F22" s="2">
        <f t="shared" si="5"/>
        <v>-0.58778525229247391</v>
      </c>
      <c r="G22" s="2">
        <f t="shared" si="6"/>
        <v>-1.5877852522924738</v>
      </c>
      <c r="H22" s="2"/>
      <c r="I22" s="2">
        <f t="shared" si="7"/>
        <v>9.4247779607693793</v>
      </c>
      <c r="J22" s="1">
        <f t="shared" si="8"/>
        <v>-1</v>
      </c>
      <c r="K22" s="1"/>
    </row>
    <row r="23" spans="1:23">
      <c r="A23" s="13">
        <v>1.6000000000000001E-4</v>
      </c>
      <c r="B23" s="11">
        <f t="shared" si="1"/>
        <v>56548.667764616279</v>
      </c>
      <c r="C23" s="2">
        <f t="shared" si="2"/>
        <v>-0.46488824294412573</v>
      </c>
      <c r="D23" s="11">
        <f t="shared" si="3"/>
        <v>69115.038378975441</v>
      </c>
      <c r="E23" s="2">
        <f t="shared" si="4"/>
        <v>3.1395259764656298E-2</v>
      </c>
      <c r="F23" s="2">
        <f t="shared" si="5"/>
        <v>-0.43349298317946944</v>
      </c>
      <c r="G23" s="2">
        <f t="shared" si="6"/>
        <v>-1.2425099775544159</v>
      </c>
      <c r="H23" s="2"/>
      <c r="I23" s="2">
        <f t="shared" si="7"/>
        <v>10.05309649148734</v>
      </c>
      <c r="J23" s="1">
        <f t="shared" si="8"/>
        <v>-0.80901699437494656</v>
      </c>
      <c r="K23" s="1"/>
    </row>
    <row r="24" spans="1:23">
      <c r="A24" s="13">
        <v>1.7000000000000001E-4</v>
      </c>
      <c r="B24" s="11">
        <f t="shared" si="1"/>
        <v>56548.667764616279</v>
      </c>
      <c r="C24" s="2">
        <f t="shared" si="2"/>
        <v>-0.49114362536434431</v>
      </c>
      <c r="D24" s="11">
        <f t="shared" si="3"/>
        <v>69115.038378975441</v>
      </c>
      <c r="E24" s="2">
        <f t="shared" si="4"/>
        <v>0.34227355296434392</v>
      </c>
      <c r="F24" s="2">
        <f t="shared" si="5"/>
        <v>-0.14887007240000039</v>
      </c>
      <c r="G24" s="2">
        <f t="shared" si="6"/>
        <v>-0.45788706677494651</v>
      </c>
      <c r="H24" s="2"/>
      <c r="I24" s="2">
        <f t="shared" si="7"/>
        <v>10.681415022205298</v>
      </c>
      <c r="J24" s="1">
        <f t="shared" si="8"/>
        <v>-0.30901699437494612</v>
      </c>
      <c r="K24" s="1"/>
    </row>
    <row r="25" spans="1:23">
      <c r="A25" s="13">
        <v>1.8000000000000001E-4</v>
      </c>
      <c r="B25" s="11">
        <f t="shared" si="1"/>
        <v>56548.667764616279</v>
      </c>
      <c r="C25" s="2">
        <f t="shared" si="2"/>
        <v>-0.36448431371070555</v>
      </c>
      <c r="D25" s="11">
        <f t="shared" si="3"/>
        <v>69115.038378975441</v>
      </c>
      <c r="E25" s="2">
        <f t="shared" si="4"/>
        <v>0.49605735065723883</v>
      </c>
      <c r="F25" s="2">
        <f t="shared" si="5"/>
        <v>0.13157303694653327</v>
      </c>
      <c r="G25" s="2">
        <f t="shared" si="6"/>
        <v>0.44059003132148195</v>
      </c>
      <c r="H25" s="2"/>
      <c r="I25" s="2">
        <f t="shared" si="7"/>
        <v>11.309733552923257</v>
      </c>
      <c r="J25" s="1">
        <f t="shared" si="8"/>
        <v>0.30901699437494867</v>
      </c>
      <c r="K25" s="1"/>
    </row>
    <row r="26" spans="1:23">
      <c r="A26" s="13">
        <v>1.9000000000000001E-4</v>
      </c>
      <c r="B26" s="11">
        <f t="shared" si="1"/>
        <v>56548.667764616279</v>
      </c>
      <c r="C26" s="2">
        <f t="shared" si="2"/>
        <v>-0.12434494358242691</v>
      </c>
      <c r="D26" s="11">
        <f t="shared" si="3"/>
        <v>69115.038378975441</v>
      </c>
      <c r="E26" s="2">
        <f t="shared" si="4"/>
        <v>0.42216396275100804</v>
      </c>
      <c r="F26" s="2">
        <f t="shared" si="5"/>
        <v>0.29781901916858111</v>
      </c>
      <c r="G26" s="2">
        <f t="shared" si="6"/>
        <v>1.1068360135435293</v>
      </c>
      <c r="H26" s="2"/>
      <c r="I26" s="2">
        <f t="shared" si="7"/>
        <v>11.938052083641216</v>
      </c>
      <c r="J26" s="1">
        <f t="shared" si="8"/>
        <v>0.80901699437494823</v>
      </c>
      <c r="K26" s="1"/>
      <c r="W26" t="s">
        <v>62</v>
      </c>
    </row>
    <row r="27" spans="1:23">
      <c r="A27" s="13">
        <v>2.0000000000000001E-4</v>
      </c>
      <c r="B27" s="11">
        <f t="shared" si="1"/>
        <v>56548.667764616279</v>
      </c>
      <c r="C27" s="2">
        <f t="shared" si="2"/>
        <v>0.15450849718747434</v>
      </c>
      <c r="D27" s="11">
        <f t="shared" si="3"/>
        <v>69115.038378975441</v>
      </c>
      <c r="E27" s="2">
        <f t="shared" si="4"/>
        <v>0.15450849718747398</v>
      </c>
      <c r="F27" s="2">
        <f t="shared" si="5"/>
        <v>0.30901699437494834</v>
      </c>
      <c r="G27" s="2">
        <f t="shared" si="6"/>
        <v>1.3090169943749483</v>
      </c>
      <c r="H27" s="2"/>
      <c r="I27" s="2">
        <f t="shared" si="7"/>
        <v>12.566370614359174</v>
      </c>
      <c r="J27" s="1">
        <f t="shared" si="8"/>
        <v>1</v>
      </c>
      <c r="K27" s="1"/>
      <c r="W27">
        <f>B2</f>
        <v>1000</v>
      </c>
    </row>
    <row r="28" spans="1:23">
      <c r="A28" s="13">
        <v>2.1000000000000001E-4</v>
      </c>
      <c r="B28" s="11">
        <f t="shared" si="1"/>
        <v>56548.667764616279</v>
      </c>
      <c r="C28" s="2">
        <f t="shared" si="2"/>
        <v>0.38525662138789457</v>
      </c>
      <c r="D28" s="11">
        <f t="shared" si="3"/>
        <v>69115.038378975441</v>
      </c>
      <c r="E28" s="2">
        <f t="shared" si="4"/>
        <v>-0.18406227634233854</v>
      </c>
      <c r="F28" s="2">
        <f t="shared" si="5"/>
        <v>0.20119434504555603</v>
      </c>
      <c r="G28" s="2">
        <f t="shared" si="6"/>
        <v>1.0102113394205037</v>
      </c>
      <c r="H28" s="2"/>
      <c r="I28" s="2">
        <f t="shared" si="7"/>
        <v>13.194689145077131</v>
      </c>
      <c r="J28" s="1">
        <f t="shared" si="8"/>
        <v>0.80901699437494767</v>
      </c>
      <c r="K28" s="1"/>
    </row>
    <row r="29" spans="1:23">
      <c r="A29" s="13">
        <v>2.2000000000000001E-4</v>
      </c>
      <c r="B29" s="11">
        <f t="shared" si="1"/>
        <v>56548.667764616279</v>
      </c>
      <c r="C29" s="2">
        <f t="shared" si="2"/>
        <v>0.49605735065723894</v>
      </c>
      <c r="D29" s="11">
        <f t="shared" si="3"/>
        <v>69115.038378975441</v>
      </c>
      <c r="E29" s="2">
        <f t="shared" si="4"/>
        <v>-0.43815334002193146</v>
      </c>
      <c r="F29" s="2">
        <f t="shared" si="5"/>
        <v>5.7904010635307479E-2</v>
      </c>
      <c r="G29" s="2">
        <f t="shared" si="6"/>
        <v>0.36692100501025543</v>
      </c>
      <c r="H29" s="2"/>
      <c r="I29" s="2">
        <f t="shared" si="7"/>
        <v>13.82300767579509</v>
      </c>
      <c r="J29" s="1">
        <f t="shared" si="8"/>
        <v>0.30901699437494795</v>
      </c>
      <c r="K29" s="1"/>
    </row>
    <row r="30" spans="1:23">
      <c r="A30" s="13">
        <v>2.3000000000000001E-4</v>
      </c>
      <c r="B30" s="11">
        <f t="shared" si="1"/>
        <v>56548.667764616279</v>
      </c>
      <c r="C30" s="2">
        <f t="shared" si="2"/>
        <v>0.45241352623300962</v>
      </c>
      <c r="D30" s="11">
        <f t="shared" si="3"/>
        <v>69115.038378975441</v>
      </c>
      <c r="E30" s="2">
        <f t="shared" si="4"/>
        <v>-0.49114362536434447</v>
      </c>
      <c r="F30" s="2">
        <f t="shared" si="5"/>
        <v>-3.873009913133485E-2</v>
      </c>
      <c r="G30" s="2">
        <f t="shared" si="6"/>
        <v>-0.34774709350628175</v>
      </c>
      <c r="H30" s="2"/>
      <c r="I30" s="2">
        <f t="shared" si="7"/>
        <v>14.451326206513048</v>
      </c>
      <c r="J30" s="1">
        <f t="shared" si="8"/>
        <v>-0.3090169943749469</v>
      </c>
      <c r="K30" s="1"/>
    </row>
    <row r="31" spans="1:23">
      <c r="A31" s="13">
        <v>2.4000000000000001E-4</v>
      </c>
      <c r="B31" s="11">
        <f t="shared" si="1"/>
        <v>56548.667764616279</v>
      </c>
      <c r="C31" s="2">
        <f t="shared" si="2"/>
        <v>0.26791339748949794</v>
      </c>
      <c r="D31" s="11">
        <f t="shared" si="3"/>
        <v>69115.038378975441</v>
      </c>
      <c r="E31" s="2">
        <f t="shared" si="4"/>
        <v>-0.31871199487434565</v>
      </c>
      <c r="F31" s="2">
        <f t="shared" si="5"/>
        <v>-5.079859738484771E-2</v>
      </c>
      <c r="G31" s="2">
        <f t="shared" si="6"/>
        <v>-0.85981559175979483</v>
      </c>
      <c r="H31" s="2"/>
      <c r="I31" s="2">
        <f t="shared" si="7"/>
        <v>15.079644737231007</v>
      </c>
      <c r="J31" s="1">
        <f t="shared" si="8"/>
        <v>-0.80901699437494712</v>
      </c>
      <c r="K31" s="1"/>
    </row>
    <row r="32" spans="1:23">
      <c r="A32" s="16">
        <v>2.5000000000000001E-4</v>
      </c>
      <c r="B32" s="11">
        <f t="shared" si="1"/>
        <v>56548.667764616279</v>
      </c>
      <c r="C32" s="2">
        <f t="shared" si="2"/>
        <v>-6.1252001734568573E-16</v>
      </c>
      <c r="D32" s="11">
        <f t="shared" si="3"/>
        <v>69115.038378975441</v>
      </c>
      <c r="E32" s="2">
        <f t="shared" si="4"/>
        <v>-1.2250942447999957E-15</v>
      </c>
      <c r="F32" s="2">
        <f t="shared" si="5"/>
        <v>-1.8376142621456815E-15</v>
      </c>
      <c r="G32" s="2">
        <f t="shared" si="6"/>
        <v>-1.0000000000000018</v>
      </c>
      <c r="H32" s="2"/>
      <c r="I32" s="2">
        <f t="shared" si="7"/>
        <v>15.707963267948966</v>
      </c>
      <c r="J32" s="1">
        <f t="shared" si="8"/>
        <v>-1</v>
      </c>
      <c r="K32" s="1"/>
    </row>
    <row r="33" spans="1:11">
      <c r="A33" s="13">
        <v>2.5999999999999998E-4</v>
      </c>
      <c r="B33" s="11">
        <f t="shared" si="1"/>
        <v>56548.667764616279</v>
      </c>
      <c r="C33" s="2">
        <f t="shared" si="2"/>
        <v>-0.26791339748949744</v>
      </c>
      <c r="D33" s="11">
        <f t="shared" si="3"/>
        <v>69115.038378975441</v>
      </c>
      <c r="E33" s="2">
        <f t="shared" si="4"/>
        <v>0.31871199487434376</v>
      </c>
      <c r="F33" s="2">
        <f t="shared" si="5"/>
        <v>5.0798597384846322E-2</v>
      </c>
      <c r="G33" s="2">
        <f t="shared" si="6"/>
        <v>-0.75821839699010152</v>
      </c>
      <c r="H33" s="2"/>
      <c r="I33" s="2">
        <f t="shared" si="7"/>
        <v>16.336281798666924</v>
      </c>
      <c r="J33" s="1">
        <f t="shared" si="8"/>
        <v>-0.80901699437494778</v>
      </c>
      <c r="K33" s="1"/>
    </row>
    <row r="34" spans="1:11">
      <c r="A34" s="13">
        <v>2.7E-4</v>
      </c>
      <c r="B34" s="11">
        <f t="shared" si="1"/>
        <v>56548.667764616279</v>
      </c>
      <c r="C34" s="2">
        <f t="shared" si="2"/>
        <v>-0.45241352623300979</v>
      </c>
      <c r="D34" s="11">
        <f t="shared" si="3"/>
        <v>69115.038378975441</v>
      </c>
      <c r="E34" s="2">
        <f t="shared" si="4"/>
        <v>0.49114362536434403</v>
      </c>
      <c r="F34" s="2">
        <f t="shared" si="5"/>
        <v>3.8730099131334239E-2</v>
      </c>
      <c r="G34" s="2">
        <f t="shared" si="6"/>
        <v>-0.27028689524361382</v>
      </c>
      <c r="H34" s="2"/>
      <c r="I34" s="2">
        <f t="shared" si="7"/>
        <v>16.964600329384883</v>
      </c>
      <c r="J34" s="1">
        <f t="shared" si="8"/>
        <v>-0.30901699437494806</v>
      </c>
      <c r="K34" s="1"/>
    </row>
    <row r="35" spans="1:11">
      <c r="A35" s="13">
        <v>2.7999999999999998E-4</v>
      </c>
      <c r="B35" s="11">
        <f t="shared" si="1"/>
        <v>56548.667764616279</v>
      </c>
      <c r="C35" s="2">
        <f t="shared" si="2"/>
        <v>-0.49605735065723899</v>
      </c>
      <c r="D35" s="11">
        <f t="shared" si="3"/>
        <v>69115.038378975441</v>
      </c>
      <c r="E35" s="2">
        <f t="shared" si="4"/>
        <v>0.43815334002193268</v>
      </c>
      <c r="F35" s="2">
        <f t="shared" si="5"/>
        <v>-5.7904010635306313E-2</v>
      </c>
      <c r="G35" s="2">
        <f t="shared" si="6"/>
        <v>0.25111298373964047</v>
      </c>
      <c r="H35" s="2"/>
      <c r="I35" s="2">
        <f t="shared" si="7"/>
        <v>17.592918860102841</v>
      </c>
      <c r="J35" s="1">
        <f t="shared" si="8"/>
        <v>0.30901699437494679</v>
      </c>
      <c r="K35" s="1"/>
    </row>
    <row r="36" spans="1:11">
      <c r="A36" s="13">
        <v>2.9E-4</v>
      </c>
      <c r="B36" s="11">
        <f t="shared" si="1"/>
        <v>56548.667764616279</v>
      </c>
      <c r="C36" s="2">
        <f t="shared" si="2"/>
        <v>-0.38525662138789496</v>
      </c>
      <c r="D36" s="11">
        <f t="shared" si="3"/>
        <v>69115.038378975441</v>
      </c>
      <c r="E36" s="2">
        <f t="shared" si="4"/>
        <v>0.18406227634234082</v>
      </c>
      <c r="F36" s="2">
        <f t="shared" si="5"/>
        <v>-0.20119434504555414</v>
      </c>
      <c r="G36" s="2">
        <f t="shared" si="6"/>
        <v>0.60782264932939289</v>
      </c>
      <c r="H36" s="2"/>
      <c r="I36" s="2">
        <f t="shared" si="7"/>
        <v>18.2212373908208</v>
      </c>
      <c r="J36" s="1">
        <f t="shared" si="8"/>
        <v>0.80901699437494701</v>
      </c>
      <c r="K36" s="1"/>
    </row>
    <row r="37" spans="1:11">
      <c r="A37" s="13">
        <v>2.9999999999999997E-4</v>
      </c>
      <c r="B37" s="11">
        <f t="shared" si="1"/>
        <v>56548.667764616279</v>
      </c>
      <c r="C37" s="2">
        <f t="shared" si="2"/>
        <v>-0.15450849718747403</v>
      </c>
      <c r="D37" s="11">
        <f t="shared" si="3"/>
        <v>69115.038378975441</v>
      </c>
      <c r="E37" s="2">
        <f t="shared" si="4"/>
        <v>-0.15450849718747164</v>
      </c>
      <c r="F37" s="2">
        <f t="shared" si="5"/>
        <v>-0.30901699437494567</v>
      </c>
      <c r="G37" s="2">
        <f t="shared" si="6"/>
        <v>0.69098300562505433</v>
      </c>
      <c r="H37" s="2"/>
      <c r="I37" s="2">
        <f t="shared" si="7"/>
        <v>18.849555921538759</v>
      </c>
      <c r="J37" s="1">
        <f t="shared" si="8"/>
        <v>1</v>
      </c>
      <c r="K37" s="1"/>
    </row>
    <row r="38" spans="1:11">
      <c r="A38" s="13">
        <v>3.1E-4</v>
      </c>
      <c r="B38" s="11">
        <f t="shared" si="1"/>
        <v>56548.667764616279</v>
      </c>
      <c r="C38" s="2">
        <f t="shared" si="2"/>
        <v>0.12434494358242723</v>
      </c>
      <c r="D38" s="11">
        <f t="shared" si="3"/>
        <v>69115.038378975441</v>
      </c>
      <c r="E38" s="2">
        <f t="shared" si="4"/>
        <v>-0.42216396275100626</v>
      </c>
      <c r="F38" s="2">
        <f t="shared" si="5"/>
        <v>-0.297819019168579</v>
      </c>
      <c r="G38" s="2">
        <f t="shared" si="6"/>
        <v>0.51119797520636889</v>
      </c>
      <c r="H38" s="2"/>
      <c r="I38" s="2">
        <f t="shared" si="7"/>
        <v>19.477874452256717</v>
      </c>
      <c r="J38" s="1">
        <f t="shared" si="8"/>
        <v>0.8090169943749479</v>
      </c>
      <c r="K38" s="1"/>
    </row>
    <row r="39" spans="1:11">
      <c r="A39" s="13">
        <v>3.2000000000000003E-4</v>
      </c>
      <c r="B39" s="11">
        <f t="shared" si="1"/>
        <v>56548.667764616279</v>
      </c>
      <c r="C39" s="2">
        <f t="shared" si="2"/>
        <v>0.36448431371070578</v>
      </c>
      <c r="D39" s="11">
        <f t="shared" si="3"/>
        <v>69115.038378975441</v>
      </c>
      <c r="E39" s="2">
        <f t="shared" si="4"/>
        <v>-0.49605735065723899</v>
      </c>
      <c r="F39" s="2">
        <f t="shared" si="5"/>
        <v>-0.13157303694653322</v>
      </c>
      <c r="G39" s="2">
        <f t="shared" si="6"/>
        <v>0.17744395742841157</v>
      </c>
      <c r="H39" s="2"/>
      <c r="I39" s="2">
        <f t="shared" si="7"/>
        <v>20.106192982974679</v>
      </c>
      <c r="J39" s="1">
        <f t="shared" si="8"/>
        <v>0.30901699437494479</v>
      </c>
      <c r="K39" s="1"/>
    </row>
    <row r="40" spans="1:11">
      <c r="A40" s="13">
        <v>3.3E-4</v>
      </c>
      <c r="B40" s="11">
        <f t="shared" si="1"/>
        <v>56548.667764616279</v>
      </c>
      <c r="C40" s="2">
        <f t="shared" si="2"/>
        <v>0.49114362536434436</v>
      </c>
      <c r="D40" s="11">
        <f t="shared" si="3"/>
        <v>69115.038378975441</v>
      </c>
      <c r="E40" s="2">
        <f t="shared" si="4"/>
        <v>-0.34227355296434503</v>
      </c>
      <c r="F40" s="2">
        <f t="shared" si="5"/>
        <v>0.14887007239999933</v>
      </c>
      <c r="G40" s="2">
        <f t="shared" si="6"/>
        <v>-0.16014692197494734</v>
      </c>
      <c r="H40" s="2"/>
      <c r="I40" s="2">
        <f t="shared" si="7"/>
        <v>20.734511513692635</v>
      </c>
      <c r="J40" s="1">
        <f t="shared" si="8"/>
        <v>-0.30901699437494667</v>
      </c>
      <c r="K40" s="1"/>
    </row>
    <row r="41" spans="1:11">
      <c r="A41" s="13">
        <v>3.4000000000000002E-4</v>
      </c>
      <c r="B41" s="11">
        <f t="shared" si="1"/>
        <v>56548.667764616279</v>
      </c>
      <c r="C41" s="2">
        <f t="shared" si="2"/>
        <v>0.46488824294412556</v>
      </c>
      <c r="D41" s="11">
        <f t="shared" si="3"/>
        <v>69115.038378975441</v>
      </c>
      <c r="E41" s="2">
        <f t="shared" si="4"/>
        <v>-3.1395259764657853E-2</v>
      </c>
      <c r="F41" s="2">
        <f t="shared" si="5"/>
        <v>0.43349298317946772</v>
      </c>
      <c r="G41" s="2">
        <f t="shared" si="6"/>
        <v>-0.37552401119548129</v>
      </c>
      <c r="H41" s="2"/>
      <c r="I41" s="2">
        <f t="shared" si="7"/>
        <v>21.362830044410597</v>
      </c>
      <c r="J41" s="1">
        <f t="shared" si="8"/>
        <v>-0.80901699437494901</v>
      </c>
      <c r="K41" s="1"/>
    </row>
    <row r="42" spans="1:11">
      <c r="A42" s="13">
        <v>3.5E-4</v>
      </c>
      <c r="B42" s="11">
        <f t="shared" si="1"/>
        <v>56548.667764616279</v>
      </c>
      <c r="C42" s="2">
        <f t="shared" si="2"/>
        <v>0.29389262614623618</v>
      </c>
      <c r="D42" s="11">
        <f t="shared" si="3"/>
        <v>69115.038378975441</v>
      </c>
      <c r="E42" s="2">
        <f t="shared" si="4"/>
        <v>0.29389262614623546</v>
      </c>
      <c r="F42" s="2">
        <f t="shared" si="5"/>
        <v>0.58778525229247158</v>
      </c>
      <c r="G42" s="2">
        <f t="shared" si="6"/>
        <v>-0.41221474770752842</v>
      </c>
      <c r="H42" s="2"/>
      <c r="I42" s="2">
        <f t="shared" si="7"/>
        <v>21.991148575128552</v>
      </c>
      <c r="J42" s="1">
        <f t="shared" si="8"/>
        <v>-1</v>
      </c>
      <c r="K42" s="1"/>
    </row>
    <row r="43" spans="1:11">
      <c r="A43" s="13">
        <v>3.6000000000000002E-4</v>
      </c>
      <c r="B43" s="11">
        <f t="shared" si="1"/>
        <v>56548.667764616279</v>
      </c>
      <c r="C43" s="2">
        <f t="shared" si="2"/>
        <v>3.1395259764656021E-2</v>
      </c>
      <c r="D43" s="11">
        <f t="shared" si="3"/>
        <v>69115.038378975441</v>
      </c>
      <c r="E43" s="2">
        <f t="shared" si="4"/>
        <v>0.48429158056431515</v>
      </c>
      <c r="F43" s="2">
        <f t="shared" si="5"/>
        <v>0.51568684032897116</v>
      </c>
      <c r="G43" s="2">
        <f t="shared" si="6"/>
        <v>-0.29333015404597473</v>
      </c>
      <c r="H43" s="2"/>
      <c r="I43" s="2">
        <f t="shared" si="7"/>
        <v>22.619467105846514</v>
      </c>
      <c r="J43" s="1">
        <f t="shared" si="8"/>
        <v>-0.8090169943749459</v>
      </c>
      <c r="K43" s="1"/>
    </row>
    <row r="44" spans="1:11">
      <c r="A44" s="13">
        <v>3.6999999999999999E-4</v>
      </c>
      <c r="B44" s="11">
        <f t="shared" si="1"/>
        <v>56548.667764616279</v>
      </c>
      <c r="C44" s="2">
        <f t="shared" si="2"/>
        <v>-0.24087683705085838</v>
      </c>
      <c r="D44" s="11">
        <f t="shared" si="3"/>
        <v>69115.038378975441</v>
      </c>
      <c r="E44" s="2">
        <f t="shared" si="4"/>
        <v>0.45241352623301051</v>
      </c>
      <c r="F44" s="2">
        <f t="shared" si="5"/>
        <v>0.21153668918215213</v>
      </c>
      <c r="G44" s="2">
        <f t="shared" si="6"/>
        <v>-9.7480305192796157E-2</v>
      </c>
      <c r="H44" s="2"/>
      <c r="I44" s="2">
        <f t="shared" si="7"/>
        <v>23.247785636564469</v>
      </c>
      <c r="J44" s="1">
        <f t="shared" si="8"/>
        <v>-0.30901699437494828</v>
      </c>
      <c r="K44" s="1"/>
    </row>
    <row r="45" spans="1:11">
      <c r="A45" s="13">
        <v>3.8000000000000002E-4</v>
      </c>
      <c r="B45" s="11">
        <f t="shared" si="1"/>
        <v>56548.667764616279</v>
      </c>
      <c r="C45" s="2">
        <f t="shared" si="2"/>
        <v>-0.43815334002193229</v>
      </c>
      <c r="D45" s="11">
        <f t="shared" si="3"/>
        <v>69115.038378975441</v>
      </c>
      <c r="E45" s="2">
        <f t="shared" si="4"/>
        <v>0.21288964578253808</v>
      </c>
      <c r="F45" s="2">
        <f t="shared" si="5"/>
        <v>-0.22526369423939421</v>
      </c>
      <c r="G45" s="2">
        <f t="shared" si="6"/>
        <v>8.3753300135555681E-2</v>
      </c>
      <c r="H45" s="2"/>
      <c r="I45" s="2">
        <f t="shared" si="7"/>
        <v>23.876104167282431</v>
      </c>
      <c r="J45" s="1">
        <f t="shared" si="8"/>
        <v>0.30901699437494989</v>
      </c>
      <c r="K45" s="1"/>
    </row>
    <row r="46" spans="1:11">
      <c r="A46" s="13">
        <v>3.8999999999999999E-4</v>
      </c>
      <c r="B46" s="11">
        <f t="shared" si="1"/>
        <v>56548.667764616279</v>
      </c>
      <c r="C46" s="2">
        <f t="shared" si="2"/>
        <v>-0.49901336421413583</v>
      </c>
      <c r="D46" s="11">
        <f t="shared" si="3"/>
        <v>69115.038378975441</v>
      </c>
      <c r="E46" s="2">
        <f t="shared" si="4"/>
        <v>-0.12434494358242533</v>
      </c>
      <c r="F46" s="2">
        <f t="shared" si="5"/>
        <v>-0.62335830779656121</v>
      </c>
      <c r="G46" s="2">
        <f t="shared" si="6"/>
        <v>0.18565868657838569</v>
      </c>
      <c r="H46" s="2"/>
      <c r="I46" s="2">
        <f t="shared" si="7"/>
        <v>24.504422698000386</v>
      </c>
      <c r="J46" s="1">
        <f t="shared" si="8"/>
        <v>0.8090169943749469</v>
      </c>
      <c r="K46" s="1"/>
    </row>
    <row r="47" spans="1:11">
      <c r="A47" s="13">
        <v>4.0000000000000002E-4</v>
      </c>
      <c r="B47" s="11">
        <f t="shared" si="1"/>
        <v>56548.667764616279</v>
      </c>
      <c r="C47" s="2">
        <f t="shared" si="2"/>
        <v>-0.40450849718747295</v>
      </c>
      <c r="D47" s="11">
        <f t="shared" si="3"/>
        <v>69115.038378975441</v>
      </c>
      <c r="E47" s="2">
        <f t="shared" si="4"/>
        <v>-0.40450849718747339</v>
      </c>
      <c r="F47" s="2">
        <f t="shared" si="5"/>
        <v>-0.80901699437494634</v>
      </c>
      <c r="G47" s="2">
        <f t="shared" si="6"/>
        <v>0.19098300562505366</v>
      </c>
      <c r="H47" s="2"/>
      <c r="I47" s="2">
        <f t="shared" si="7"/>
        <v>25.132741228718348</v>
      </c>
      <c r="J47" s="1">
        <f t="shared" si="8"/>
        <v>1</v>
      </c>
      <c r="K47" s="1"/>
    </row>
    <row r="48" spans="1:11">
      <c r="A48" s="13">
        <v>4.0999999999999999E-4</v>
      </c>
      <c r="B48" s="11">
        <f t="shared" si="1"/>
        <v>56548.667764616279</v>
      </c>
      <c r="C48" s="2">
        <f t="shared" si="2"/>
        <v>-0.18406227634233924</v>
      </c>
      <c r="D48" s="11">
        <f t="shared" si="3"/>
        <v>69115.038378975441</v>
      </c>
      <c r="E48" s="2">
        <f t="shared" si="4"/>
        <v>-0.49901336421413595</v>
      </c>
      <c r="F48" s="2">
        <f t="shared" si="5"/>
        <v>-0.68307564055647518</v>
      </c>
      <c r="G48" s="2">
        <f t="shared" si="6"/>
        <v>0.12594135381847282</v>
      </c>
      <c r="H48" s="2"/>
      <c r="I48" s="2">
        <f t="shared" si="7"/>
        <v>25.761059759436304</v>
      </c>
      <c r="J48" s="1">
        <f t="shared" si="8"/>
        <v>0.80901699437494801</v>
      </c>
      <c r="K48" s="1"/>
    </row>
    <row r="49" spans="1:11">
      <c r="A49" s="13">
        <v>4.2000000000000002E-4</v>
      </c>
      <c r="B49" s="11">
        <f t="shared" si="1"/>
        <v>56548.667764616279</v>
      </c>
      <c r="C49" s="2">
        <f t="shared" si="2"/>
        <v>9.3690657292862203E-2</v>
      </c>
      <c r="D49" s="11">
        <f t="shared" si="3"/>
        <v>69115.038378975441</v>
      </c>
      <c r="E49" s="2">
        <f t="shared" si="4"/>
        <v>-0.36448431371070639</v>
      </c>
      <c r="F49" s="2">
        <f t="shared" si="5"/>
        <v>-0.2707936564178442</v>
      </c>
      <c r="G49" s="2">
        <f t="shared" si="6"/>
        <v>3.8223337957104198E-2</v>
      </c>
      <c r="H49" s="2"/>
      <c r="I49" s="2">
        <f t="shared" si="7"/>
        <v>26.389378290154262</v>
      </c>
      <c r="J49" s="1">
        <f t="shared" si="8"/>
        <v>0.30901699437494839</v>
      </c>
      <c r="K49" s="1"/>
    </row>
    <row r="50" spans="1:11">
      <c r="A50" s="13">
        <v>4.2999999999999999E-4</v>
      </c>
      <c r="B50" s="11">
        <f t="shared" si="1"/>
        <v>56548.667764616279</v>
      </c>
      <c r="C50" s="2">
        <f t="shared" si="2"/>
        <v>0.34227355296434436</v>
      </c>
      <c r="D50" s="11">
        <f t="shared" si="3"/>
        <v>69115.038378975441</v>
      </c>
      <c r="E50" s="2">
        <f t="shared" si="4"/>
        <v>-6.2666616782154988E-2</v>
      </c>
      <c r="F50" s="2">
        <f t="shared" si="5"/>
        <v>0.27960693618218935</v>
      </c>
      <c r="G50" s="2">
        <f t="shared" si="6"/>
        <v>-2.9410058192757049E-2</v>
      </c>
      <c r="H50" s="2"/>
      <c r="I50" s="2">
        <f t="shared" si="7"/>
        <v>27.017696820872221</v>
      </c>
      <c r="J50" s="1">
        <f t="shared" si="8"/>
        <v>-0.3090169943749464</v>
      </c>
      <c r="K50" s="1"/>
    </row>
    <row r="51" spans="1:11">
      <c r="A51" s="13">
        <v>4.4000000000000002E-4</v>
      </c>
      <c r="B51" s="11">
        <f t="shared" si="1"/>
        <v>56548.667764616279</v>
      </c>
      <c r="C51" s="2">
        <f t="shared" si="2"/>
        <v>0.48429158056431559</v>
      </c>
      <c r="D51" s="11">
        <f t="shared" si="3"/>
        <v>69115.038378975441</v>
      </c>
      <c r="E51" s="2">
        <f t="shared" si="4"/>
        <v>0.26791339748949722</v>
      </c>
      <c r="F51" s="2">
        <f t="shared" si="5"/>
        <v>0.75220497805381281</v>
      </c>
      <c r="G51" s="2">
        <f t="shared" si="6"/>
        <v>-5.6812016321133973E-2</v>
      </c>
      <c r="H51" s="2"/>
      <c r="I51" s="2">
        <f t="shared" si="7"/>
        <v>27.646015351590179</v>
      </c>
      <c r="J51" s="1">
        <f t="shared" si="8"/>
        <v>-0.80901699437494679</v>
      </c>
      <c r="K51" s="1"/>
    </row>
    <row r="52" spans="1:11">
      <c r="A52" s="13">
        <v>4.4999999999999999E-4</v>
      </c>
      <c r="B52" s="11">
        <f t="shared" si="1"/>
        <v>56548.667764616279</v>
      </c>
      <c r="C52" s="2">
        <f t="shared" si="2"/>
        <v>0.47552825814757665</v>
      </c>
      <c r="D52" s="11">
        <f t="shared" si="3"/>
        <v>69115.038378975441</v>
      </c>
      <c r="E52" s="2">
        <f t="shared" si="4"/>
        <v>0.47552825814757577</v>
      </c>
      <c r="F52" s="2">
        <f t="shared" si="5"/>
        <v>0.95105651629515242</v>
      </c>
      <c r="G52" s="2">
        <f t="shared" si="6"/>
        <v>-4.8943483704847579E-2</v>
      </c>
      <c r="H52" s="2"/>
      <c r="I52" s="2">
        <f t="shared" si="7"/>
        <v>28.274333882308138</v>
      </c>
      <c r="J52" s="1">
        <f t="shared" si="8"/>
        <v>-1</v>
      </c>
      <c r="K52" s="1"/>
    </row>
    <row r="53" spans="1:11">
      <c r="A53" s="13">
        <v>4.6000000000000001E-4</v>
      </c>
      <c r="B53" s="11">
        <f t="shared" si="1"/>
        <v>56548.667764616279</v>
      </c>
      <c r="C53" s="2">
        <f t="shared" si="2"/>
        <v>0.31871199487434443</v>
      </c>
      <c r="D53" s="11">
        <f t="shared" si="3"/>
        <v>69115.038378975441</v>
      </c>
      <c r="E53" s="2">
        <f t="shared" si="4"/>
        <v>0.46488824294412634</v>
      </c>
      <c r="F53" s="2">
        <f t="shared" si="5"/>
        <v>0.78360023781847077</v>
      </c>
      <c r="G53" s="2">
        <f t="shared" si="6"/>
        <v>-2.5416756556477349E-2</v>
      </c>
      <c r="H53" s="2"/>
      <c r="I53" s="2">
        <f t="shared" si="7"/>
        <v>28.902652413026097</v>
      </c>
      <c r="J53" s="1">
        <f t="shared" si="8"/>
        <v>-0.80901699437494812</v>
      </c>
      <c r="K53" s="1"/>
    </row>
    <row r="54" spans="1:11">
      <c r="A54" s="13">
        <v>4.6999999999999999E-4</v>
      </c>
      <c r="B54" s="11">
        <f t="shared" si="1"/>
        <v>56548.667764616279</v>
      </c>
      <c r="C54" s="2">
        <f t="shared" si="2"/>
        <v>6.266661678215317E-2</v>
      </c>
      <c r="D54" s="11">
        <f t="shared" si="3"/>
        <v>69115.038378975441</v>
      </c>
      <c r="E54" s="2">
        <f t="shared" si="4"/>
        <v>0.24087683705085927</v>
      </c>
      <c r="F54" s="2">
        <f t="shared" si="5"/>
        <v>0.30354345383301246</v>
      </c>
      <c r="G54" s="2">
        <f t="shared" si="6"/>
        <v>-5.4735405419360506E-3</v>
      </c>
      <c r="H54" s="2"/>
      <c r="I54" s="2">
        <f t="shared" si="7"/>
        <v>29.530970943744055</v>
      </c>
      <c r="J54" s="1">
        <f t="shared" si="8"/>
        <v>-0.30901699437494851</v>
      </c>
      <c r="K54" s="1"/>
    </row>
    <row r="55" spans="1:11">
      <c r="A55" s="13">
        <v>4.8000000000000001E-4</v>
      </c>
      <c r="B55" s="11">
        <f t="shared" si="1"/>
        <v>56548.667764616279</v>
      </c>
      <c r="C55" s="2">
        <f t="shared" si="2"/>
        <v>-0.21288964578253713</v>
      </c>
      <c r="D55" s="11">
        <f t="shared" si="3"/>
        <v>69115.038378975441</v>
      </c>
      <c r="E55" s="2">
        <f t="shared" si="4"/>
        <v>-9.3690657292860288E-2</v>
      </c>
      <c r="F55" s="2">
        <f t="shared" si="5"/>
        <v>-0.30658030307539741</v>
      </c>
      <c r="G55" s="2">
        <f t="shared" si="6"/>
        <v>2.4366912995488765E-3</v>
      </c>
      <c r="H55" s="2"/>
      <c r="I55" s="2">
        <f t="shared" si="7"/>
        <v>30.159289474462014</v>
      </c>
      <c r="J55" s="1">
        <f t="shared" si="8"/>
        <v>0.30901699437494629</v>
      </c>
      <c r="K55" s="1"/>
    </row>
    <row r="56" spans="1:11">
      <c r="A56" s="13">
        <v>4.8999999999999998E-4</v>
      </c>
      <c r="B56" s="11">
        <f t="shared" si="1"/>
        <v>56548.667764616279</v>
      </c>
      <c r="C56" s="2">
        <f t="shared" si="2"/>
        <v>-0.42216396275100715</v>
      </c>
      <c r="D56" s="11">
        <f t="shared" si="3"/>
        <v>69115.038378975441</v>
      </c>
      <c r="E56" s="2">
        <f t="shared" si="4"/>
        <v>-0.38525662138789318</v>
      </c>
      <c r="F56" s="2">
        <f t="shared" si="5"/>
        <v>-0.80742058413890039</v>
      </c>
      <c r="G56" s="2">
        <f t="shared" si="6"/>
        <v>1.5964102360462862E-3</v>
      </c>
      <c r="H56" s="2"/>
      <c r="I56" s="2">
        <f t="shared" si="7"/>
        <v>30.787608005179973</v>
      </c>
      <c r="J56" s="1">
        <f t="shared" si="8"/>
        <v>0.80901699437494667</v>
      </c>
      <c r="K56" s="1"/>
    </row>
    <row r="57" spans="1:11">
      <c r="A57" s="13">
        <v>5.0000000000000001E-4</v>
      </c>
      <c r="B57" s="11">
        <f t="shared" si="1"/>
        <v>56548.667764616279</v>
      </c>
      <c r="C57" s="2">
        <f t="shared" si="2"/>
        <v>-0.5</v>
      </c>
      <c r="D57" s="11">
        <f t="shared" si="3"/>
        <v>69115.038378975441</v>
      </c>
      <c r="E57" s="2">
        <f t="shared" si="4"/>
        <v>-0.5</v>
      </c>
      <c r="F57" s="2">
        <f t="shared" si="5"/>
        <v>-1</v>
      </c>
      <c r="G57" s="2">
        <f t="shared" si="6"/>
        <v>0</v>
      </c>
      <c r="H57" s="2"/>
      <c r="I57" s="2">
        <f t="shared" si="7"/>
        <v>31.415926535897931</v>
      </c>
      <c r="J57" s="1">
        <f t="shared" si="8"/>
        <v>1</v>
      </c>
      <c r="K57" s="1"/>
    </row>
    <row r="58" spans="1:11">
      <c r="A58" s="13">
        <v>5.1000000000000004E-4</v>
      </c>
      <c r="B58" s="11">
        <f t="shared" si="1"/>
        <v>56548.667764616279</v>
      </c>
      <c r="C58" s="2">
        <f t="shared" si="2"/>
        <v>-0.42216396275100682</v>
      </c>
      <c r="D58" s="11">
        <f t="shared" si="3"/>
        <v>69115.038378975441</v>
      </c>
      <c r="E58" s="2">
        <f t="shared" si="4"/>
        <v>-0.38525662138789629</v>
      </c>
      <c r="F58" s="2">
        <f t="shared" si="5"/>
        <v>-0.80742058413890305</v>
      </c>
      <c r="G58" s="2">
        <f t="shared" si="6"/>
        <v>1.5964102360430665E-3</v>
      </c>
      <c r="H58" s="2"/>
      <c r="I58" s="2">
        <f t="shared" si="7"/>
        <v>32.044245066615893</v>
      </c>
      <c r="J58" s="1">
        <f t="shared" si="8"/>
        <v>0.80901699437494612</v>
      </c>
      <c r="K58" s="1"/>
    </row>
    <row r="59" spans="1:11">
      <c r="A59" s="13">
        <v>5.1999999999999995E-4</v>
      </c>
      <c r="B59" s="11">
        <f t="shared" si="1"/>
        <v>56548.667764616279</v>
      </c>
      <c r="C59" s="2">
        <f t="shared" si="2"/>
        <v>-0.21288964578253813</v>
      </c>
      <c r="D59" s="11">
        <f t="shared" si="3"/>
        <v>69115.038378975441</v>
      </c>
      <c r="E59" s="2">
        <f t="shared" si="4"/>
        <v>-9.3690657292865104E-2</v>
      </c>
      <c r="F59" s="2">
        <f t="shared" si="5"/>
        <v>-0.30658030307540324</v>
      </c>
      <c r="G59" s="2">
        <f t="shared" si="6"/>
        <v>2.4366912995453793E-3</v>
      </c>
      <c r="H59" s="2"/>
      <c r="I59" s="2">
        <f t="shared" si="7"/>
        <v>32.672563597333848</v>
      </c>
      <c r="J59" s="1">
        <f t="shared" si="8"/>
        <v>0.30901699437494862</v>
      </c>
      <c r="K59" s="1"/>
    </row>
    <row r="60" spans="1:11">
      <c r="A60" s="13">
        <v>5.2999999999999998E-4</v>
      </c>
      <c r="B60" s="11">
        <f t="shared" si="1"/>
        <v>56548.667764616279</v>
      </c>
      <c r="C60" s="2">
        <f t="shared" si="2"/>
        <v>6.2666616782152074E-2</v>
      </c>
      <c r="D60" s="11">
        <f t="shared" si="3"/>
        <v>69115.038378975441</v>
      </c>
      <c r="E60" s="2">
        <f t="shared" si="4"/>
        <v>0.240876837050855</v>
      </c>
      <c r="F60" s="2">
        <f t="shared" si="5"/>
        <v>0.30354345383300707</v>
      </c>
      <c r="G60" s="2">
        <f t="shared" si="6"/>
        <v>-5.4735405419357175E-3</v>
      </c>
      <c r="H60" s="2"/>
      <c r="I60" s="2">
        <f t="shared" si="7"/>
        <v>33.300882128051803</v>
      </c>
      <c r="J60" s="1">
        <f t="shared" si="8"/>
        <v>-0.30901699437494279</v>
      </c>
      <c r="K60" s="1"/>
    </row>
    <row r="61" spans="1:11">
      <c r="A61" s="13">
        <v>5.4000000000000001E-4</v>
      </c>
      <c r="B61" s="11">
        <f t="shared" si="1"/>
        <v>56548.667764616279</v>
      </c>
      <c r="C61" s="2">
        <f t="shared" si="2"/>
        <v>0.31871199487434493</v>
      </c>
      <c r="D61" s="11">
        <f t="shared" si="3"/>
        <v>69115.038378975441</v>
      </c>
      <c r="E61" s="2">
        <f t="shared" si="4"/>
        <v>0.46488824294412451</v>
      </c>
      <c r="F61" s="2">
        <f t="shared" si="5"/>
        <v>0.78360023781846944</v>
      </c>
      <c r="G61" s="2">
        <f t="shared" si="6"/>
        <v>-2.5416756556477238E-2</v>
      </c>
      <c r="H61" s="2"/>
      <c r="I61" s="2">
        <f t="shared" si="7"/>
        <v>33.929200658769766</v>
      </c>
      <c r="J61" s="1">
        <f t="shared" si="8"/>
        <v>-0.80901699437494667</v>
      </c>
      <c r="K61" s="1"/>
    </row>
    <row r="62" spans="1:11">
      <c r="A62" s="13">
        <v>5.5000000000000003E-4</v>
      </c>
      <c r="B62" s="11">
        <f t="shared" si="1"/>
        <v>56548.667764616279</v>
      </c>
      <c r="C62" s="2">
        <f t="shared" si="2"/>
        <v>0.47552825814757688</v>
      </c>
      <c r="D62" s="11">
        <f t="shared" si="3"/>
        <v>69115.038378975441</v>
      </c>
      <c r="E62" s="2">
        <f t="shared" si="4"/>
        <v>0.47552825814757677</v>
      </c>
      <c r="F62" s="2">
        <f t="shared" si="5"/>
        <v>0.95105651629515364</v>
      </c>
      <c r="G62" s="2">
        <f t="shared" si="6"/>
        <v>-4.8943483704846358E-2</v>
      </c>
      <c r="H62" s="2"/>
      <c r="I62" s="2">
        <f t="shared" si="7"/>
        <v>34.557519189487728</v>
      </c>
      <c r="J62" s="1">
        <f t="shared" si="8"/>
        <v>-1</v>
      </c>
      <c r="K62" s="1"/>
    </row>
    <row r="63" spans="1:11">
      <c r="A63" s="13">
        <v>5.5999999999999995E-4</v>
      </c>
      <c r="B63" s="11">
        <f t="shared" si="1"/>
        <v>56548.667764616279</v>
      </c>
      <c r="C63" s="2">
        <f t="shared" si="2"/>
        <v>0.48429158056431587</v>
      </c>
      <c r="D63" s="11">
        <f t="shared" si="3"/>
        <v>69115.038378975441</v>
      </c>
      <c r="E63" s="2">
        <f t="shared" si="4"/>
        <v>0.26791339748950133</v>
      </c>
      <c r="F63" s="2">
        <f t="shared" si="5"/>
        <v>0.75220497805381714</v>
      </c>
      <c r="G63" s="2">
        <f t="shared" si="6"/>
        <v>-5.6812016321131087E-2</v>
      </c>
      <c r="H63" s="2"/>
      <c r="I63" s="2">
        <f t="shared" si="7"/>
        <v>35.185837720205683</v>
      </c>
      <c r="J63" s="1">
        <f t="shared" si="8"/>
        <v>-0.80901699437494823</v>
      </c>
      <c r="K63" s="1"/>
    </row>
    <row r="64" spans="1:11">
      <c r="A64" s="13">
        <v>5.6999999999999998E-4</v>
      </c>
      <c r="B64" s="11">
        <f t="shared" si="1"/>
        <v>56548.667764616279</v>
      </c>
      <c r="C64" s="2">
        <f t="shared" si="2"/>
        <v>0.3422735529643452</v>
      </c>
      <c r="D64" s="11">
        <f t="shared" si="3"/>
        <v>69115.038378975441</v>
      </c>
      <c r="E64" s="2">
        <f t="shared" si="4"/>
        <v>-6.2666616782148368E-2</v>
      </c>
      <c r="F64" s="2">
        <f t="shared" si="5"/>
        <v>0.27960693618219684</v>
      </c>
      <c r="G64" s="2">
        <f t="shared" si="6"/>
        <v>-2.9410058192755273E-2</v>
      </c>
      <c r="H64" s="2"/>
      <c r="I64" s="2">
        <f t="shared" si="7"/>
        <v>35.814156250923638</v>
      </c>
      <c r="J64" s="1">
        <f t="shared" si="8"/>
        <v>-0.30901699437495211</v>
      </c>
      <c r="K64" s="1"/>
    </row>
    <row r="65" spans="1:11">
      <c r="A65" s="13">
        <v>5.8E-4</v>
      </c>
      <c r="B65" s="11">
        <f t="shared" si="1"/>
        <v>56548.667764616279</v>
      </c>
      <c r="C65" s="2">
        <f t="shared" si="2"/>
        <v>9.3690657292863286E-2</v>
      </c>
      <c r="D65" s="11">
        <f t="shared" si="3"/>
        <v>69115.038378975441</v>
      </c>
      <c r="E65" s="2">
        <f t="shared" si="4"/>
        <v>-0.36448431371070306</v>
      </c>
      <c r="F65" s="2">
        <f t="shared" si="5"/>
        <v>-0.27079365641783976</v>
      </c>
      <c r="G65" s="2">
        <f t="shared" si="6"/>
        <v>3.8223337957106307E-2</v>
      </c>
      <c r="H65" s="2"/>
      <c r="I65" s="2">
        <f t="shared" si="7"/>
        <v>36.4424747816416</v>
      </c>
      <c r="J65" s="1">
        <f t="shared" si="8"/>
        <v>0.30901699437494606</v>
      </c>
      <c r="K65" s="1"/>
    </row>
    <row r="66" spans="1:11">
      <c r="A66" s="13">
        <v>5.9000000000000003E-4</v>
      </c>
      <c r="B66" s="11">
        <f t="shared" si="1"/>
        <v>56548.667764616279</v>
      </c>
      <c r="C66" s="2">
        <f t="shared" si="2"/>
        <v>-0.18406227634234151</v>
      </c>
      <c r="D66" s="11">
        <f t="shared" si="3"/>
        <v>69115.038378975441</v>
      </c>
      <c r="E66" s="2">
        <f t="shared" si="4"/>
        <v>-0.49901336421413572</v>
      </c>
      <c r="F66" s="2">
        <f t="shared" si="5"/>
        <v>-0.68307564055647729</v>
      </c>
      <c r="G66" s="2">
        <f t="shared" si="6"/>
        <v>0.12594135381847138</v>
      </c>
      <c r="H66" s="2"/>
      <c r="I66" s="2">
        <f t="shared" si="7"/>
        <v>37.070793312359562</v>
      </c>
      <c r="J66" s="1">
        <f t="shared" si="8"/>
        <v>0.80901699437494867</v>
      </c>
      <c r="K66" s="1"/>
    </row>
    <row r="67" spans="1:11">
      <c r="A67" s="13">
        <v>5.9999999999999995E-4</v>
      </c>
      <c r="B67" s="11">
        <f t="shared" si="1"/>
        <v>56548.667764616279</v>
      </c>
      <c r="C67" s="2">
        <f t="shared" si="2"/>
        <v>-0.40450849718747334</v>
      </c>
      <c r="D67" s="11">
        <f t="shared" si="3"/>
        <v>69115.038378975441</v>
      </c>
      <c r="E67" s="2">
        <f t="shared" si="4"/>
        <v>-0.40450849718747628</v>
      </c>
      <c r="F67" s="2">
        <f t="shared" si="5"/>
        <v>-0.80901699437494967</v>
      </c>
      <c r="G67" s="2">
        <f t="shared" si="6"/>
        <v>0.19098300562505033</v>
      </c>
      <c r="H67" s="2"/>
      <c r="I67" s="2">
        <f t="shared" si="7"/>
        <v>37.699111843077517</v>
      </c>
      <c r="J67" s="1">
        <f t="shared" si="8"/>
        <v>1</v>
      </c>
      <c r="K67" s="1"/>
    </row>
    <row r="68" spans="1:11">
      <c r="A68" s="13">
        <v>6.0999999999999997E-4</v>
      </c>
      <c r="B68" s="11">
        <f t="shared" si="1"/>
        <v>56548.667764616279</v>
      </c>
      <c r="C68" s="2">
        <f t="shared" si="2"/>
        <v>-0.49901336421413572</v>
      </c>
      <c r="D68" s="11">
        <f t="shared" si="3"/>
        <v>69115.038378975441</v>
      </c>
      <c r="E68" s="2">
        <f t="shared" si="4"/>
        <v>-0.1243449435824318</v>
      </c>
      <c r="F68" s="2">
        <f t="shared" si="5"/>
        <v>-0.62335830779656753</v>
      </c>
      <c r="G68" s="2">
        <f t="shared" si="6"/>
        <v>0.1856586865783828</v>
      </c>
      <c r="H68" s="2"/>
      <c r="I68" s="2">
        <f t="shared" si="7"/>
        <v>38.327430373795472</v>
      </c>
      <c r="J68" s="1">
        <f t="shared" si="8"/>
        <v>0.80901699437495034</v>
      </c>
      <c r="K68" s="1"/>
    </row>
    <row r="69" spans="1:11">
      <c r="A69" s="13">
        <v>6.2E-4</v>
      </c>
      <c r="B69" s="11">
        <f t="shared" si="1"/>
        <v>56548.667764616279</v>
      </c>
      <c r="C69" s="2">
        <f t="shared" si="2"/>
        <v>-0.43815334002193196</v>
      </c>
      <c r="D69" s="11">
        <f t="shared" si="3"/>
        <v>69115.038378975441</v>
      </c>
      <c r="E69" s="2">
        <f t="shared" si="4"/>
        <v>0.21288964578253203</v>
      </c>
      <c r="F69" s="2">
        <f t="shared" si="5"/>
        <v>-0.22526369423939993</v>
      </c>
      <c r="G69" s="2">
        <f t="shared" si="6"/>
        <v>8.3753300135548964E-2</v>
      </c>
      <c r="H69" s="2"/>
      <c r="I69" s="2">
        <f t="shared" si="7"/>
        <v>38.955748904513435</v>
      </c>
      <c r="J69" s="1">
        <f t="shared" si="8"/>
        <v>0.30901699437494889</v>
      </c>
      <c r="K69" s="1"/>
    </row>
    <row r="70" spans="1:11">
      <c r="A70" s="13">
        <v>6.3000000000000003E-4</v>
      </c>
      <c r="B70" s="11">
        <f t="shared" si="1"/>
        <v>56548.667764616279</v>
      </c>
      <c r="C70" s="2">
        <f t="shared" si="2"/>
        <v>-0.24087683705085777</v>
      </c>
      <c r="D70" s="11">
        <f t="shared" si="3"/>
        <v>69115.038378975441</v>
      </c>
      <c r="E70" s="2">
        <f t="shared" si="4"/>
        <v>0.45241352623300918</v>
      </c>
      <c r="F70" s="2">
        <f t="shared" si="5"/>
        <v>0.21153668918215141</v>
      </c>
      <c r="G70" s="2">
        <f t="shared" si="6"/>
        <v>-9.7480305192797934E-2</v>
      </c>
      <c r="H70" s="2"/>
      <c r="I70" s="2">
        <f t="shared" si="7"/>
        <v>39.584067435231397</v>
      </c>
      <c r="J70" s="1">
        <f t="shared" si="8"/>
        <v>-0.30901699437494934</v>
      </c>
      <c r="K70" s="1"/>
    </row>
    <row r="71" spans="1:11">
      <c r="A71" s="13">
        <v>6.4000000000000005E-4</v>
      </c>
      <c r="B71" s="11">
        <f t="shared" si="1"/>
        <v>56548.667764616279</v>
      </c>
      <c r="C71" s="2">
        <f t="shared" si="2"/>
        <v>3.1395259764656694E-2</v>
      </c>
      <c r="D71" s="11">
        <f t="shared" si="3"/>
        <v>69115.038378975441</v>
      </c>
      <c r="E71" s="2">
        <f t="shared" si="4"/>
        <v>0.48429158056431593</v>
      </c>
      <c r="F71" s="2">
        <f t="shared" si="5"/>
        <v>0.51568684032897261</v>
      </c>
      <c r="G71" s="2">
        <f t="shared" si="6"/>
        <v>-0.29333015404597806</v>
      </c>
      <c r="H71" s="2"/>
      <c r="I71" s="2">
        <f t="shared" si="7"/>
        <v>40.212385965949359</v>
      </c>
      <c r="J71" s="1">
        <f t="shared" si="8"/>
        <v>-0.80901699437495067</v>
      </c>
      <c r="K71" s="1"/>
    </row>
    <row r="72" spans="1:11">
      <c r="A72" s="13">
        <v>6.4999999999999997E-4</v>
      </c>
      <c r="B72" s="11">
        <f t="shared" ref="B72:B135" si="9">2*PI()*($J$2-$B$2)</f>
        <v>56548.667764616279</v>
      </c>
      <c r="C72" s="2">
        <f t="shared" ref="C72:C135" si="10">$J$3*$E$2/2*COS(B72*A72)</f>
        <v>0.29389262614623668</v>
      </c>
      <c r="D72" s="11">
        <f t="shared" ref="D72:D135" si="11">2*PI()*($J$2+$B$2)</f>
        <v>69115.038378975441</v>
      </c>
      <c r="E72" s="2">
        <f t="shared" ref="E72:E135" si="12">$J$3*$E$2/2*COS(D72*A72)</f>
        <v>0.29389262614624084</v>
      </c>
      <c r="F72" s="2">
        <f t="shared" ref="F72:F135" si="13">(C72+E72)</f>
        <v>0.58778525229247758</v>
      </c>
      <c r="G72" s="2">
        <f t="shared" ref="G72:G135" si="14">J72+F72</f>
        <v>-0.41221474770752242</v>
      </c>
      <c r="H72" s="2"/>
      <c r="I72" s="2">
        <f t="shared" ref="I72:I135" si="15">2*PI()*$J$2*A72</f>
        <v>40.840704496667307</v>
      </c>
      <c r="J72" s="1">
        <f t="shared" ref="J72:J135" si="16">$J$3*COS(I72)</f>
        <v>-1</v>
      </c>
      <c r="K72" s="1"/>
    </row>
    <row r="73" spans="1:11">
      <c r="A73" s="13">
        <v>6.6E-4</v>
      </c>
      <c r="B73" s="11">
        <f t="shared" si="9"/>
        <v>56548.667764616279</v>
      </c>
      <c r="C73" s="2">
        <f t="shared" si="10"/>
        <v>0.46488824294412584</v>
      </c>
      <c r="D73" s="11">
        <f t="shared" si="11"/>
        <v>69115.038378975441</v>
      </c>
      <c r="E73" s="2">
        <f t="shared" si="12"/>
        <v>-3.1395259764654737E-2</v>
      </c>
      <c r="F73" s="2">
        <f t="shared" si="13"/>
        <v>0.4334929831794711</v>
      </c>
      <c r="G73" s="2">
        <f t="shared" si="14"/>
        <v>-0.37552401119547724</v>
      </c>
      <c r="H73" s="2"/>
      <c r="I73" s="2">
        <f t="shared" si="15"/>
        <v>41.469023027385269</v>
      </c>
      <c r="J73" s="1">
        <f t="shared" si="16"/>
        <v>-0.80901699437494834</v>
      </c>
      <c r="K73" s="1"/>
    </row>
    <row r="74" spans="1:11">
      <c r="A74" s="13">
        <v>6.7000000000000002E-4</v>
      </c>
      <c r="B74" s="11">
        <f t="shared" si="9"/>
        <v>56548.667764616279</v>
      </c>
      <c r="C74" s="2">
        <f t="shared" si="10"/>
        <v>0.49114362536434425</v>
      </c>
      <c r="D74" s="11">
        <f t="shared" si="11"/>
        <v>69115.038378975441</v>
      </c>
      <c r="E74" s="2">
        <f t="shared" si="12"/>
        <v>-0.34227355296434275</v>
      </c>
      <c r="F74" s="2">
        <f t="shared" si="13"/>
        <v>0.1488700724000015</v>
      </c>
      <c r="G74" s="2">
        <f t="shared" si="14"/>
        <v>-0.16014692197494412</v>
      </c>
      <c r="H74" s="2"/>
      <c r="I74" s="2">
        <f t="shared" si="15"/>
        <v>42.097341558103231</v>
      </c>
      <c r="J74" s="1">
        <f t="shared" si="16"/>
        <v>-0.30901699437494562</v>
      </c>
      <c r="K74" s="1"/>
    </row>
    <row r="75" spans="1:11">
      <c r="A75" s="13">
        <v>6.8000000000000005E-4</v>
      </c>
      <c r="B75" s="11">
        <f t="shared" si="9"/>
        <v>56548.667764616279</v>
      </c>
      <c r="C75" s="2">
        <f t="shared" si="10"/>
        <v>0.36448431371070528</v>
      </c>
      <c r="D75" s="11">
        <f t="shared" si="11"/>
        <v>69115.038378975441</v>
      </c>
      <c r="E75" s="2">
        <f t="shared" si="12"/>
        <v>-0.4960573506572386</v>
      </c>
      <c r="F75" s="2">
        <f t="shared" si="13"/>
        <v>-0.13157303694653333</v>
      </c>
      <c r="G75" s="2">
        <f t="shared" si="14"/>
        <v>0.17744395742841929</v>
      </c>
      <c r="H75" s="2"/>
      <c r="I75" s="2">
        <f t="shared" si="15"/>
        <v>42.725660088821193</v>
      </c>
      <c r="J75" s="1">
        <f t="shared" si="16"/>
        <v>0.30901699437495261</v>
      </c>
      <c r="K75" s="1"/>
    </row>
    <row r="76" spans="1:11">
      <c r="A76" s="13">
        <v>6.8999999999999997E-4</v>
      </c>
      <c r="B76" s="11">
        <f t="shared" si="9"/>
        <v>56548.667764616279</v>
      </c>
      <c r="C76" s="2">
        <f t="shared" si="10"/>
        <v>0.12434494358242658</v>
      </c>
      <c r="D76" s="11">
        <f t="shared" si="11"/>
        <v>69115.038378975441</v>
      </c>
      <c r="E76" s="2">
        <f t="shared" si="12"/>
        <v>-0.42216396275101081</v>
      </c>
      <c r="F76" s="2">
        <f t="shared" si="13"/>
        <v>-0.29781901916858422</v>
      </c>
      <c r="G76" s="2">
        <f t="shared" si="14"/>
        <v>0.51119797520636012</v>
      </c>
      <c r="H76" s="2"/>
      <c r="I76" s="2">
        <f t="shared" si="15"/>
        <v>43.353978619539141</v>
      </c>
      <c r="J76" s="1">
        <f t="shared" si="16"/>
        <v>0.80901699437494434</v>
      </c>
      <c r="K76" s="1"/>
    </row>
    <row r="77" spans="1:11">
      <c r="A77" s="13">
        <v>6.9999999999999999E-4</v>
      </c>
      <c r="B77" s="11">
        <f t="shared" si="9"/>
        <v>56548.667764616279</v>
      </c>
      <c r="C77" s="2">
        <f t="shared" si="10"/>
        <v>-0.15450849718747467</v>
      </c>
      <c r="D77" s="11">
        <f t="shared" si="11"/>
        <v>69115.038378975441</v>
      </c>
      <c r="E77" s="2">
        <f t="shared" si="12"/>
        <v>-0.15450849718747631</v>
      </c>
      <c r="F77" s="2">
        <f t="shared" si="13"/>
        <v>-0.309016994374951</v>
      </c>
      <c r="G77" s="2">
        <f t="shared" si="14"/>
        <v>0.690983005625049</v>
      </c>
      <c r="H77" s="2"/>
      <c r="I77" s="2">
        <f t="shared" si="15"/>
        <v>43.982297150257104</v>
      </c>
      <c r="J77" s="1">
        <f t="shared" si="16"/>
        <v>1</v>
      </c>
      <c r="K77" s="1"/>
    </row>
    <row r="78" spans="1:11">
      <c r="A78" s="13">
        <v>7.1000000000000002E-4</v>
      </c>
      <c r="B78" s="11">
        <f t="shared" si="9"/>
        <v>56548.667764616279</v>
      </c>
      <c r="C78" s="2">
        <f t="shared" si="10"/>
        <v>-0.38525662138789535</v>
      </c>
      <c r="D78" s="11">
        <f t="shared" si="11"/>
        <v>69115.038378975441</v>
      </c>
      <c r="E78" s="2">
        <f t="shared" si="12"/>
        <v>0.18406227634233627</v>
      </c>
      <c r="F78" s="2">
        <f t="shared" si="13"/>
        <v>-0.20119434504555908</v>
      </c>
      <c r="G78" s="2">
        <f t="shared" si="14"/>
        <v>0.60782264932938723</v>
      </c>
      <c r="H78" s="2"/>
      <c r="I78" s="2">
        <f t="shared" si="15"/>
        <v>44.610615680975066</v>
      </c>
      <c r="J78" s="1">
        <f t="shared" si="16"/>
        <v>0.80901699437494634</v>
      </c>
      <c r="K78" s="1"/>
    </row>
    <row r="79" spans="1:11">
      <c r="A79" s="13">
        <v>7.2000000000000005E-4</v>
      </c>
      <c r="B79" s="11">
        <f t="shared" si="9"/>
        <v>56548.667764616279</v>
      </c>
      <c r="C79" s="2">
        <f t="shared" si="10"/>
        <v>-0.4960573506572391</v>
      </c>
      <c r="D79" s="11">
        <f t="shared" si="11"/>
        <v>69115.038378975441</v>
      </c>
      <c r="E79" s="2">
        <f t="shared" si="12"/>
        <v>0.43815334002193029</v>
      </c>
      <c r="F79" s="2">
        <f t="shared" si="13"/>
        <v>-5.7904010635308811E-2</v>
      </c>
      <c r="G79" s="2">
        <f t="shared" si="14"/>
        <v>0.25111298373963353</v>
      </c>
      <c r="H79" s="2"/>
      <c r="I79" s="2">
        <f t="shared" si="15"/>
        <v>45.238934211693028</v>
      </c>
      <c r="J79" s="1">
        <f t="shared" si="16"/>
        <v>0.30901699437494234</v>
      </c>
      <c r="K79" s="1"/>
    </row>
    <row r="80" spans="1:11">
      <c r="A80" s="13">
        <v>7.2999999999999996E-4</v>
      </c>
      <c r="B80" s="11">
        <f t="shared" si="9"/>
        <v>56548.667764616279</v>
      </c>
      <c r="C80" s="2">
        <f t="shared" si="10"/>
        <v>-0.45241352623301062</v>
      </c>
      <c r="D80" s="11">
        <f t="shared" si="11"/>
        <v>69115.038378975441</v>
      </c>
      <c r="E80" s="2">
        <f t="shared" si="12"/>
        <v>0.49114362536434497</v>
      </c>
      <c r="F80" s="2">
        <f t="shared" si="13"/>
        <v>3.873009913133435E-2</v>
      </c>
      <c r="G80" s="2">
        <f t="shared" si="14"/>
        <v>-0.27028689524360799</v>
      </c>
      <c r="H80" s="2"/>
      <c r="I80" s="2">
        <f t="shared" si="15"/>
        <v>45.867252742410976</v>
      </c>
      <c r="J80" s="1">
        <f t="shared" si="16"/>
        <v>-0.30901699437494234</v>
      </c>
      <c r="K80" s="1"/>
    </row>
    <row r="81" spans="1:11">
      <c r="A81" s="13">
        <v>7.3999999999999999E-4</v>
      </c>
      <c r="B81" s="11">
        <f t="shared" si="9"/>
        <v>56548.667764616279</v>
      </c>
      <c r="C81" s="2">
        <f t="shared" si="10"/>
        <v>-0.26791339748949689</v>
      </c>
      <c r="D81" s="11">
        <f t="shared" si="11"/>
        <v>69115.038378975441</v>
      </c>
      <c r="E81" s="2">
        <f t="shared" si="12"/>
        <v>0.31871199487434754</v>
      </c>
      <c r="F81" s="2">
        <f t="shared" si="13"/>
        <v>5.0798597384850652E-2</v>
      </c>
      <c r="G81" s="2">
        <f t="shared" si="14"/>
        <v>-0.75821839699009574</v>
      </c>
      <c r="H81" s="2"/>
      <c r="I81" s="2">
        <f t="shared" si="15"/>
        <v>46.495571273128938</v>
      </c>
      <c r="J81" s="1">
        <f t="shared" si="16"/>
        <v>-0.80901699437494634</v>
      </c>
      <c r="K81" s="1"/>
    </row>
    <row r="82" spans="1:11">
      <c r="A82" s="13">
        <v>7.5000000000000002E-4</v>
      </c>
      <c r="B82" s="11">
        <f t="shared" si="9"/>
        <v>56548.667764616279</v>
      </c>
      <c r="C82" s="2">
        <f t="shared" si="10"/>
        <v>1.8375600520370572E-15</v>
      </c>
      <c r="D82" s="11">
        <f t="shared" si="11"/>
        <v>69115.038378975441</v>
      </c>
      <c r="E82" s="2">
        <f t="shared" si="12"/>
        <v>3.6752827343999872E-15</v>
      </c>
      <c r="F82" s="2">
        <f t="shared" si="13"/>
        <v>5.5128427864370444E-15</v>
      </c>
      <c r="G82" s="2">
        <f t="shared" si="14"/>
        <v>-0.99999999999999445</v>
      </c>
      <c r="H82" s="2"/>
      <c r="I82" s="2">
        <f t="shared" si="15"/>
        <v>47.1238898038469</v>
      </c>
      <c r="J82" s="1">
        <f t="shared" si="16"/>
        <v>-1</v>
      </c>
      <c r="K82" s="1"/>
    </row>
    <row r="83" spans="1:11">
      <c r="A83" s="13">
        <v>7.6000000000000004E-4</v>
      </c>
      <c r="B83" s="11">
        <f t="shared" si="9"/>
        <v>56548.667764616279</v>
      </c>
      <c r="C83" s="2">
        <f t="shared" si="10"/>
        <v>0.26791339748949999</v>
      </c>
      <c r="D83" s="11">
        <f t="shared" si="11"/>
        <v>69115.038378975441</v>
      </c>
      <c r="E83" s="2">
        <f t="shared" si="12"/>
        <v>-0.31871199487434188</v>
      </c>
      <c r="F83" s="2">
        <f t="shared" si="13"/>
        <v>-5.0798597384841881E-2</v>
      </c>
      <c r="G83" s="2">
        <f t="shared" si="14"/>
        <v>-0.85981559175978628</v>
      </c>
      <c r="H83" s="2"/>
      <c r="I83" s="2">
        <f t="shared" si="15"/>
        <v>47.752208334564862</v>
      </c>
      <c r="J83" s="1">
        <f t="shared" si="16"/>
        <v>-0.80901699437494434</v>
      </c>
      <c r="K83" s="1"/>
    </row>
    <row r="84" spans="1:11">
      <c r="A84" s="13">
        <v>7.6999999999999996E-4</v>
      </c>
      <c r="B84" s="11">
        <f t="shared" si="9"/>
        <v>56548.667764616279</v>
      </c>
      <c r="C84" s="2">
        <f t="shared" si="10"/>
        <v>0.45241352623300918</v>
      </c>
      <c r="D84" s="11">
        <f t="shared" si="11"/>
        <v>69115.038378975441</v>
      </c>
      <c r="E84" s="2">
        <f t="shared" si="12"/>
        <v>-0.49114362536434358</v>
      </c>
      <c r="F84" s="2">
        <f t="shared" si="13"/>
        <v>-3.8730099131334406E-2</v>
      </c>
      <c r="G84" s="2">
        <f t="shared" si="14"/>
        <v>-0.34774709350628702</v>
      </c>
      <c r="H84" s="2"/>
      <c r="I84" s="2">
        <f t="shared" si="15"/>
        <v>48.38052686528281</v>
      </c>
      <c r="J84" s="1">
        <f t="shared" si="16"/>
        <v>-0.30901699437495261</v>
      </c>
      <c r="K84" s="1"/>
    </row>
    <row r="85" spans="1:11">
      <c r="A85" s="13">
        <v>7.7999999999999999E-4</v>
      </c>
      <c r="B85" s="11">
        <f t="shared" si="9"/>
        <v>56548.667764616279</v>
      </c>
      <c r="C85" s="2">
        <f t="shared" si="10"/>
        <v>0.49605735065723905</v>
      </c>
      <c r="D85" s="11">
        <f t="shared" si="11"/>
        <v>69115.038378975441</v>
      </c>
      <c r="E85" s="2">
        <f t="shared" si="12"/>
        <v>-0.43815334002193385</v>
      </c>
      <c r="F85" s="2">
        <f t="shared" si="13"/>
        <v>5.7904010635305203E-2</v>
      </c>
      <c r="G85" s="2">
        <f t="shared" si="14"/>
        <v>0.36692100501025082</v>
      </c>
      <c r="H85" s="2"/>
      <c r="I85" s="2">
        <f t="shared" si="15"/>
        <v>49.008845396000773</v>
      </c>
      <c r="J85" s="1">
        <f t="shared" si="16"/>
        <v>0.30901699437494562</v>
      </c>
      <c r="K85" s="1"/>
    </row>
    <row r="86" spans="1:11">
      <c r="A86" s="13">
        <v>7.9000000000000001E-4</v>
      </c>
      <c r="B86" s="11">
        <f t="shared" si="9"/>
        <v>56548.667764616279</v>
      </c>
      <c r="C86" s="2">
        <f t="shared" si="10"/>
        <v>0.38525662138789529</v>
      </c>
      <c r="D86" s="11">
        <f t="shared" si="11"/>
        <v>69115.038378975441</v>
      </c>
      <c r="E86" s="2">
        <f t="shared" si="12"/>
        <v>-0.1840622763423431</v>
      </c>
      <c r="F86" s="2">
        <f t="shared" si="13"/>
        <v>0.2011943450455522</v>
      </c>
      <c r="G86" s="2">
        <f t="shared" si="14"/>
        <v>1.0102113394205006</v>
      </c>
      <c r="H86" s="2"/>
      <c r="I86" s="2">
        <f t="shared" si="15"/>
        <v>49.637163926718735</v>
      </c>
      <c r="J86" s="1">
        <f t="shared" si="16"/>
        <v>0.80901699437494834</v>
      </c>
      <c r="K86" s="1"/>
    </row>
    <row r="87" spans="1:11">
      <c r="A87" s="13">
        <v>8.0000000000000004E-4</v>
      </c>
      <c r="B87" s="11">
        <f t="shared" si="9"/>
        <v>56548.667764616279</v>
      </c>
      <c r="C87" s="2">
        <f t="shared" si="10"/>
        <v>0.15450849718747117</v>
      </c>
      <c r="D87" s="11">
        <f t="shared" si="11"/>
        <v>69115.038378975441</v>
      </c>
      <c r="E87" s="2">
        <f t="shared" si="12"/>
        <v>0.1545084971874727</v>
      </c>
      <c r="F87" s="2">
        <f t="shared" si="13"/>
        <v>0.3090169943749439</v>
      </c>
      <c r="G87" s="2">
        <f t="shared" si="14"/>
        <v>1.3090169943749439</v>
      </c>
      <c r="H87" s="2"/>
      <c r="I87" s="2">
        <f t="shared" si="15"/>
        <v>50.265482457436697</v>
      </c>
      <c r="J87" s="1">
        <f t="shared" si="16"/>
        <v>1</v>
      </c>
      <c r="K87" s="1"/>
    </row>
    <row r="88" spans="1:11">
      <c r="A88" s="13">
        <v>8.0999999999999996E-4</v>
      </c>
      <c r="B88" s="11">
        <f t="shared" si="9"/>
        <v>56548.667764616279</v>
      </c>
      <c r="C88" s="2">
        <f t="shared" si="10"/>
        <v>-0.1243449435824267</v>
      </c>
      <c r="D88" s="11">
        <f t="shared" si="11"/>
        <v>69115.038378975441</v>
      </c>
      <c r="E88" s="2">
        <f t="shared" si="12"/>
        <v>0.42216396275100493</v>
      </c>
      <c r="F88" s="2">
        <f t="shared" si="13"/>
        <v>0.29781901916857823</v>
      </c>
      <c r="G88" s="2">
        <f t="shared" si="14"/>
        <v>1.1068360135435289</v>
      </c>
      <c r="H88" s="2"/>
      <c r="I88" s="2">
        <f t="shared" si="15"/>
        <v>50.893800988154645</v>
      </c>
      <c r="J88" s="1">
        <f t="shared" si="16"/>
        <v>0.80901699437495067</v>
      </c>
      <c r="K88" s="1"/>
    </row>
    <row r="89" spans="1:11">
      <c r="A89" s="13">
        <v>8.1999999999999998E-4</v>
      </c>
      <c r="B89" s="11">
        <f t="shared" si="9"/>
        <v>56548.667764616279</v>
      </c>
      <c r="C89" s="2">
        <f t="shared" si="10"/>
        <v>-0.36448431371070539</v>
      </c>
      <c r="D89" s="11">
        <f t="shared" si="11"/>
        <v>69115.038378975441</v>
      </c>
      <c r="E89" s="2">
        <f t="shared" si="12"/>
        <v>0.49605735065723955</v>
      </c>
      <c r="F89" s="2">
        <f t="shared" si="13"/>
        <v>0.13157303694653416</v>
      </c>
      <c r="G89" s="2">
        <f t="shared" si="14"/>
        <v>0.4405900313214835</v>
      </c>
      <c r="H89" s="2"/>
      <c r="I89" s="2">
        <f t="shared" si="15"/>
        <v>51.522119518872607</v>
      </c>
      <c r="J89" s="1">
        <f t="shared" si="16"/>
        <v>0.30901699437494934</v>
      </c>
      <c r="K89" s="1"/>
    </row>
    <row r="90" spans="1:11">
      <c r="A90" s="13">
        <v>8.3000000000000001E-4</v>
      </c>
      <c r="B90" s="11">
        <f t="shared" si="9"/>
        <v>56548.667764616279</v>
      </c>
      <c r="C90" s="2">
        <f t="shared" si="10"/>
        <v>-0.49114362536434425</v>
      </c>
      <c r="D90" s="11">
        <f t="shared" si="11"/>
        <v>69115.038378975441</v>
      </c>
      <c r="E90" s="2">
        <f t="shared" si="12"/>
        <v>0.34227355296434814</v>
      </c>
      <c r="F90" s="2">
        <f t="shared" si="13"/>
        <v>-0.14887007239999611</v>
      </c>
      <c r="G90" s="2">
        <f t="shared" si="14"/>
        <v>-0.45788706677494501</v>
      </c>
      <c r="H90" s="2"/>
      <c r="I90" s="2">
        <f t="shared" si="15"/>
        <v>52.150438049590569</v>
      </c>
      <c r="J90" s="1">
        <f t="shared" si="16"/>
        <v>-0.30901699437494889</v>
      </c>
      <c r="K90" s="1"/>
    </row>
    <row r="91" spans="1:11">
      <c r="A91" s="13">
        <v>8.4000000000000003E-4</v>
      </c>
      <c r="B91" s="11">
        <f t="shared" si="9"/>
        <v>56548.667764616279</v>
      </c>
      <c r="C91" s="2">
        <f t="shared" si="10"/>
        <v>-0.46488824294412578</v>
      </c>
      <c r="D91" s="11">
        <f t="shared" si="11"/>
        <v>69115.038378975441</v>
      </c>
      <c r="E91" s="2">
        <f t="shared" si="12"/>
        <v>3.1395259764658526E-2</v>
      </c>
      <c r="F91" s="2">
        <f t="shared" si="13"/>
        <v>-0.43349298317946727</v>
      </c>
      <c r="G91" s="2">
        <f t="shared" si="14"/>
        <v>-1.2425099775544135</v>
      </c>
      <c r="H91" s="2"/>
      <c r="I91" s="2">
        <f t="shared" si="15"/>
        <v>52.778756580308524</v>
      </c>
      <c r="J91" s="1">
        <f t="shared" si="16"/>
        <v>-0.80901699437494623</v>
      </c>
      <c r="K91" s="1"/>
    </row>
    <row r="92" spans="1:11">
      <c r="A92" s="13">
        <v>8.4999999999999995E-4</v>
      </c>
      <c r="B92" s="11">
        <f t="shared" si="9"/>
        <v>56548.667764616279</v>
      </c>
      <c r="C92" s="2">
        <f t="shared" si="10"/>
        <v>-0.29389262614623662</v>
      </c>
      <c r="D92" s="11">
        <f t="shared" si="11"/>
        <v>69115.038378975441</v>
      </c>
      <c r="E92" s="2">
        <f t="shared" si="12"/>
        <v>-0.29389262614623207</v>
      </c>
      <c r="F92" s="2">
        <f t="shared" si="13"/>
        <v>-0.5877852522924687</v>
      </c>
      <c r="G92" s="2">
        <f t="shared" si="14"/>
        <v>-1.5877852522924687</v>
      </c>
      <c r="H92" s="2"/>
      <c r="I92" s="2">
        <f t="shared" si="15"/>
        <v>53.407075111026479</v>
      </c>
      <c r="J92" s="1">
        <f t="shared" si="16"/>
        <v>-1</v>
      </c>
      <c r="K92" s="1"/>
    </row>
    <row r="93" spans="1:11">
      <c r="A93" s="13">
        <v>8.5999999999999998E-4</v>
      </c>
      <c r="B93" s="11">
        <f t="shared" si="9"/>
        <v>56548.667764616279</v>
      </c>
      <c r="C93" s="2">
        <f t="shared" si="10"/>
        <v>-3.1395259764656569E-2</v>
      </c>
      <c r="D93" s="11">
        <f t="shared" si="11"/>
        <v>69115.038378975441</v>
      </c>
      <c r="E93" s="2">
        <f t="shared" si="12"/>
        <v>-0.48429158056431415</v>
      </c>
      <c r="F93" s="2">
        <f t="shared" si="13"/>
        <v>-0.51568684032897072</v>
      </c>
      <c r="G93" s="2">
        <f t="shared" si="14"/>
        <v>-1.3247038347039193</v>
      </c>
      <c r="H93" s="2"/>
      <c r="I93" s="2">
        <f t="shared" si="15"/>
        <v>54.035393641744442</v>
      </c>
      <c r="J93" s="1">
        <f t="shared" si="16"/>
        <v>-0.80901699437494867</v>
      </c>
      <c r="K93" s="1"/>
    </row>
    <row r="94" spans="1:11">
      <c r="A94" s="13">
        <v>8.7000000000000001E-4</v>
      </c>
      <c r="B94" s="11">
        <f t="shared" si="9"/>
        <v>56548.667764616279</v>
      </c>
      <c r="C94" s="2">
        <f t="shared" si="10"/>
        <v>0.24087683705085788</v>
      </c>
      <c r="D94" s="11">
        <f t="shared" si="11"/>
        <v>69115.038378975441</v>
      </c>
      <c r="E94" s="2">
        <f t="shared" si="12"/>
        <v>-0.45241352623301079</v>
      </c>
      <c r="F94" s="2">
        <f t="shared" si="13"/>
        <v>-0.2115366891821529</v>
      </c>
      <c r="G94" s="2">
        <f t="shared" si="14"/>
        <v>-0.52055368355709897</v>
      </c>
      <c r="H94" s="2"/>
      <c r="I94" s="2">
        <f t="shared" si="15"/>
        <v>54.663712172462404</v>
      </c>
      <c r="J94" s="1">
        <f t="shared" si="16"/>
        <v>-0.30901699437494606</v>
      </c>
      <c r="K94" s="1"/>
    </row>
    <row r="95" spans="1:11">
      <c r="A95" s="13">
        <v>8.8000000000000003E-4</v>
      </c>
      <c r="B95" s="11">
        <f t="shared" si="9"/>
        <v>56548.667764616279</v>
      </c>
      <c r="C95" s="2">
        <f t="shared" si="10"/>
        <v>0.43815334002193201</v>
      </c>
      <c r="D95" s="11">
        <f t="shared" si="11"/>
        <v>69115.038378975441</v>
      </c>
      <c r="E95" s="2">
        <f t="shared" si="12"/>
        <v>-0.21288964578253869</v>
      </c>
      <c r="F95" s="2">
        <f t="shared" si="13"/>
        <v>0.22526369423939333</v>
      </c>
      <c r="G95" s="2">
        <f t="shared" si="14"/>
        <v>0.53428068861433875</v>
      </c>
      <c r="H95" s="2"/>
      <c r="I95" s="2">
        <f t="shared" si="15"/>
        <v>55.292030703180359</v>
      </c>
      <c r="J95" s="1">
        <f t="shared" si="16"/>
        <v>0.3090169943749454</v>
      </c>
      <c r="K95" s="1"/>
    </row>
    <row r="96" spans="1:11">
      <c r="A96" s="13">
        <v>8.8999999999999995E-4</v>
      </c>
      <c r="B96" s="11">
        <f t="shared" si="9"/>
        <v>56548.667764616279</v>
      </c>
      <c r="C96" s="2">
        <f t="shared" si="10"/>
        <v>0.49901336421413595</v>
      </c>
      <c r="D96" s="11">
        <f t="shared" si="11"/>
        <v>69115.038378975441</v>
      </c>
      <c r="E96" s="2">
        <f t="shared" si="12"/>
        <v>0.12434494358242125</v>
      </c>
      <c r="F96" s="2">
        <f t="shared" si="13"/>
        <v>0.62335830779655721</v>
      </c>
      <c r="G96" s="2">
        <f t="shared" si="14"/>
        <v>1.4323753021715011</v>
      </c>
      <c r="H96" s="2"/>
      <c r="I96" s="2">
        <f t="shared" si="15"/>
        <v>55.920349233898314</v>
      </c>
      <c r="J96" s="1">
        <f t="shared" si="16"/>
        <v>0.80901699437494401</v>
      </c>
      <c r="K96" s="1"/>
    </row>
    <row r="97" spans="1:11">
      <c r="A97" s="13">
        <v>8.9999999999999998E-4</v>
      </c>
      <c r="B97" s="11">
        <f t="shared" si="9"/>
        <v>56548.667764616279</v>
      </c>
      <c r="C97" s="2">
        <f t="shared" si="10"/>
        <v>0.40450849718747323</v>
      </c>
      <c r="D97" s="11">
        <f t="shared" si="11"/>
        <v>69115.038378975441</v>
      </c>
      <c r="E97" s="2">
        <f t="shared" si="12"/>
        <v>0.40450849718746984</v>
      </c>
      <c r="F97" s="2">
        <f t="shared" si="13"/>
        <v>0.80901699437494301</v>
      </c>
      <c r="G97" s="2">
        <f t="shared" si="14"/>
        <v>1.809016994374943</v>
      </c>
      <c r="H97" s="2"/>
      <c r="I97" s="2">
        <f t="shared" si="15"/>
        <v>56.548667764616276</v>
      </c>
      <c r="J97" s="1">
        <f t="shared" si="16"/>
        <v>1</v>
      </c>
      <c r="K97" s="1"/>
    </row>
    <row r="98" spans="1:11">
      <c r="A98" s="13">
        <v>9.1E-4</v>
      </c>
      <c r="B98" s="11">
        <f t="shared" si="9"/>
        <v>56548.667764616279</v>
      </c>
      <c r="C98" s="2">
        <f t="shared" si="10"/>
        <v>0.1840622763423381</v>
      </c>
      <c r="D98" s="11">
        <f t="shared" si="11"/>
        <v>69115.038378975441</v>
      </c>
      <c r="E98" s="2">
        <f t="shared" si="12"/>
        <v>0.499013364214136</v>
      </c>
      <c r="F98" s="2">
        <f t="shared" si="13"/>
        <v>0.68307564055647407</v>
      </c>
      <c r="G98" s="2">
        <f t="shared" si="14"/>
        <v>1.4920926349314207</v>
      </c>
      <c r="H98" s="2"/>
      <c r="I98" s="2">
        <f t="shared" si="15"/>
        <v>57.176986295334238</v>
      </c>
      <c r="J98" s="1">
        <f t="shared" si="16"/>
        <v>0.80901699437494667</v>
      </c>
      <c r="K98" s="1"/>
    </row>
    <row r="99" spans="1:11">
      <c r="A99" s="13">
        <v>9.2000000000000003E-4</v>
      </c>
      <c r="B99" s="11">
        <f t="shared" si="9"/>
        <v>56548.667764616279</v>
      </c>
      <c r="C99" s="2">
        <f t="shared" si="10"/>
        <v>-9.3690657292863411E-2</v>
      </c>
      <c r="D99" s="11">
        <f t="shared" si="11"/>
        <v>69115.038378975441</v>
      </c>
      <c r="E99" s="2">
        <f t="shared" si="12"/>
        <v>0.36448431371070805</v>
      </c>
      <c r="F99" s="2">
        <f t="shared" si="13"/>
        <v>0.27079365641784464</v>
      </c>
      <c r="G99" s="2">
        <f t="shared" si="14"/>
        <v>0.57981065079279426</v>
      </c>
      <c r="H99" s="2"/>
      <c r="I99" s="2">
        <f t="shared" si="15"/>
        <v>57.805304826052193</v>
      </c>
      <c r="J99" s="1">
        <f t="shared" si="16"/>
        <v>0.30901699437494956</v>
      </c>
      <c r="K99" s="1"/>
    </row>
    <row r="100" spans="1:11">
      <c r="A100" s="13">
        <v>9.3000000000000005E-4</v>
      </c>
      <c r="B100" s="11">
        <f t="shared" si="9"/>
        <v>56548.667764616279</v>
      </c>
      <c r="C100" s="2">
        <f t="shared" si="10"/>
        <v>-0.34227355296434525</v>
      </c>
      <c r="D100" s="11">
        <f t="shared" si="11"/>
        <v>69115.038378975441</v>
      </c>
      <c r="E100" s="2">
        <f t="shared" si="12"/>
        <v>6.2666616782152129E-2</v>
      </c>
      <c r="F100" s="2">
        <f t="shared" si="13"/>
        <v>-0.27960693618219312</v>
      </c>
      <c r="G100" s="2">
        <f t="shared" si="14"/>
        <v>-0.58862393055714168</v>
      </c>
      <c r="H100" s="2"/>
      <c r="I100" s="2">
        <f t="shared" si="15"/>
        <v>58.433623356770156</v>
      </c>
      <c r="J100" s="1">
        <f t="shared" si="16"/>
        <v>-0.30901699437494862</v>
      </c>
      <c r="K100" s="1"/>
    </row>
    <row r="101" spans="1:11">
      <c r="A101" s="13">
        <v>9.3999999999999997E-4</v>
      </c>
      <c r="B101" s="11">
        <f t="shared" si="9"/>
        <v>56548.667764616279</v>
      </c>
      <c r="C101" s="2">
        <f t="shared" si="10"/>
        <v>-0.48429158056431504</v>
      </c>
      <c r="D101" s="11">
        <f t="shared" si="11"/>
        <v>69115.038378975441</v>
      </c>
      <c r="E101" s="2">
        <f t="shared" si="12"/>
        <v>-0.26791339748949516</v>
      </c>
      <c r="F101" s="2">
        <f t="shared" si="13"/>
        <v>-0.75220497805381026</v>
      </c>
      <c r="G101" s="2">
        <f t="shared" si="14"/>
        <v>-1.5612219724287564</v>
      </c>
      <c r="H101" s="2"/>
      <c r="I101" s="2">
        <f t="shared" si="15"/>
        <v>59.061941887488111</v>
      </c>
      <c r="J101" s="1">
        <f t="shared" si="16"/>
        <v>-0.80901699437494612</v>
      </c>
      <c r="K101" s="1"/>
    </row>
    <row r="102" spans="1:11">
      <c r="A102" s="13">
        <v>9.5E-4</v>
      </c>
      <c r="B102" s="11">
        <f t="shared" si="9"/>
        <v>56548.667764616279</v>
      </c>
      <c r="C102" s="2">
        <f t="shared" si="10"/>
        <v>-0.47552825814757627</v>
      </c>
      <c r="D102" s="11">
        <f t="shared" si="11"/>
        <v>69115.038378975441</v>
      </c>
      <c r="E102" s="2">
        <f t="shared" si="12"/>
        <v>-0.47552825814757449</v>
      </c>
      <c r="F102" s="2">
        <f t="shared" si="13"/>
        <v>-0.95105651629515076</v>
      </c>
      <c r="G102" s="2">
        <f t="shared" si="14"/>
        <v>-1.9510565162951508</v>
      </c>
      <c r="H102" s="2"/>
      <c r="I102" s="2">
        <f t="shared" si="15"/>
        <v>59.690260418206073</v>
      </c>
      <c r="J102" s="1">
        <f t="shared" si="16"/>
        <v>-1</v>
      </c>
      <c r="K102" s="1"/>
    </row>
    <row r="103" spans="1:11">
      <c r="A103" s="13">
        <v>9.6000000000000002E-4</v>
      </c>
      <c r="B103" s="11">
        <f t="shared" si="9"/>
        <v>56548.667764616279</v>
      </c>
      <c r="C103" s="2">
        <f t="shared" si="10"/>
        <v>-0.31871199487434348</v>
      </c>
      <c r="D103" s="11">
        <f t="shared" si="11"/>
        <v>69115.038378975441</v>
      </c>
      <c r="E103" s="2">
        <f t="shared" si="12"/>
        <v>-0.46488824294412723</v>
      </c>
      <c r="F103" s="2">
        <f t="shared" si="13"/>
        <v>-0.78360023781847077</v>
      </c>
      <c r="G103" s="2">
        <f t="shared" si="14"/>
        <v>-1.5926172321934196</v>
      </c>
      <c r="H103" s="2"/>
      <c r="I103" s="2">
        <f t="shared" si="15"/>
        <v>60.318578948924028</v>
      </c>
      <c r="J103" s="1">
        <f t="shared" si="16"/>
        <v>-0.80901699437494878</v>
      </c>
      <c r="K103" s="1"/>
    </row>
    <row r="104" spans="1:11">
      <c r="A104" s="13">
        <v>9.7000000000000005E-4</v>
      </c>
      <c r="B104" s="11">
        <f t="shared" si="9"/>
        <v>56548.667764616279</v>
      </c>
      <c r="C104" s="2">
        <f t="shared" si="10"/>
        <v>-6.2666616782150186E-2</v>
      </c>
      <c r="D104" s="11">
        <f t="shared" si="11"/>
        <v>69115.038378975441</v>
      </c>
      <c r="E104" s="2">
        <f t="shared" si="12"/>
        <v>-0.24087683705085833</v>
      </c>
      <c r="F104" s="2">
        <f t="shared" si="13"/>
        <v>-0.30354345383300851</v>
      </c>
      <c r="G104" s="2">
        <f t="shared" si="14"/>
        <v>-0.61256044820795474</v>
      </c>
      <c r="H104" s="2"/>
      <c r="I104" s="2">
        <f t="shared" si="15"/>
        <v>60.94689747964199</v>
      </c>
      <c r="J104" s="1">
        <f t="shared" si="16"/>
        <v>-0.30901699437494629</v>
      </c>
      <c r="K104" s="1"/>
    </row>
    <row r="105" spans="1:11">
      <c r="A105" s="13">
        <v>9.7999999999999997E-4</v>
      </c>
      <c r="B105" s="11">
        <f t="shared" si="9"/>
        <v>56548.667764616279</v>
      </c>
      <c r="C105" s="2">
        <f t="shared" si="10"/>
        <v>0.21288964578253503</v>
      </c>
      <c r="D105" s="11">
        <f t="shared" si="11"/>
        <v>69115.038378975441</v>
      </c>
      <c r="E105" s="2">
        <f t="shared" si="12"/>
        <v>9.3690657292857873E-2</v>
      </c>
      <c r="F105" s="2">
        <f t="shared" si="13"/>
        <v>0.30658030307539291</v>
      </c>
      <c r="G105" s="2">
        <f t="shared" si="14"/>
        <v>0.61559729745033809</v>
      </c>
      <c r="H105" s="2"/>
      <c r="I105" s="2">
        <f t="shared" si="15"/>
        <v>61.575216010359945</v>
      </c>
      <c r="J105" s="1">
        <f t="shared" si="16"/>
        <v>0.30901699437494512</v>
      </c>
      <c r="K105" s="1"/>
    </row>
    <row r="106" spans="1:11">
      <c r="A106" s="13">
        <v>9.8999999999999999E-4</v>
      </c>
      <c r="B106" s="11">
        <f t="shared" si="9"/>
        <v>56548.667764616279</v>
      </c>
      <c r="C106" s="2">
        <f t="shared" si="10"/>
        <v>0.42216396275100687</v>
      </c>
      <c r="D106" s="11">
        <f t="shared" si="11"/>
        <v>69115.038378975441</v>
      </c>
      <c r="E106" s="2">
        <f t="shared" si="12"/>
        <v>0.38525662138788935</v>
      </c>
      <c r="F106" s="2">
        <f t="shared" si="13"/>
        <v>0.80742058413889617</v>
      </c>
      <c r="G106" s="2">
        <f t="shared" si="14"/>
        <v>1.6164375785138443</v>
      </c>
      <c r="H106" s="2"/>
      <c r="I106" s="2">
        <f t="shared" si="15"/>
        <v>62.203534541077907</v>
      </c>
      <c r="J106" s="1">
        <f t="shared" si="16"/>
        <v>0.80901699437494812</v>
      </c>
      <c r="K106" s="1"/>
    </row>
    <row r="107" spans="1:11">
      <c r="A107" s="42">
        <v>1E-3</v>
      </c>
      <c r="B107" s="11">
        <f t="shared" si="9"/>
        <v>56548.667764616279</v>
      </c>
      <c r="C107" s="2">
        <f t="shared" si="10"/>
        <v>0.5</v>
      </c>
      <c r="D107" s="11">
        <f t="shared" si="11"/>
        <v>69115.038378975441</v>
      </c>
      <c r="E107" s="2">
        <f t="shared" si="12"/>
        <v>0.5</v>
      </c>
      <c r="F107" s="2">
        <f t="shared" si="13"/>
        <v>1</v>
      </c>
      <c r="G107" s="2">
        <f t="shared" si="14"/>
        <v>2</v>
      </c>
      <c r="H107" s="2"/>
      <c r="I107" s="2">
        <f t="shared" si="15"/>
        <v>62.831853071795862</v>
      </c>
      <c r="J107" s="1">
        <f t="shared" si="16"/>
        <v>1</v>
      </c>
      <c r="K107" s="44"/>
    </row>
    <row r="108" spans="1:11">
      <c r="A108" s="13">
        <v>1.01E-3</v>
      </c>
      <c r="B108" s="11">
        <f t="shared" si="9"/>
        <v>56548.667764616279</v>
      </c>
      <c r="C108" s="2">
        <f t="shared" si="10"/>
        <v>0.42216396275100615</v>
      </c>
      <c r="D108" s="11">
        <f t="shared" si="11"/>
        <v>69115.038378975441</v>
      </c>
      <c r="E108" s="2">
        <f t="shared" si="12"/>
        <v>0.38525662138789557</v>
      </c>
      <c r="F108" s="2">
        <f t="shared" si="13"/>
        <v>0.80742058413890172</v>
      </c>
      <c r="G108" s="2">
        <f t="shared" si="14"/>
        <v>1.6164375785138485</v>
      </c>
      <c r="H108" s="2"/>
      <c r="I108" s="2">
        <f t="shared" si="15"/>
        <v>63.460171602513824</v>
      </c>
      <c r="J108" s="1">
        <f t="shared" si="16"/>
        <v>0.80901699437494679</v>
      </c>
      <c r="K108" s="1"/>
    </row>
    <row r="109" spans="1:11">
      <c r="A109" s="13">
        <v>1.0200000000000001E-3</v>
      </c>
      <c r="B109" s="11">
        <f t="shared" si="9"/>
        <v>56548.667764616279</v>
      </c>
      <c r="C109" s="2">
        <f t="shared" si="10"/>
        <v>0.2128896457825338</v>
      </c>
      <c r="D109" s="11">
        <f t="shared" si="11"/>
        <v>69115.038378975441</v>
      </c>
      <c r="E109" s="2">
        <f t="shared" si="12"/>
        <v>9.3690657292867505E-2</v>
      </c>
      <c r="F109" s="2">
        <f t="shared" si="13"/>
        <v>0.30658030307540129</v>
      </c>
      <c r="G109" s="2">
        <f t="shared" si="14"/>
        <v>0.61559729745034431</v>
      </c>
      <c r="H109" s="2"/>
      <c r="I109" s="2">
        <f t="shared" si="15"/>
        <v>64.088490133231787</v>
      </c>
      <c r="J109" s="1">
        <f t="shared" si="16"/>
        <v>0.30901699437494307</v>
      </c>
      <c r="K109" s="1"/>
    </row>
    <row r="110" spans="1:11">
      <c r="A110" s="13">
        <v>1.0300000000000001E-3</v>
      </c>
      <c r="B110" s="11">
        <f t="shared" si="9"/>
        <v>56548.667764616279</v>
      </c>
      <c r="C110" s="2">
        <f t="shared" si="10"/>
        <v>-6.2666616782155043E-2</v>
      </c>
      <c r="D110" s="11">
        <f t="shared" si="11"/>
        <v>69115.038378975441</v>
      </c>
      <c r="E110" s="2">
        <f t="shared" si="12"/>
        <v>-0.24087683705085594</v>
      </c>
      <c r="F110" s="2">
        <f t="shared" si="13"/>
        <v>-0.30354345383301096</v>
      </c>
      <c r="G110" s="2">
        <f t="shared" si="14"/>
        <v>-0.61256044820796607</v>
      </c>
      <c r="H110" s="2"/>
      <c r="I110" s="2">
        <f t="shared" si="15"/>
        <v>64.716808663949749</v>
      </c>
      <c r="J110" s="1">
        <f t="shared" si="16"/>
        <v>-0.30901699437495517</v>
      </c>
      <c r="K110" s="1"/>
    </row>
    <row r="111" spans="1:11">
      <c r="A111" s="13">
        <v>1.0399999999999999E-3</v>
      </c>
      <c r="B111" s="11">
        <f t="shared" si="9"/>
        <v>56548.667764616279</v>
      </c>
      <c r="C111" s="2">
        <f t="shared" si="10"/>
        <v>-0.31871199487434176</v>
      </c>
      <c r="D111" s="11">
        <f t="shared" si="11"/>
        <v>69115.038378975441</v>
      </c>
      <c r="E111" s="2">
        <f t="shared" si="12"/>
        <v>-0.46488824294412362</v>
      </c>
      <c r="F111" s="2">
        <f t="shared" si="13"/>
        <v>-0.78360023781846544</v>
      </c>
      <c r="G111" s="2">
        <f t="shared" si="14"/>
        <v>-1.5926172321934113</v>
      </c>
      <c r="H111" s="2"/>
      <c r="I111" s="2">
        <f t="shared" si="15"/>
        <v>65.345127194667697</v>
      </c>
      <c r="J111" s="1">
        <f t="shared" si="16"/>
        <v>-0.8090169943749459</v>
      </c>
      <c r="K111" s="1"/>
    </row>
    <row r="112" spans="1:11">
      <c r="A112" s="13">
        <v>1.0499999999999999E-3</v>
      </c>
      <c r="B112" s="11">
        <f t="shared" si="9"/>
        <v>56548.667764616279</v>
      </c>
      <c r="C112" s="2">
        <f t="shared" si="10"/>
        <v>-0.47552825814757671</v>
      </c>
      <c r="D112" s="11">
        <f t="shared" si="11"/>
        <v>69115.038378975441</v>
      </c>
      <c r="E112" s="2">
        <f t="shared" si="12"/>
        <v>-0.47552825814757971</v>
      </c>
      <c r="F112" s="2">
        <f t="shared" si="13"/>
        <v>-0.95105651629515642</v>
      </c>
      <c r="G112" s="2">
        <f t="shared" si="14"/>
        <v>-1.9510565162951563</v>
      </c>
      <c r="H112" s="2"/>
      <c r="I112" s="2">
        <f t="shared" si="15"/>
        <v>65.973445725385659</v>
      </c>
      <c r="J112" s="1">
        <f t="shared" si="16"/>
        <v>-1</v>
      </c>
      <c r="K112" s="1"/>
    </row>
    <row r="113" spans="1:11">
      <c r="A113" s="13">
        <v>1.06E-3</v>
      </c>
      <c r="B113" s="11">
        <f t="shared" si="9"/>
        <v>56548.667764616279</v>
      </c>
      <c r="C113" s="2">
        <f t="shared" si="10"/>
        <v>-0.48429158056431559</v>
      </c>
      <c r="D113" s="11">
        <f t="shared" si="11"/>
        <v>69115.038378975441</v>
      </c>
      <c r="E113" s="2">
        <f t="shared" si="12"/>
        <v>-0.26791339748950344</v>
      </c>
      <c r="F113" s="2">
        <f t="shared" si="13"/>
        <v>-0.75220497805381903</v>
      </c>
      <c r="G113" s="2">
        <f t="shared" si="14"/>
        <v>-1.5612219724287721</v>
      </c>
      <c r="H113" s="2"/>
      <c r="I113" s="2">
        <f t="shared" si="15"/>
        <v>66.601764256103607</v>
      </c>
      <c r="J113" s="1">
        <f t="shared" si="16"/>
        <v>-0.80901699437495311</v>
      </c>
      <c r="K113" s="1"/>
    </row>
    <row r="114" spans="1:11">
      <c r="A114" s="13">
        <v>1.07E-3</v>
      </c>
      <c r="B114" s="11">
        <f t="shared" si="9"/>
        <v>56548.667764616279</v>
      </c>
      <c r="C114" s="2">
        <f t="shared" si="10"/>
        <v>-0.34227355296434431</v>
      </c>
      <c r="D114" s="11">
        <f t="shared" si="11"/>
        <v>69115.038378975441</v>
      </c>
      <c r="E114" s="2">
        <f t="shared" si="12"/>
        <v>6.2666616782149465E-2</v>
      </c>
      <c r="F114" s="2">
        <f t="shared" si="13"/>
        <v>-0.27960693618219484</v>
      </c>
      <c r="G114" s="2">
        <f t="shared" si="14"/>
        <v>-0.58862393055714812</v>
      </c>
      <c r="H114" s="2"/>
      <c r="I114" s="2">
        <f t="shared" si="15"/>
        <v>67.230082786821569</v>
      </c>
      <c r="J114" s="1">
        <f t="shared" si="16"/>
        <v>-0.30901699437495328</v>
      </c>
      <c r="K114" s="1"/>
    </row>
    <row r="115" spans="1:11">
      <c r="A115" s="13">
        <v>1.08E-3</v>
      </c>
      <c r="B115" s="11">
        <f t="shared" si="9"/>
        <v>56548.667764616279</v>
      </c>
      <c r="C115" s="2">
        <f t="shared" si="10"/>
        <v>-9.3690657292862092E-2</v>
      </c>
      <c r="D115" s="11">
        <f t="shared" si="11"/>
        <v>69115.038378975441</v>
      </c>
      <c r="E115" s="2">
        <f t="shared" si="12"/>
        <v>0.36448431371070134</v>
      </c>
      <c r="F115" s="2">
        <f t="shared" si="13"/>
        <v>0.27079365641783926</v>
      </c>
      <c r="G115" s="2">
        <f t="shared" si="14"/>
        <v>0.57981065079278415</v>
      </c>
      <c r="H115" s="2"/>
      <c r="I115" s="2">
        <f t="shared" si="15"/>
        <v>67.858401317539531</v>
      </c>
      <c r="J115" s="1">
        <f t="shared" si="16"/>
        <v>0.3090169943749449</v>
      </c>
      <c r="K115" s="1"/>
    </row>
    <row r="116" spans="1:11">
      <c r="A116" s="13">
        <v>1.09E-3</v>
      </c>
      <c r="B116" s="11">
        <f t="shared" si="9"/>
        <v>56548.667764616279</v>
      </c>
      <c r="C116" s="2">
        <f t="shared" si="10"/>
        <v>0.18406227634233935</v>
      </c>
      <c r="D116" s="11">
        <f t="shared" si="11"/>
        <v>69115.038378975441</v>
      </c>
      <c r="E116" s="2">
        <f t="shared" si="12"/>
        <v>0.49901336421413561</v>
      </c>
      <c r="F116" s="2">
        <f t="shared" si="13"/>
        <v>0.68307564055647496</v>
      </c>
      <c r="G116" s="2">
        <f t="shared" si="14"/>
        <v>1.492092634931423</v>
      </c>
      <c r="H116" s="2"/>
      <c r="I116" s="2">
        <f t="shared" si="15"/>
        <v>68.486719848257493</v>
      </c>
      <c r="J116" s="1">
        <f t="shared" si="16"/>
        <v>0.8090169943749479</v>
      </c>
      <c r="K116" s="1"/>
    </row>
    <row r="117" spans="1:11">
      <c r="A117" s="13">
        <v>1.1000000000000001E-3</v>
      </c>
      <c r="B117" s="11">
        <f t="shared" si="9"/>
        <v>56548.667764616279</v>
      </c>
      <c r="C117" s="2">
        <f t="shared" si="10"/>
        <v>0.40450849718747406</v>
      </c>
      <c r="D117" s="11">
        <f t="shared" si="11"/>
        <v>69115.038378975441</v>
      </c>
      <c r="E117" s="2">
        <f t="shared" si="12"/>
        <v>0.40450849718747356</v>
      </c>
      <c r="F117" s="2">
        <f t="shared" si="13"/>
        <v>0.80901699437494767</v>
      </c>
      <c r="G117" s="2">
        <f t="shared" si="14"/>
        <v>1.8090169943749477</v>
      </c>
      <c r="H117" s="2"/>
      <c r="I117" s="2">
        <f t="shared" si="15"/>
        <v>69.115038378975456</v>
      </c>
      <c r="J117" s="1">
        <f t="shared" si="16"/>
        <v>1</v>
      </c>
      <c r="K117" s="1"/>
    </row>
    <row r="118" spans="1:11">
      <c r="A118" s="13">
        <v>1.1100000000000001E-3</v>
      </c>
      <c r="B118" s="11">
        <f t="shared" si="9"/>
        <v>56548.667764616279</v>
      </c>
      <c r="C118" s="2">
        <f t="shared" si="10"/>
        <v>0.49901336421413606</v>
      </c>
      <c r="D118" s="11">
        <f t="shared" si="11"/>
        <v>69115.038378975441</v>
      </c>
      <c r="E118" s="2">
        <f t="shared" si="12"/>
        <v>0.12434494358243074</v>
      </c>
      <c r="F118" s="2">
        <f t="shared" si="13"/>
        <v>0.62335830779656676</v>
      </c>
      <c r="G118" s="2">
        <f t="shared" si="14"/>
        <v>1.4323753021715095</v>
      </c>
      <c r="H118" s="2"/>
      <c r="I118" s="2">
        <f t="shared" si="15"/>
        <v>69.743356909693418</v>
      </c>
      <c r="J118" s="1">
        <f t="shared" si="16"/>
        <v>0.80901699437494279</v>
      </c>
      <c r="K118" s="1"/>
    </row>
    <row r="119" spans="1:11">
      <c r="A119" s="13">
        <v>1.1199999999999999E-3</v>
      </c>
      <c r="B119" s="11">
        <f t="shared" si="9"/>
        <v>56548.667764616279</v>
      </c>
      <c r="C119" s="2">
        <f t="shared" si="10"/>
        <v>0.43815334002193307</v>
      </c>
      <c r="D119" s="11">
        <f t="shared" si="11"/>
        <v>69115.038378975441</v>
      </c>
      <c r="E119" s="2">
        <f t="shared" si="12"/>
        <v>-0.21288964578252981</v>
      </c>
      <c r="F119" s="2">
        <f t="shared" si="13"/>
        <v>0.22526369423940326</v>
      </c>
      <c r="G119" s="2">
        <f t="shared" si="14"/>
        <v>0.53428068861435329</v>
      </c>
      <c r="H119" s="2"/>
      <c r="I119" s="2">
        <f t="shared" si="15"/>
        <v>70.371675440411366</v>
      </c>
      <c r="J119" s="1">
        <f t="shared" si="16"/>
        <v>0.30901699437495006</v>
      </c>
      <c r="K119" s="1"/>
    </row>
    <row r="120" spans="1:11">
      <c r="A120" s="13">
        <v>1.1299999999999999E-3</v>
      </c>
      <c r="B120" s="11">
        <f t="shared" si="9"/>
        <v>56548.667764616279</v>
      </c>
      <c r="C120" s="2">
        <f t="shared" si="10"/>
        <v>0.24087683705085983</v>
      </c>
      <c r="D120" s="11">
        <f t="shared" si="11"/>
        <v>69115.038378975441</v>
      </c>
      <c r="E120" s="2">
        <f t="shared" si="12"/>
        <v>-0.45241352623300513</v>
      </c>
      <c r="F120" s="2">
        <f t="shared" si="13"/>
        <v>-0.2115366891821453</v>
      </c>
      <c r="G120" s="2">
        <f t="shared" si="14"/>
        <v>-0.52055368355709342</v>
      </c>
      <c r="H120" s="2"/>
      <c r="I120" s="2">
        <f t="shared" si="15"/>
        <v>70.999993971129328</v>
      </c>
      <c r="J120" s="1">
        <f t="shared" si="16"/>
        <v>-0.30901699437494817</v>
      </c>
      <c r="K120" s="1"/>
    </row>
    <row r="121" spans="1:11">
      <c r="A121" s="13">
        <v>1.14E-3</v>
      </c>
      <c r="B121" s="11">
        <f t="shared" si="9"/>
        <v>56548.667764616279</v>
      </c>
      <c r="C121" s="2">
        <f t="shared" si="10"/>
        <v>-3.1395259764654369E-2</v>
      </c>
      <c r="D121" s="11">
        <f t="shared" si="11"/>
        <v>69115.038378975441</v>
      </c>
      <c r="E121" s="2">
        <f t="shared" si="12"/>
        <v>-0.48429158056431743</v>
      </c>
      <c r="F121" s="2">
        <f t="shared" si="13"/>
        <v>-0.51568684032897183</v>
      </c>
      <c r="G121" s="2">
        <f t="shared" si="14"/>
        <v>-1.3247038347039135</v>
      </c>
      <c r="H121" s="2"/>
      <c r="I121" s="2">
        <f t="shared" si="15"/>
        <v>71.628312501847276</v>
      </c>
      <c r="J121" s="1">
        <f t="shared" si="16"/>
        <v>-0.80901699437494157</v>
      </c>
      <c r="K121" s="1"/>
    </row>
    <row r="122" spans="1:11">
      <c r="A122" s="13">
        <v>1.15E-3</v>
      </c>
      <c r="B122" s="11">
        <f t="shared" si="9"/>
        <v>56548.667764616279</v>
      </c>
      <c r="C122" s="2">
        <f t="shared" si="10"/>
        <v>-0.29389262614623485</v>
      </c>
      <c r="D122" s="11">
        <f t="shared" si="11"/>
        <v>69115.038378975441</v>
      </c>
      <c r="E122" s="2">
        <f t="shared" si="12"/>
        <v>-0.29389262614623995</v>
      </c>
      <c r="F122" s="2">
        <f t="shared" si="13"/>
        <v>-0.5877852522924748</v>
      </c>
      <c r="G122" s="2">
        <f t="shared" si="14"/>
        <v>-1.5877852522924747</v>
      </c>
      <c r="H122" s="2"/>
      <c r="I122" s="2">
        <f t="shared" si="15"/>
        <v>72.256631032565238</v>
      </c>
      <c r="J122" s="1">
        <f t="shared" si="16"/>
        <v>-1</v>
      </c>
      <c r="K122" s="1"/>
    </row>
    <row r="123" spans="1:11">
      <c r="A123" s="13">
        <v>1.16E-3</v>
      </c>
      <c r="B123" s="11">
        <f t="shared" si="9"/>
        <v>56548.667764616279</v>
      </c>
      <c r="C123" s="2">
        <f t="shared" si="10"/>
        <v>-0.46488824294412495</v>
      </c>
      <c r="D123" s="11">
        <f t="shared" si="11"/>
        <v>69115.038378975441</v>
      </c>
      <c r="E123" s="2">
        <f t="shared" si="12"/>
        <v>3.1395259764648749E-2</v>
      </c>
      <c r="F123" s="2">
        <f t="shared" si="13"/>
        <v>-0.43349298317947621</v>
      </c>
      <c r="G123" s="2">
        <f t="shared" si="14"/>
        <v>-1.2425099775544253</v>
      </c>
      <c r="H123" s="2"/>
      <c r="I123" s="2">
        <f t="shared" si="15"/>
        <v>72.8849495632832</v>
      </c>
      <c r="J123" s="1">
        <f t="shared" si="16"/>
        <v>-0.80901699437494912</v>
      </c>
      <c r="K123" s="1"/>
    </row>
    <row r="124" spans="1:11">
      <c r="A124" s="13">
        <v>1.17E-3</v>
      </c>
      <c r="B124" s="11">
        <f t="shared" si="9"/>
        <v>56548.667764616279</v>
      </c>
      <c r="C124" s="2">
        <f t="shared" si="10"/>
        <v>-0.49114362536434469</v>
      </c>
      <c r="D124" s="11">
        <f t="shared" si="11"/>
        <v>69115.038378975441</v>
      </c>
      <c r="E124" s="2">
        <f t="shared" si="12"/>
        <v>0.34227355296434098</v>
      </c>
      <c r="F124" s="2">
        <f t="shared" si="13"/>
        <v>-0.14887007240000372</v>
      </c>
      <c r="G124" s="2">
        <f t="shared" si="14"/>
        <v>-0.4578870667749505</v>
      </c>
      <c r="H124" s="2"/>
      <c r="I124" s="2">
        <f t="shared" si="15"/>
        <v>73.513268094001162</v>
      </c>
      <c r="J124" s="1">
        <f t="shared" si="16"/>
        <v>-0.30901699437494679</v>
      </c>
      <c r="K124" s="1"/>
    </row>
    <row r="125" spans="1:11">
      <c r="A125" s="13">
        <v>1.1800000000000001E-3</v>
      </c>
      <c r="B125" s="11">
        <f t="shared" si="9"/>
        <v>56548.667764616279</v>
      </c>
      <c r="C125" s="2">
        <f t="shared" si="10"/>
        <v>-0.36448431371070206</v>
      </c>
      <c r="D125" s="11">
        <f t="shared" si="11"/>
        <v>69115.038378975441</v>
      </c>
      <c r="E125" s="2">
        <f t="shared" si="12"/>
        <v>0.49605735065723877</v>
      </c>
      <c r="F125" s="2">
        <f t="shared" si="13"/>
        <v>0.13157303694653671</v>
      </c>
      <c r="G125" s="2">
        <f t="shared" si="14"/>
        <v>0.44059003132148816</v>
      </c>
      <c r="H125" s="2"/>
      <c r="I125" s="2">
        <f t="shared" si="15"/>
        <v>74.141586624719125</v>
      </c>
      <c r="J125" s="1">
        <f t="shared" si="16"/>
        <v>0.30901699437495145</v>
      </c>
      <c r="K125" s="1"/>
    </row>
    <row r="126" spans="1:11">
      <c r="A126" s="13">
        <v>1.1900000000000001E-3</v>
      </c>
      <c r="B126" s="11">
        <f t="shared" si="9"/>
        <v>56548.667764616279</v>
      </c>
      <c r="C126" s="2">
        <f t="shared" si="10"/>
        <v>-0.12434494358242196</v>
      </c>
      <c r="D126" s="11">
        <f t="shared" si="11"/>
        <v>69115.038378975441</v>
      </c>
      <c r="E126" s="2">
        <f t="shared" si="12"/>
        <v>0.4221639627510102</v>
      </c>
      <c r="F126" s="2">
        <f t="shared" si="13"/>
        <v>0.29781901916858822</v>
      </c>
      <c r="G126" s="2">
        <f t="shared" si="14"/>
        <v>1.1068360135435402</v>
      </c>
      <c r="H126" s="2"/>
      <c r="I126" s="2">
        <f t="shared" si="15"/>
        <v>74.769905155437087</v>
      </c>
      <c r="J126" s="1">
        <f t="shared" si="16"/>
        <v>0.809016994374952</v>
      </c>
      <c r="K126" s="1"/>
    </row>
    <row r="127" spans="1:11">
      <c r="A127" s="13">
        <v>1.1999999999999999E-3</v>
      </c>
      <c r="B127" s="11">
        <f t="shared" si="9"/>
        <v>56548.667764616279</v>
      </c>
      <c r="C127" s="2">
        <f t="shared" si="10"/>
        <v>0.15450849718747245</v>
      </c>
      <c r="D127" s="11">
        <f t="shared" si="11"/>
        <v>69115.038378975441</v>
      </c>
      <c r="E127" s="2">
        <f t="shared" si="12"/>
        <v>0.154508497187482</v>
      </c>
      <c r="F127" s="2">
        <f t="shared" si="13"/>
        <v>0.30901699437495445</v>
      </c>
      <c r="G127" s="2">
        <f t="shared" si="14"/>
        <v>1.3090169943749546</v>
      </c>
      <c r="H127" s="2"/>
      <c r="I127" s="2">
        <f t="shared" si="15"/>
        <v>75.398223686155035</v>
      </c>
      <c r="J127" s="1">
        <f t="shared" si="16"/>
        <v>1</v>
      </c>
      <c r="K127" s="1"/>
    </row>
    <row r="128" spans="1:11">
      <c r="A128" s="13">
        <v>1.2099999999999999E-3</v>
      </c>
      <c r="B128" s="11">
        <f t="shared" si="9"/>
        <v>56548.667764616279</v>
      </c>
      <c r="C128" s="2">
        <f t="shared" si="10"/>
        <v>0.3852566213878939</v>
      </c>
      <c r="D128" s="11">
        <f t="shared" si="11"/>
        <v>69115.038378975441</v>
      </c>
      <c r="E128" s="2">
        <f t="shared" si="12"/>
        <v>-0.18406227634233399</v>
      </c>
      <c r="F128" s="2">
        <f t="shared" si="13"/>
        <v>0.20119434504555991</v>
      </c>
      <c r="G128" s="2">
        <f t="shared" si="14"/>
        <v>1.010211339420507</v>
      </c>
      <c r="H128" s="2"/>
      <c r="I128" s="2">
        <f t="shared" si="15"/>
        <v>76.026542216872997</v>
      </c>
      <c r="J128" s="1">
        <f t="shared" si="16"/>
        <v>0.80901699437494712</v>
      </c>
      <c r="K128" s="1"/>
    </row>
    <row r="129" spans="1:11">
      <c r="A129" s="13">
        <v>1.2199999999999999E-3</v>
      </c>
      <c r="B129" s="11">
        <f t="shared" si="9"/>
        <v>56548.667764616279</v>
      </c>
      <c r="C129" s="2">
        <f t="shared" si="10"/>
        <v>0.49605735065723877</v>
      </c>
      <c r="D129" s="11">
        <f t="shared" si="11"/>
        <v>69115.038378975441</v>
      </c>
      <c r="E129" s="2">
        <f t="shared" si="12"/>
        <v>-0.43815334002192741</v>
      </c>
      <c r="F129" s="2">
        <f t="shared" si="13"/>
        <v>5.7904010635311365E-2</v>
      </c>
      <c r="G129" s="2">
        <f t="shared" si="14"/>
        <v>0.36692100501026836</v>
      </c>
      <c r="H129" s="2"/>
      <c r="I129" s="2">
        <f t="shared" si="15"/>
        <v>76.654860747590945</v>
      </c>
      <c r="J129" s="1">
        <f t="shared" si="16"/>
        <v>0.309016994374957</v>
      </c>
      <c r="K129" s="1"/>
    </row>
    <row r="130" spans="1:11">
      <c r="A130" s="13">
        <v>1.23E-3</v>
      </c>
      <c r="B130" s="11">
        <f t="shared" si="9"/>
        <v>56548.667764616279</v>
      </c>
      <c r="C130" s="2">
        <f t="shared" si="10"/>
        <v>0.45241352623301012</v>
      </c>
      <c r="D130" s="11">
        <f t="shared" si="11"/>
        <v>69115.038378975441</v>
      </c>
      <c r="E130" s="2">
        <f t="shared" si="12"/>
        <v>-0.49114362536434542</v>
      </c>
      <c r="F130" s="2">
        <f t="shared" si="13"/>
        <v>-3.8730099131335294E-2</v>
      </c>
      <c r="G130" s="2">
        <f t="shared" si="14"/>
        <v>-0.34774709350627647</v>
      </c>
      <c r="H130" s="2"/>
      <c r="I130" s="2">
        <f t="shared" si="15"/>
        <v>77.283179278308907</v>
      </c>
      <c r="J130" s="1">
        <f t="shared" si="16"/>
        <v>-0.30901699437494118</v>
      </c>
      <c r="K130" s="1"/>
    </row>
    <row r="131" spans="1:11">
      <c r="A131" s="13">
        <v>1.24E-3</v>
      </c>
      <c r="B131" s="11">
        <f t="shared" si="9"/>
        <v>56548.667764616279</v>
      </c>
      <c r="C131" s="2">
        <f t="shared" si="10"/>
        <v>0.26791339748949888</v>
      </c>
      <c r="D131" s="11">
        <f t="shared" si="11"/>
        <v>69115.038378975441</v>
      </c>
      <c r="E131" s="2">
        <f t="shared" si="12"/>
        <v>-0.31871199487435214</v>
      </c>
      <c r="F131" s="2">
        <f t="shared" si="13"/>
        <v>-5.0798597384853261E-2</v>
      </c>
      <c r="G131" s="2">
        <f t="shared" si="14"/>
        <v>-0.85981559175979894</v>
      </c>
      <c r="H131" s="2"/>
      <c r="I131" s="2">
        <f t="shared" si="15"/>
        <v>77.911497809026869</v>
      </c>
      <c r="J131" s="1">
        <f t="shared" si="16"/>
        <v>-0.80901699437494567</v>
      </c>
      <c r="K131" s="1"/>
    </row>
    <row r="132" spans="1:11">
      <c r="A132" s="13">
        <v>1.25E-3</v>
      </c>
      <c r="B132" s="11">
        <f t="shared" si="9"/>
        <v>56548.667764616279</v>
      </c>
      <c r="C132" s="2">
        <f t="shared" si="10"/>
        <v>4.9011359207207228E-16</v>
      </c>
      <c r="D132" s="11">
        <f t="shared" si="11"/>
        <v>69115.038378975441</v>
      </c>
      <c r="E132" s="2">
        <f t="shared" si="12"/>
        <v>-6.1254712239999787E-15</v>
      </c>
      <c r="F132" s="2">
        <f t="shared" si="13"/>
        <v>-5.6353576319279064E-15</v>
      </c>
      <c r="G132" s="2">
        <f t="shared" si="14"/>
        <v>-1.0000000000000056</v>
      </c>
      <c r="H132" s="2"/>
      <c r="I132" s="2">
        <f t="shared" si="15"/>
        <v>78.539816339744831</v>
      </c>
      <c r="J132" s="1">
        <f t="shared" si="16"/>
        <v>-1</v>
      </c>
      <c r="K132" s="1"/>
    </row>
    <row r="133" spans="1:11">
      <c r="A133" s="13">
        <v>1.2600000000000001E-3</v>
      </c>
      <c r="B133" s="11">
        <f t="shared" si="9"/>
        <v>56548.667764616279</v>
      </c>
      <c r="C133" s="2">
        <f t="shared" si="10"/>
        <v>-0.26791339748949805</v>
      </c>
      <c r="D133" s="11">
        <f t="shared" si="11"/>
        <v>69115.038378975441</v>
      </c>
      <c r="E133" s="2">
        <f t="shared" si="12"/>
        <v>0.31871199487434271</v>
      </c>
      <c r="F133" s="2">
        <f t="shared" si="13"/>
        <v>5.0798597384844657E-2</v>
      </c>
      <c r="G133" s="2">
        <f t="shared" si="14"/>
        <v>-0.75821839699010041</v>
      </c>
      <c r="H133" s="2"/>
      <c r="I133" s="2">
        <f t="shared" si="15"/>
        <v>79.168134870462794</v>
      </c>
      <c r="J133" s="1">
        <f t="shared" si="16"/>
        <v>-0.80901699437494501</v>
      </c>
      <c r="K133" s="1"/>
    </row>
    <row r="134" spans="1:11">
      <c r="A134" s="13">
        <v>1.2700000000000001E-3</v>
      </c>
      <c r="B134" s="11">
        <f t="shared" si="9"/>
        <v>56548.667764616279</v>
      </c>
      <c r="C134" s="2">
        <f t="shared" si="10"/>
        <v>-0.45241352623300968</v>
      </c>
      <c r="D134" s="11">
        <f t="shared" si="11"/>
        <v>69115.038378975441</v>
      </c>
      <c r="E134" s="2">
        <f t="shared" si="12"/>
        <v>0.49114362536434314</v>
      </c>
      <c r="F134" s="2">
        <f t="shared" si="13"/>
        <v>3.8730099131333462E-2</v>
      </c>
      <c r="G134" s="2">
        <f t="shared" si="14"/>
        <v>-0.27028689524360677</v>
      </c>
      <c r="H134" s="2"/>
      <c r="I134" s="2">
        <f t="shared" si="15"/>
        <v>79.796453401180756</v>
      </c>
      <c r="J134" s="1">
        <f t="shared" si="16"/>
        <v>-0.30901699437494023</v>
      </c>
      <c r="K134" s="1"/>
    </row>
    <row r="135" spans="1:11">
      <c r="A135" s="13">
        <v>1.2800000000000001E-3</v>
      </c>
      <c r="B135" s="11">
        <f t="shared" si="9"/>
        <v>56548.667764616279</v>
      </c>
      <c r="C135" s="2">
        <f t="shared" si="10"/>
        <v>-0.49605735065723894</v>
      </c>
      <c r="D135" s="11">
        <f t="shared" si="11"/>
        <v>69115.038378975441</v>
      </c>
      <c r="E135" s="2">
        <f t="shared" si="12"/>
        <v>0.43815334002193329</v>
      </c>
      <c r="F135" s="2">
        <f t="shared" si="13"/>
        <v>-5.7904010635305647E-2</v>
      </c>
      <c r="G135" s="2">
        <f t="shared" si="14"/>
        <v>0.2511129837396523</v>
      </c>
      <c r="H135" s="2"/>
      <c r="I135" s="2">
        <f t="shared" si="15"/>
        <v>80.424771931898718</v>
      </c>
      <c r="J135" s="1">
        <f t="shared" si="16"/>
        <v>0.30901699437495794</v>
      </c>
      <c r="K135" s="1"/>
    </row>
    <row r="136" spans="1:11">
      <c r="A136" s="13">
        <v>1.2899999999999999E-3</v>
      </c>
      <c r="B136" s="11">
        <f t="shared" ref="B136:B199" si="17">2*PI()*($J$2-$B$2)</f>
        <v>56548.667764616279</v>
      </c>
      <c r="C136" s="2">
        <f t="shared" ref="C136:C199" si="18">$J$3*$E$2/2*COS(B136*A136)</f>
        <v>-0.38525662138789452</v>
      </c>
      <c r="D136" s="11">
        <f t="shared" ref="D136:D199" si="19">2*PI()*($J$2+$B$2)</f>
        <v>69115.038378975441</v>
      </c>
      <c r="E136" s="2">
        <f t="shared" ref="E136:E199" si="20">$J$3*$E$2/2*COS(D136*A136)</f>
        <v>0.1840622763423454</v>
      </c>
      <c r="F136" s="2">
        <f t="shared" ref="F136:F199" si="21">(C136+E136)</f>
        <v>-0.20119434504554912</v>
      </c>
      <c r="G136" s="2">
        <f t="shared" ref="G136:G199" si="22">J136+F136</f>
        <v>0.60782264932939856</v>
      </c>
      <c r="H136" s="2"/>
      <c r="I136" s="2">
        <f t="shared" ref="I136:I199" si="23">2*PI()*$J$2*A136</f>
        <v>81.053090462616666</v>
      </c>
      <c r="J136" s="1">
        <f t="shared" ref="J136:J199" si="24">$J$3*COS(I136)</f>
        <v>0.80901699437494767</v>
      </c>
      <c r="K136" s="1"/>
    </row>
    <row r="137" spans="1:11">
      <c r="A137" s="13">
        <v>1.2999999999999999E-3</v>
      </c>
      <c r="B137" s="11">
        <f t="shared" si="17"/>
        <v>56548.667764616279</v>
      </c>
      <c r="C137" s="2">
        <f t="shared" si="18"/>
        <v>-0.15450849718747339</v>
      </c>
      <c r="D137" s="11">
        <f t="shared" si="19"/>
        <v>69115.038378975441</v>
      </c>
      <c r="E137" s="2">
        <f t="shared" si="20"/>
        <v>-0.15450849718746359</v>
      </c>
      <c r="F137" s="2">
        <f t="shared" si="21"/>
        <v>-0.30901699437493702</v>
      </c>
      <c r="G137" s="2">
        <f t="shared" si="22"/>
        <v>0.69098300562506298</v>
      </c>
      <c r="H137" s="2"/>
      <c r="I137" s="2">
        <f t="shared" si="23"/>
        <v>81.681408993334614</v>
      </c>
      <c r="J137" s="1">
        <f t="shared" si="24"/>
        <v>1</v>
      </c>
      <c r="K137" s="1"/>
    </row>
    <row r="138" spans="1:11">
      <c r="A138" s="13">
        <v>1.31E-3</v>
      </c>
      <c r="B138" s="11">
        <f t="shared" si="17"/>
        <v>56548.667764616279</v>
      </c>
      <c r="C138" s="2">
        <f t="shared" si="18"/>
        <v>0.12434494358242788</v>
      </c>
      <c r="D138" s="11">
        <f t="shared" si="19"/>
        <v>69115.038378975441</v>
      </c>
      <c r="E138" s="2">
        <f t="shared" si="20"/>
        <v>-0.42216396275100365</v>
      </c>
      <c r="F138" s="2">
        <f t="shared" si="21"/>
        <v>-0.29781901916857578</v>
      </c>
      <c r="G138" s="2">
        <f t="shared" si="22"/>
        <v>0.51119797520637567</v>
      </c>
      <c r="H138" s="2"/>
      <c r="I138" s="2">
        <f t="shared" si="23"/>
        <v>82.309727524052576</v>
      </c>
      <c r="J138" s="1">
        <f t="shared" si="24"/>
        <v>0.80901699437495145</v>
      </c>
      <c r="K138" s="1"/>
    </row>
    <row r="139" spans="1:11">
      <c r="A139" s="13">
        <v>1.32E-3</v>
      </c>
      <c r="B139" s="11">
        <f t="shared" si="17"/>
        <v>56548.667764616279</v>
      </c>
      <c r="C139" s="2">
        <f t="shared" si="18"/>
        <v>0.36448431371070622</v>
      </c>
      <c r="D139" s="11">
        <f t="shared" si="19"/>
        <v>69115.038378975441</v>
      </c>
      <c r="E139" s="2">
        <f t="shared" si="20"/>
        <v>-0.49605735065723938</v>
      </c>
      <c r="F139" s="2">
        <f t="shared" si="21"/>
        <v>-0.13157303694653316</v>
      </c>
      <c r="G139" s="2">
        <f t="shared" si="22"/>
        <v>0.17744395742841734</v>
      </c>
      <c r="H139" s="2"/>
      <c r="I139" s="2">
        <f t="shared" si="23"/>
        <v>82.938046054770538</v>
      </c>
      <c r="J139" s="1">
        <f t="shared" si="24"/>
        <v>0.3090169943749505</v>
      </c>
      <c r="K139" s="1"/>
    </row>
    <row r="140" spans="1:11">
      <c r="A140" s="13">
        <v>1.33E-3</v>
      </c>
      <c r="B140" s="11">
        <f t="shared" si="17"/>
        <v>56548.667764616279</v>
      </c>
      <c r="C140" s="2">
        <f t="shared" si="18"/>
        <v>0.49114362536434447</v>
      </c>
      <c r="D140" s="11">
        <f t="shared" si="19"/>
        <v>69115.038378975441</v>
      </c>
      <c r="E140" s="2">
        <f t="shared" si="20"/>
        <v>-0.34227355296434991</v>
      </c>
      <c r="F140" s="2">
        <f t="shared" si="21"/>
        <v>0.14887007239999456</v>
      </c>
      <c r="G140" s="2">
        <f t="shared" si="22"/>
        <v>-0.16014692197495317</v>
      </c>
      <c r="H140" s="2"/>
      <c r="I140" s="2">
        <f t="shared" si="23"/>
        <v>83.5663645854885</v>
      </c>
      <c r="J140" s="1">
        <f t="shared" si="24"/>
        <v>-0.30901699437494773</v>
      </c>
      <c r="K140" s="1"/>
    </row>
    <row r="141" spans="1:11">
      <c r="A141" s="13">
        <v>1.34E-3</v>
      </c>
      <c r="B141" s="11">
        <f t="shared" si="17"/>
        <v>56548.667764616279</v>
      </c>
      <c r="C141" s="2">
        <f t="shared" si="18"/>
        <v>0.46488824294412534</v>
      </c>
      <c r="D141" s="11">
        <f t="shared" si="19"/>
        <v>69115.038378975441</v>
      </c>
      <c r="E141" s="2">
        <f t="shared" si="20"/>
        <v>-3.1395259764660975E-2</v>
      </c>
      <c r="F141" s="2">
        <f t="shared" si="21"/>
        <v>0.43349298317946439</v>
      </c>
      <c r="G141" s="2">
        <f t="shared" si="22"/>
        <v>-0.37552401119548529</v>
      </c>
      <c r="H141" s="2"/>
      <c r="I141" s="2">
        <f t="shared" si="23"/>
        <v>84.194683116206463</v>
      </c>
      <c r="J141" s="1">
        <f t="shared" si="24"/>
        <v>-0.80901699437494967</v>
      </c>
      <c r="K141" s="1"/>
    </row>
    <row r="142" spans="1:11">
      <c r="A142" s="13">
        <v>1.3500000000000001E-3</v>
      </c>
      <c r="B142" s="11">
        <f t="shared" si="17"/>
        <v>56548.667764616279</v>
      </c>
      <c r="C142" s="2">
        <f t="shared" si="18"/>
        <v>0.29389262614623562</v>
      </c>
      <c r="D142" s="11">
        <f t="shared" si="19"/>
        <v>69115.038378975441</v>
      </c>
      <c r="E142" s="2">
        <f t="shared" si="20"/>
        <v>0.29389262614623579</v>
      </c>
      <c r="F142" s="2">
        <f t="shared" si="21"/>
        <v>0.58778525229247136</v>
      </c>
      <c r="G142" s="2">
        <f t="shared" si="22"/>
        <v>-0.41221474770752864</v>
      </c>
      <c r="H142" s="2"/>
      <c r="I142" s="2">
        <f t="shared" si="23"/>
        <v>84.823001646924425</v>
      </c>
      <c r="J142" s="1">
        <f t="shared" si="24"/>
        <v>-1</v>
      </c>
      <c r="K142" s="1"/>
    </row>
    <row r="143" spans="1:11">
      <c r="A143" s="13">
        <v>1.3600000000000001E-3</v>
      </c>
      <c r="B143" s="11">
        <f t="shared" si="17"/>
        <v>56548.667764616279</v>
      </c>
      <c r="C143" s="2">
        <f t="shared" si="18"/>
        <v>3.1395259764655348E-2</v>
      </c>
      <c r="D143" s="11">
        <f t="shared" si="19"/>
        <v>69115.038378975441</v>
      </c>
      <c r="E143" s="2">
        <f t="shared" si="20"/>
        <v>0.48429158056431437</v>
      </c>
      <c r="F143" s="2">
        <f t="shared" si="21"/>
        <v>0.51568684032896972</v>
      </c>
      <c r="G143" s="2">
        <f t="shared" si="22"/>
        <v>-0.29333015404597129</v>
      </c>
      <c r="H143" s="2"/>
      <c r="I143" s="2">
        <f t="shared" si="23"/>
        <v>85.451320177642387</v>
      </c>
      <c r="J143" s="1">
        <f t="shared" si="24"/>
        <v>-0.80901699437494101</v>
      </c>
      <c r="K143" s="1"/>
    </row>
    <row r="144" spans="1:11">
      <c r="A144" s="13">
        <v>1.3699999999999999E-3</v>
      </c>
      <c r="B144" s="11">
        <f t="shared" si="17"/>
        <v>56548.667764616279</v>
      </c>
      <c r="C144" s="2">
        <f t="shared" si="18"/>
        <v>-0.24087683705085272</v>
      </c>
      <c r="D144" s="11">
        <f t="shared" si="19"/>
        <v>69115.038378975441</v>
      </c>
      <c r="E144" s="2">
        <f t="shared" si="20"/>
        <v>0.45241352623301334</v>
      </c>
      <c r="F144" s="2">
        <f t="shared" si="21"/>
        <v>0.21153668918216062</v>
      </c>
      <c r="G144" s="2">
        <f t="shared" si="22"/>
        <v>-9.7480305192800154E-2</v>
      </c>
      <c r="H144" s="2"/>
      <c r="I144" s="2">
        <f t="shared" si="23"/>
        <v>86.079638708360321</v>
      </c>
      <c r="J144" s="1">
        <f t="shared" si="24"/>
        <v>-0.30901699437496077</v>
      </c>
      <c r="K144" s="1"/>
    </row>
    <row r="145" spans="1:11">
      <c r="A145" s="13">
        <v>1.3799999999999999E-3</v>
      </c>
      <c r="B145" s="11">
        <f t="shared" si="17"/>
        <v>56548.667764616279</v>
      </c>
      <c r="C145" s="2">
        <f t="shared" si="18"/>
        <v>-0.43815334002193262</v>
      </c>
      <c r="D145" s="11">
        <f t="shared" si="19"/>
        <v>69115.038378975441</v>
      </c>
      <c r="E145" s="2">
        <f t="shared" si="20"/>
        <v>0.21288964578254732</v>
      </c>
      <c r="F145" s="2">
        <f t="shared" si="21"/>
        <v>-0.2252636942393853</v>
      </c>
      <c r="G145" s="2">
        <f t="shared" si="22"/>
        <v>8.3753300135552156E-2</v>
      </c>
      <c r="H145" s="2"/>
      <c r="I145" s="2">
        <f t="shared" si="23"/>
        <v>86.707957239078283</v>
      </c>
      <c r="J145" s="1">
        <f t="shared" si="24"/>
        <v>0.30901699437493746</v>
      </c>
      <c r="K145" s="1"/>
    </row>
    <row r="146" spans="1:11">
      <c r="A146" s="13">
        <v>1.39E-3</v>
      </c>
      <c r="B146" s="11">
        <f t="shared" si="17"/>
        <v>56548.667764616279</v>
      </c>
      <c r="C146" s="2">
        <f t="shared" si="18"/>
        <v>-0.49901336421413567</v>
      </c>
      <c r="D146" s="11">
        <f t="shared" si="19"/>
        <v>69115.038378975441</v>
      </c>
      <c r="E146" s="2">
        <f t="shared" si="20"/>
        <v>-0.12434494358241888</v>
      </c>
      <c r="F146" s="2">
        <f t="shared" si="21"/>
        <v>-0.62335830779655454</v>
      </c>
      <c r="G146" s="2">
        <f t="shared" si="22"/>
        <v>0.1856586865783888</v>
      </c>
      <c r="H146" s="2"/>
      <c r="I146" s="2">
        <f t="shared" si="23"/>
        <v>87.336275769796245</v>
      </c>
      <c r="J146" s="1">
        <f t="shared" si="24"/>
        <v>0.80901699437494334</v>
      </c>
      <c r="K146" s="1"/>
    </row>
    <row r="147" spans="1:11">
      <c r="A147" s="13">
        <v>1.4E-3</v>
      </c>
      <c r="B147" s="11">
        <f t="shared" si="17"/>
        <v>56548.667764616279</v>
      </c>
      <c r="C147" s="2">
        <f t="shared" si="18"/>
        <v>-0.4045084971874725</v>
      </c>
      <c r="D147" s="11">
        <f t="shared" si="19"/>
        <v>69115.038378975441</v>
      </c>
      <c r="E147" s="2">
        <f t="shared" si="20"/>
        <v>-0.40450849718747051</v>
      </c>
      <c r="F147" s="2">
        <f t="shared" si="21"/>
        <v>-0.80901699437494301</v>
      </c>
      <c r="G147" s="2">
        <f t="shared" si="22"/>
        <v>0.19098300562505699</v>
      </c>
      <c r="H147" s="2"/>
      <c r="I147" s="2">
        <f t="shared" si="23"/>
        <v>87.964594300514207</v>
      </c>
      <c r="J147" s="1">
        <f t="shared" si="24"/>
        <v>1</v>
      </c>
      <c r="K147" s="1"/>
    </row>
    <row r="148" spans="1:11">
      <c r="A148" s="13">
        <v>1.41E-3</v>
      </c>
      <c r="B148" s="11">
        <f t="shared" si="17"/>
        <v>56548.667764616279</v>
      </c>
      <c r="C148" s="2">
        <f t="shared" si="18"/>
        <v>-0.18406227634233696</v>
      </c>
      <c r="D148" s="11">
        <f t="shared" si="19"/>
        <v>69115.038378975441</v>
      </c>
      <c r="E148" s="2">
        <f t="shared" si="20"/>
        <v>-0.49901336421413633</v>
      </c>
      <c r="F148" s="2">
        <f t="shared" si="21"/>
        <v>-0.6830756405564733</v>
      </c>
      <c r="G148" s="2">
        <f t="shared" si="22"/>
        <v>0.12594135381847404</v>
      </c>
      <c r="H148" s="2"/>
      <c r="I148" s="2">
        <f t="shared" si="23"/>
        <v>88.592912831232169</v>
      </c>
      <c r="J148" s="1">
        <f t="shared" si="24"/>
        <v>0.80901699437494734</v>
      </c>
      <c r="K148" s="1"/>
    </row>
    <row r="149" spans="1:11">
      <c r="A149" s="13">
        <v>1.42E-3</v>
      </c>
      <c r="B149" s="11">
        <f t="shared" si="17"/>
        <v>56548.667764616279</v>
      </c>
      <c r="C149" s="2">
        <f t="shared" si="18"/>
        <v>9.3690657292864618E-2</v>
      </c>
      <c r="D149" s="11">
        <f t="shared" si="19"/>
        <v>69115.038378975441</v>
      </c>
      <c r="E149" s="2">
        <f t="shared" si="20"/>
        <v>-0.36448431371070977</v>
      </c>
      <c r="F149" s="2">
        <f t="shared" si="21"/>
        <v>-0.27079365641784514</v>
      </c>
      <c r="G149" s="2">
        <f t="shared" si="22"/>
        <v>3.8223337957098813E-2</v>
      </c>
      <c r="H149" s="2"/>
      <c r="I149" s="2">
        <f t="shared" si="23"/>
        <v>89.221231361950132</v>
      </c>
      <c r="J149" s="1">
        <f t="shared" si="24"/>
        <v>0.30901699437494395</v>
      </c>
      <c r="K149" s="1"/>
    </row>
    <row r="150" spans="1:11">
      <c r="A150" s="13">
        <v>1.4300000000000001E-3</v>
      </c>
      <c r="B150" s="11">
        <f t="shared" si="17"/>
        <v>56548.667764616279</v>
      </c>
      <c r="C150" s="2">
        <f t="shared" si="18"/>
        <v>0.34227355296434614</v>
      </c>
      <c r="D150" s="11">
        <f t="shared" si="19"/>
        <v>69115.038378975441</v>
      </c>
      <c r="E150" s="2">
        <f t="shared" si="20"/>
        <v>-6.2666616782154558E-2</v>
      </c>
      <c r="F150" s="2">
        <f t="shared" si="21"/>
        <v>0.27960693618219157</v>
      </c>
      <c r="G150" s="2">
        <f t="shared" si="22"/>
        <v>-2.9410058192762656E-2</v>
      </c>
      <c r="H150" s="2"/>
      <c r="I150" s="2">
        <f t="shared" si="23"/>
        <v>89.849549892668094</v>
      </c>
      <c r="J150" s="1">
        <f t="shared" si="24"/>
        <v>-0.30901699437495422</v>
      </c>
      <c r="K150" s="1"/>
    </row>
    <row r="151" spans="1:11">
      <c r="A151" s="13">
        <v>1.4400000000000001E-3</v>
      </c>
      <c r="B151" s="11">
        <f t="shared" si="17"/>
        <v>56548.667764616279</v>
      </c>
      <c r="C151" s="2">
        <f t="shared" si="18"/>
        <v>0.4842915805643162</v>
      </c>
      <c r="D151" s="11">
        <f t="shared" si="19"/>
        <v>69115.038378975441</v>
      </c>
      <c r="E151" s="2">
        <f t="shared" si="20"/>
        <v>0.26791339748949305</v>
      </c>
      <c r="F151" s="2">
        <f t="shared" si="21"/>
        <v>0.75220497805380926</v>
      </c>
      <c r="G151" s="2">
        <f t="shared" si="22"/>
        <v>-5.681201632114441E-2</v>
      </c>
      <c r="H151" s="2"/>
      <c r="I151" s="2">
        <f t="shared" si="23"/>
        <v>90.477868423386056</v>
      </c>
      <c r="J151" s="1">
        <f t="shared" si="24"/>
        <v>-0.80901699437495367</v>
      </c>
      <c r="K151" s="1"/>
    </row>
    <row r="152" spans="1:11">
      <c r="A152" s="13">
        <v>1.4499999999999999E-3</v>
      </c>
      <c r="B152" s="11">
        <f t="shared" si="17"/>
        <v>56548.667764616279</v>
      </c>
      <c r="C152" s="2">
        <f t="shared" si="18"/>
        <v>0.4755282581475781</v>
      </c>
      <c r="D152" s="11">
        <f t="shared" si="19"/>
        <v>69115.038378975441</v>
      </c>
      <c r="E152" s="2">
        <f t="shared" si="20"/>
        <v>0.47552825814757371</v>
      </c>
      <c r="F152" s="2">
        <f t="shared" si="21"/>
        <v>0.95105651629515187</v>
      </c>
      <c r="G152" s="2">
        <f t="shared" si="22"/>
        <v>-4.8943483704848134E-2</v>
      </c>
      <c r="H152" s="2"/>
      <c r="I152" s="2">
        <f t="shared" si="23"/>
        <v>91.10618695410399</v>
      </c>
      <c r="J152" s="1">
        <f t="shared" si="24"/>
        <v>-1</v>
      </c>
      <c r="K152" s="1"/>
    </row>
    <row r="153" spans="1:11">
      <c r="A153" s="13">
        <v>1.4599999999999999E-3</v>
      </c>
      <c r="B153" s="11">
        <f t="shared" si="17"/>
        <v>56548.667764616279</v>
      </c>
      <c r="C153" s="2">
        <f t="shared" si="18"/>
        <v>0.31871199487434804</v>
      </c>
      <c r="D153" s="11">
        <f t="shared" si="19"/>
        <v>69115.038378975441</v>
      </c>
      <c r="E153" s="2">
        <f t="shared" si="20"/>
        <v>0.46488824294412812</v>
      </c>
      <c r="F153" s="2">
        <f t="shared" si="21"/>
        <v>0.7836002378184761</v>
      </c>
      <c r="G153" s="2">
        <f t="shared" si="22"/>
        <v>-2.5416756556477571E-2</v>
      </c>
      <c r="H153" s="2"/>
      <c r="I153" s="2">
        <f t="shared" si="23"/>
        <v>91.734505484821952</v>
      </c>
      <c r="J153" s="1">
        <f t="shared" si="24"/>
        <v>-0.80901699437495367</v>
      </c>
      <c r="K153" s="1"/>
    </row>
    <row r="154" spans="1:11">
      <c r="A154" s="13">
        <v>1.47E-3</v>
      </c>
      <c r="B154" s="11">
        <f t="shared" si="17"/>
        <v>56548.667764616279</v>
      </c>
      <c r="C154" s="2">
        <f t="shared" si="18"/>
        <v>6.2666616782156015E-2</v>
      </c>
      <c r="D154" s="11">
        <f t="shared" si="19"/>
        <v>69115.038378975441</v>
      </c>
      <c r="E154" s="2">
        <f t="shared" si="20"/>
        <v>0.24087683705086668</v>
      </c>
      <c r="F154" s="2">
        <f t="shared" si="21"/>
        <v>0.30354345383302272</v>
      </c>
      <c r="G154" s="2">
        <f t="shared" si="22"/>
        <v>-5.4735405419314986E-3</v>
      </c>
      <c r="H154" s="2"/>
      <c r="I154" s="2">
        <f t="shared" si="23"/>
        <v>92.362824015539914</v>
      </c>
      <c r="J154" s="1">
        <f t="shared" si="24"/>
        <v>-0.30901699437495422</v>
      </c>
      <c r="K154" s="1"/>
    </row>
    <row r="155" spans="1:11">
      <c r="A155" s="13">
        <v>1.48E-3</v>
      </c>
      <c r="B155" s="11">
        <f t="shared" si="17"/>
        <v>56548.667764616279</v>
      </c>
      <c r="C155" s="2">
        <f t="shared" si="18"/>
        <v>-0.21288964578253936</v>
      </c>
      <c r="D155" s="11">
        <f t="shared" si="19"/>
        <v>69115.038378975441</v>
      </c>
      <c r="E155" s="2">
        <f t="shared" si="20"/>
        <v>-9.3690657292855473E-2</v>
      </c>
      <c r="F155" s="2">
        <f t="shared" si="21"/>
        <v>-0.30658030307539486</v>
      </c>
      <c r="G155" s="2">
        <f t="shared" si="22"/>
        <v>2.4366912995490986E-3</v>
      </c>
      <c r="H155" s="2"/>
      <c r="I155" s="2">
        <f t="shared" si="23"/>
        <v>92.991142546257876</v>
      </c>
      <c r="J155" s="1">
        <f t="shared" si="24"/>
        <v>0.30901699437494395</v>
      </c>
      <c r="K155" s="1"/>
    </row>
    <row r="156" spans="1:11">
      <c r="A156" s="13">
        <v>1.49E-3</v>
      </c>
      <c r="B156" s="11">
        <f t="shared" si="17"/>
        <v>56548.667764616279</v>
      </c>
      <c r="C156" s="2">
        <f t="shared" si="18"/>
        <v>-0.42216396275100943</v>
      </c>
      <c r="D156" s="11">
        <f t="shared" si="19"/>
        <v>69115.038378975441</v>
      </c>
      <c r="E156" s="2">
        <f t="shared" si="20"/>
        <v>-0.3852566213878923</v>
      </c>
      <c r="F156" s="2">
        <f t="shared" si="21"/>
        <v>-0.80742058413890172</v>
      </c>
      <c r="G156" s="2">
        <f t="shared" si="22"/>
        <v>1.59641023604562E-3</v>
      </c>
      <c r="H156" s="2"/>
      <c r="I156" s="2">
        <f t="shared" si="23"/>
        <v>93.619461076975838</v>
      </c>
      <c r="J156" s="1">
        <f t="shared" si="24"/>
        <v>0.80901699437494734</v>
      </c>
      <c r="K156" s="1"/>
    </row>
    <row r="157" spans="1:11">
      <c r="A157" s="13">
        <v>1.5E-3</v>
      </c>
      <c r="B157" s="11">
        <f t="shared" si="17"/>
        <v>56548.667764616279</v>
      </c>
      <c r="C157" s="2">
        <f t="shared" si="18"/>
        <v>-0.5</v>
      </c>
      <c r="D157" s="11">
        <f t="shared" si="19"/>
        <v>69115.038378975441</v>
      </c>
      <c r="E157" s="2">
        <f t="shared" si="20"/>
        <v>-0.5</v>
      </c>
      <c r="F157" s="2">
        <f t="shared" si="21"/>
        <v>-1</v>
      </c>
      <c r="G157" s="2">
        <f t="shared" si="22"/>
        <v>0</v>
      </c>
      <c r="H157" s="2"/>
      <c r="I157" s="2">
        <f t="shared" si="23"/>
        <v>94.247779607693801</v>
      </c>
      <c r="J157" s="1">
        <f t="shared" si="24"/>
        <v>1</v>
      </c>
      <c r="K157" s="1"/>
    </row>
    <row r="158" spans="1:11">
      <c r="A158" s="13">
        <v>1.5100000000000001E-3</v>
      </c>
      <c r="B158" s="11">
        <f t="shared" si="17"/>
        <v>56548.667764616279</v>
      </c>
      <c r="C158" s="2">
        <f t="shared" si="18"/>
        <v>-0.42216396275100548</v>
      </c>
      <c r="D158" s="11">
        <f t="shared" si="19"/>
        <v>69115.038378975441</v>
      </c>
      <c r="E158" s="2">
        <f t="shared" si="20"/>
        <v>-0.38525662138789718</v>
      </c>
      <c r="F158" s="2">
        <f t="shared" si="21"/>
        <v>-0.80742058413890261</v>
      </c>
      <c r="G158" s="2">
        <f t="shared" si="22"/>
        <v>1.5964102360407351E-3</v>
      </c>
      <c r="H158" s="2"/>
      <c r="I158" s="2">
        <f t="shared" si="23"/>
        <v>94.876098138411763</v>
      </c>
      <c r="J158" s="1">
        <f t="shared" si="24"/>
        <v>0.80901699437494334</v>
      </c>
      <c r="K158" s="1"/>
    </row>
    <row r="159" spans="1:11">
      <c r="A159" s="13">
        <v>1.5200000000000001E-3</v>
      </c>
      <c r="B159" s="11">
        <f t="shared" si="17"/>
        <v>56548.667764616279</v>
      </c>
      <c r="C159" s="2">
        <f t="shared" si="18"/>
        <v>-0.21288964578253269</v>
      </c>
      <c r="D159" s="11">
        <f t="shared" si="19"/>
        <v>69115.038378975441</v>
      </c>
      <c r="E159" s="2">
        <f t="shared" si="20"/>
        <v>-9.3690657292869906E-2</v>
      </c>
      <c r="F159" s="2">
        <f t="shared" si="21"/>
        <v>-0.30658030307540263</v>
      </c>
      <c r="G159" s="2">
        <f t="shared" si="22"/>
        <v>2.4366912995348322E-3</v>
      </c>
      <c r="H159" s="2"/>
      <c r="I159" s="2">
        <f t="shared" si="23"/>
        <v>95.504416669129725</v>
      </c>
      <c r="J159" s="1">
        <f t="shared" si="24"/>
        <v>0.30901699437493746</v>
      </c>
      <c r="K159" s="1"/>
    </row>
    <row r="160" spans="1:11">
      <c r="A160" s="13">
        <v>1.5299999999999999E-3</v>
      </c>
      <c r="B160" s="11">
        <f t="shared" si="17"/>
        <v>56548.667764616279</v>
      </c>
      <c r="C160" s="2">
        <f t="shared" si="18"/>
        <v>6.2666616782149215E-2</v>
      </c>
      <c r="D160" s="11">
        <f t="shared" si="19"/>
        <v>69115.038378975441</v>
      </c>
      <c r="E160" s="2">
        <f t="shared" si="20"/>
        <v>0.24087683705084759</v>
      </c>
      <c r="F160" s="2">
        <f t="shared" si="21"/>
        <v>0.3035434538329968</v>
      </c>
      <c r="G160" s="2">
        <f t="shared" si="22"/>
        <v>-5.4735405419369387E-3</v>
      </c>
      <c r="H160" s="2"/>
      <c r="I160" s="2">
        <f t="shared" si="23"/>
        <v>96.132735199847659</v>
      </c>
      <c r="J160" s="1">
        <f t="shared" si="24"/>
        <v>-0.30901699437493374</v>
      </c>
      <c r="K160" s="1"/>
    </row>
    <row r="161" spans="1:11">
      <c r="A161" s="13">
        <v>1.5399999999999999E-3</v>
      </c>
      <c r="B161" s="11">
        <f t="shared" si="17"/>
        <v>56548.667764616279</v>
      </c>
      <c r="C161" s="2">
        <f t="shared" si="18"/>
        <v>0.31871199487434271</v>
      </c>
      <c r="D161" s="11">
        <f t="shared" si="19"/>
        <v>69115.038378975441</v>
      </c>
      <c r="E161" s="2">
        <f t="shared" si="20"/>
        <v>0.46488824294412273</v>
      </c>
      <c r="F161" s="2">
        <f t="shared" si="21"/>
        <v>0.78360023781846544</v>
      </c>
      <c r="G161" s="2">
        <f t="shared" si="22"/>
        <v>-2.5416756556475573E-2</v>
      </c>
      <c r="H161" s="2"/>
      <c r="I161" s="2">
        <f t="shared" si="23"/>
        <v>96.761053730565621</v>
      </c>
      <c r="J161" s="1">
        <f t="shared" si="24"/>
        <v>-0.80901699437494101</v>
      </c>
      <c r="K161" s="1"/>
    </row>
    <row r="162" spans="1:11">
      <c r="A162" s="13">
        <v>1.5499999999999999E-3</v>
      </c>
      <c r="B162" s="11">
        <f t="shared" si="17"/>
        <v>56548.667764616279</v>
      </c>
      <c r="C162" s="2">
        <f t="shared" si="18"/>
        <v>0.47552825814757599</v>
      </c>
      <c r="D162" s="11">
        <f t="shared" si="19"/>
        <v>69115.038378975441</v>
      </c>
      <c r="E162" s="2">
        <f t="shared" si="20"/>
        <v>0.47552825814758043</v>
      </c>
      <c r="F162" s="2">
        <f t="shared" si="21"/>
        <v>0.95105651629515642</v>
      </c>
      <c r="G162" s="2">
        <f t="shared" si="22"/>
        <v>-4.8943483704843582E-2</v>
      </c>
      <c r="H162" s="2"/>
      <c r="I162" s="2">
        <f t="shared" si="23"/>
        <v>97.389372261283583</v>
      </c>
      <c r="J162" s="1">
        <f t="shared" si="24"/>
        <v>-1</v>
      </c>
      <c r="K162" s="1"/>
    </row>
    <row r="163" spans="1:11">
      <c r="A163" s="13">
        <v>1.56E-3</v>
      </c>
      <c r="B163" s="11">
        <f t="shared" si="17"/>
        <v>56548.667764616279</v>
      </c>
      <c r="C163" s="2">
        <f t="shared" si="18"/>
        <v>0.48429158056431615</v>
      </c>
      <c r="D163" s="11">
        <f t="shared" si="19"/>
        <v>69115.038378975441</v>
      </c>
      <c r="E163" s="2">
        <f t="shared" si="20"/>
        <v>0.26791339748950549</v>
      </c>
      <c r="F163" s="2">
        <f t="shared" si="21"/>
        <v>0.75220497805382158</v>
      </c>
      <c r="G163" s="2">
        <f t="shared" si="22"/>
        <v>-5.6812016321128089E-2</v>
      </c>
      <c r="H163" s="2"/>
      <c r="I163" s="2">
        <f t="shared" si="23"/>
        <v>98.017690792001545</v>
      </c>
      <c r="J163" s="1">
        <f t="shared" si="24"/>
        <v>-0.80901699437494967</v>
      </c>
      <c r="K163" s="1"/>
    </row>
    <row r="164" spans="1:11">
      <c r="A164" s="13">
        <v>1.57E-3</v>
      </c>
      <c r="B164" s="11">
        <f t="shared" si="17"/>
        <v>56548.667764616279</v>
      </c>
      <c r="C164" s="2">
        <f t="shared" si="18"/>
        <v>0.34227355296434597</v>
      </c>
      <c r="D164" s="11">
        <f t="shared" si="19"/>
        <v>69115.038378975441</v>
      </c>
      <c r="E164" s="2">
        <f t="shared" si="20"/>
        <v>-6.2666616782147022E-2</v>
      </c>
      <c r="F164" s="2">
        <f t="shared" si="21"/>
        <v>0.27960693618219895</v>
      </c>
      <c r="G164" s="2">
        <f t="shared" si="22"/>
        <v>-2.9410058192748778E-2</v>
      </c>
      <c r="H164" s="2"/>
      <c r="I164" s="2">
        <f t="shared" si="23"/>
        <v>98.646009322719507</v>
      </c>
      <c r="J164" s="1">
        <f t="shared" si="24"/>
        <v>-0.30901699437494773</v>
      </c>
      <c r="K164" s="1"/>
    </row>
    <row r="165" spans="1:11">
      <c r="A165" s="13">
        <v>1.58E-3</v>
      </c>
      <c r="B165" s="11">
        <f t="shared" si="17"/>
        <v>56548.667764616279</v>
      </c>
      <c r="C165" s="2">
        <f t="shared" si="18"/>
        <v>9.3690657292864382E-2</v>
      </c>
      <c r="D165" s="11">
        <f t="shared" si="19"/>
        <v>69115.038378975441</v>
      </c>
      <c r="E165" s="2">
        <f t="shared" si="20"/>
        <v>-0.36448431371069967</v>
      </c>
      <c r="F165" s="2">
        <f t="shared" si="21"/>
        <v>-0.27079365641783526</v>
      </c>
      <c r="G165" s="2">
        <f t="shared" si="22"/>
        <v>3.8223337957115244E-2</v>
      </c>
      <c r="H165" s="2"/>
      <c r="I165" s="2">
        <f t="shared" si="23"/>
        <v>99.27432785343747</v>
      </c>
      <c r="J165" s="1">
        <f t="shared" si="24"/>
        <v>0.3090169943749505</v>
      </c>
      <c r="K165" s="1"/>
    </row>
    <row r="166" spans="1:11">
      <c r="A166" s="13">
        <v>1.5900000000000001E-3</v>
      </c>
      <c r="B166" s="11">
        <f t="shared" si="17"/>
        <v>56548.667764616279</v>
      </c>
      <c r="C166" s="2">
        <f t="shared" si="18"/>
        <v>-0.18406227634234379</v>
      </c>
      <c r="D166" s="11">
        <f t="shared" si="19"/>
        <v>69115.038378975441</v>
      </c>
      <c r="E166" s="2">
        <f t="shared" si="20"/>
        <v>-0.49901336421413545</v>
      </c>
      <c r="F166" s="2">
        <f t="shared" si="21"/>
        <v>-0.68307564055647929</v>
      </c>
      <c r="G166" s="2">
        <f t="shared" si="22"/>
        <v>0.12594135381847216</v>
      </c>
      <c r="H166" s="2"/>
      <c r="I166" s="2">
        <f t="shared" si="23"/>
        <v>99.902646384155432</v>
      </c>
      <c r="J166" s="1">
        <f t="shared" si="24"/>
        <v>0.80901699437495145</v>
      </c>
      <c r="K166" s="1"/>
    </row>
    <row r="167" spans="1:11">
      <c r="A167" s="13">
        <v>1.6000000000000001E-3</v>
      </c>
      <c r="B167" s="11">
        <f t="shared" si="17"/>
        <v>56548.667764616279</v>
      </c>
      <c r="C167" s="2">
        <f t="shared" si="18"/>
        <v>-0.40450849718747683</v>
      </c>
      <c r="D167" s="11">
        <f t="shared" si="19"/>
        <v>69115.038378975441</v>
      </c>
      <c r="E167" s="2">
        <f t="shared" si="20"/>
        <v>-0.404508497187475</v>
      </c>
      <c r="F167" s="2">
        <f t="shared" si="21"/>
        <v>-0.80901699437495189</v>
      </c>
      <c r="G167" s="2">
        <f t="shared" si="22"/>
        <v>0.19098300562504811</v>
      </c>
      <c r="H167" s="2"/>
      <c r="I167" s="2">
        <f t="shared" si="23"/>
        <v>100.53096491487339</v>
      </c>
      <c r="J167" s="1">
        <f t="shared" si="24"/>
        <v>1</v>
      </c>
      <c r="K167" s="1"/>
    </row>
    <row r="168" spans="1:11">
      <c r="A168" s="13">
        <v>1.6100000000000001E-3</v>
      </c>
      <c r="B168" s="11">
        <f t="shared" si="17"/>
        <v>56548.667764616279</v>
      </c>
      <c r="C168" s="2">
        <f t="shared" si="18"/>
        <v>-0.49901336421413611</v>
      </c>
      <c r="D168" s="11">
        <f t="shared" si="19"/>
        <v>69115.038378975441</v>
      </c>
      <c r="E168" s="2">
        <f t="shared" si="20"/>
        <v>-0.12434494358243312</v>
      </c>
      <c r="F168" s="2">
        <f t="shared" si="21"/>
        <v>-0.6233583077965692</v>
      </c>
      <c r="G168" s="2">
        <f t="shared" si="22"/>
        <v>0.18565868657837847</v>
      </c>
      <c r="H168" s="2"/>
      <c r="I168" s="2">
        <f t="shared" si="23"/>
        <v>101.15928344559134</v>
      </c>
      <c r="J168" s="1">
        <f t="shared" si="24"/>
        <v>0.80901699437494767</v>
      </c>
      <c r="K168" s="1"/>
    </row>
    <row r="169" spans="1:11">
      <c r="A169" s="13">
        <v>1.6199999999999999E-3</v>
      </c>
      <c r="B169" s="11">
        <f t="shared" si="17"/>
        <v>56548.667764616279</v>
      </c>
      <c r="C169" s="2">
        <f t="shared" si="18"/>
        <v>-0.43815334002193246</v>
      </c>
      <c r="D169" s="11">
        <f t="shared" si="19"/>
        <v>69115.038378975441</v>
      </c>
      <c r="E169" s="2">
        <f t="shared" si="20"/>
        <v>0.21288964578252759</v>
      </c>
      <c r="F169" s="2">
        <f t="shared" si="21"/>
        <v>-0.22526369423940487</v>
      </c>
      <c r="G169" s="2">
        <f t="shared" si="22"/>
        <v>8.3753300135553072E-2</v>
      </c>
      <c r="H169" s="2"/>
      <c r="I169" s="2">
        <f t="shared" si="23"/>
        <v>101.78760197630929</v>
      </c>
      <c r="J169" s="1">
        <f t="shared" si="24"/>
        <v>0.30901699437495794</v>
      </c>
      <c r="K169" s="1"/>
    </row>
    <row r="170" spans="1:11">
      <c r="A170" s="13">
        <v>1.6299999999999999E-3</v>
      </c>
      <c r="B170" s="11">
        <f t="shared" si="17"/>
        <v>56548.667764616279</v>
      </c>
      <c r="C170" s="2">
        <f t="shared" si="18"/>
        <v>-0.24087683705085874</v>
      </c>
      <c r="D170" s="11">
        <f t="shared" si="19"/>
        <v>69115.038378975441</v>
      </c>
      <c r="E170" s="2">
        <f t="shared" si="20"/>
        <v>0.45241352623300407</v>
      </c>
      <c r="F170" s="2">
        <f t="shared" si="21"/>
        <v>0.21153668918214533</v>
      </c>
      <c r="G170" s="2">
        <f t="shared" si="22"/>
        <v>-9.7480305192794908E-2</v>
      </c>
      <c r="H170" s="2"/>
      <c r="I170" s="2">
        <f t="shared" si="23"/>
        <v>102.41592050702725</v>
      </c>
      <c r="J170" s="1">
        <f t="shared" si="24"/>
        <v>-0.30901699437494023</v>
      </c>
      <c r="K170" s="1"/>
    </row>
    <row r="171" spans="1:11">
      <c r="A171" s="13">
        <v>1.64E-3</v>
      </c>
      <c r="B171" s="11">
        <f t="shared" si="17"/>
        <v>56548.667764616279</v>
      </c>
      <c r="C171" s="2">
        <f t="shared" si="18"/>
        <v>3.1395259764655591E-2</v>
      </c>
      <c r="D171" s="11">
        <f t="shared" si="19"/>
        <v>69115.038378975441</v>
      </c>
      <c r="E171" s="2">
        <f t="shared" si="20"/>
        <v>0.48429158056431804</v>
      </c>
      <c r="F171" s="2">
        <f t="shared" si="21"/>
        <v>0.51568684032897361</v>
      </c>
      <c r="G171" s="2">
        <f t="shared" si="22"/>
        <v>-0.2933301540459714</v>
      </c>
      <c r="H171" s="2"/>
      <c r="I171" s="2">
        <f t="shared" si="23"/>
        <v>103.04423903774521</v>
      </c>
      <c r="J171" s="1">
        <f t="shared" si="24"/>
        <v>-0.80901699437494501</v>
      </c>
      <c r="K171" s="1"/>
    </row>
    <row r="172" spans="1:11">
      <c r="A172" s="13">
        <v>1.65E-3</v>
      </c>
      <c r="B172" s="11">
        <f t="shared" si="17"/>
        <v>56548.667764616279</v>
      </c>
      <c r="C172" s="2">
        <f t="shared" si="18"/>
        <v>0.29389262614623579</v>
      </c>
      <c r="D172" s="11">
        <f t="shared" si="19"/>
        <v>69115.038378975441</v>
      </c>
      <c r="E172" s="2">
        <f t="shared" si="20"/>
        <v>0.29389262614624195</v>
      </c>
      <c r="F172" s="2">
        <f t="shared" si="21"/>
        <v>0.5877852522924778</v>
      </c>
      <c r="G172" s="2">
        <f t="shared" si="22"/>
        <v>-0.4122147477075222</v>
      </c>
      <c r="H172" s="2"/>
      <c r="I172" s="2">
        <f t="shared" si="23"/>
        <v>103.67255756846318</v>
      </c>
      <c r="J172" s="1">
        <f t="shared" si="24"/>
        <v>-1</v>
      </c>
      <c r="K172" s="1"/>
    </row>
    <row r="173" spans="1:11">
      <c r="A173" s="13">
        <v>1.66E-3</v>
      </c>
      <c r="B173" s="11">
        <f t="shared" si="17"/>
        <v>56548.667764616279</v>
      </c>
      <c r="C173" s="2">
        <f t="shared" si="18"/>
        <v>0.4648882429441254</v>
      </c>
      <c r="D173" s="11">
        <f t="shared" si="19"/>
        <v>69115.038378975441</v>
      </c>
      <c r="E173" s="2">
        <f t="shared" si="20"/>
        <v>-3.1395259764646299E-2</v>
      </c>
      <c r="F173" s="2">
        <f t="shared" si="21"/>
        <v>0.4334929831794791</v>
      </c>
      <c r="G173" s="2">
        <f t="shared" si="22"/>
        <v>-0.37552401119546658</v>
      </c>
      <c r="H173" s="2"/>
      <c r="I173" s="2">
        <f t="shared" si="23"/>
        <v>104.30087609918114</v>
      </c>
      <c r="J173" s="1">
        <f t="shared" si="24"/>
        <v>-0.80901699437494567</v>
      </c>
      <c r="K173" s="1"/>
    </row>
    <row r="174" spans="1:11">
      <c r="A174" s="13">
        <v>1.67E-3</v>
      </c>
      <c r="B174" s="11">
        <f t="shared" si="17"/>
        <v>56548.667764616279</v>
      </c>
      <c r="C174" s="2">
        <f t="shared" si="18"/>
        <v>0.49114362536434447</v>
      </c>
      <c r="D174" s="11">
        <f t="shared" si="19"/>
        <v>69115.038378975441</v>
      </c>
      <c r="E174" s="2">
        <f t="shared" si="20"/>
        <v>-0.3422735529643392</v>
      </c>
      <c r="F174" s="2">
        <f t="shared" si="21"/>
        <v>0.14887007240000527</v>
      </c>
      <c r="G174" s="2">
        <f t="shared" si="22"/>
        <v>-0.16014692197493591</v>
      </c>
      <c r="H174" s="2"/>
      <c r="I174" s="2">
        <f t="shared" si="23"/>
        <v>104.9291946298991</v>
      </c>
      <c r="J174" s="1">
        <f t="shared" si="24"/>
        <v>-0.30901699437494118</v>
      </c>
      <c r="K174" s="1"/>
    </row>
    <row r="175" spans="1:11">
      <c r="A175" s="13">
        <v>1.6800000000000001E-3</v>
      </c>
      <c r="B175" s="11">
        <f t="shared" si="17"/>
        <v>56548.667764616279</v>
      </c>
      <c r="C175" s="2">
        <f t="shared" si="18"/>
        <v>0.36448431371070605</v>
      </c>
      <c r="D175" s="11">
        <f t="shared" si="19"/>
        <v>69115.038378975441</v>
      </c>
      <c r="E175" s="2">
        <f t="shared" si="20"/>
        <v>-0.49605735065723844</v>
      </c>
      <c r="F175" s="2">
        <f t="shared" si="21"/>
        <v>-0.13157303694653238</v>
      </c>
      <c r="G175" s="2">
        <f t="shared" si="22"/>
        <v>0.17744395742841113</v>
      </c>
      <c r="H175" s="2"/>
      <c r="I175" s="2">
        <f t="shared" si="23"/>
        <v>105.55751316061705</v>
      </c>
      <c r="J175" s="1">
        <f t="shared" si="24"/>
        <v>0.30901699437494351</v>
      </c>
      <c r="K175" s="1"/>
    </row>
    <row r="176" spans="1:11">
      <c r="A176" s="13">
        <v>1.6900000000000001E-3</v>
      </c>
      <c r="B176" s="11">
        <f t="shared" si="17"/>
        <v>56548.667764616279</v>
      </c>
      <c r="C176" s="2">
        <f t="shared" si="18"/>
        <v>0.12434494358242765</v>
      </c>
      <c r="D176" s="11">
        <f t="shared" si="19"/>
        <v>69115.038378975441</v>
      </c>
      <c r="E176" s="2">
        <f t="shared" si="20"/>
        <v>-0.42216396275101153</v>
      </c>
      <c r="F176" s="2">
        <f t="shared" si="21"/>
        <v>-0.29781901916858389</v>
      </c>
      <c r="G176" s="2">
        <f t="shared" si="22"/>
        <v>0.51119797520636323</v>
      </c>
      <c r="H176" s="2"/>
      <c r="I176" s="2">
        <f t="shared" si="23"/>
        <v>106.18583169133501</v>
      </c>
      <c r="J176" s="1">
        <f t="shared" si="24"/>
        <v>0.80901699437494712</v>
      </c>
      <c r="K176" s="1"/>
    </row>
    <row r="177" spans="1:11">
      <c r="A177" s="13">
        <v>1.6999999999999999E-3</v>
      </c>
      <c r="B177" s="11">
        <f t="shared" si="17"/>
        <v>56548.667764616279</v>
      </c>
      <c r="C177" s="2">
        <f t="shared" si="18"/>
        <v>-0.15450849718747361</v>
      </c>
      <c r="D177" s="11">
        <f t="shared" si="19"/>
        <v>69115.038378975441</v>
      </c>
      <c r="E177" s="2">
        <f t="shared" si="20"/>
        <v>-0.15450849718748433</v>
      </c>
      <c r="F177" s="2">
        <f t="shared" si="21"/>
        <v>-0.30901699437495794</v>
      </c>
      <c r="G177" s="2">
        <f t="shared" si="22"/>
        <v>0.69098300562504211</v>
      </c>
      <c r="H177" s="2"/>
      <c r="I177" s="2">
        <f t="shared" si="23"/>
        <v>106.81415022205296</v>
      </c>
      <c r="J177" s="1">
        <f t="shared" si="24"/>
        <v>1</v>
      </c>
      <c r="K177" s="1"/>
    </row>
    <row r="178" spans="1:11">
      <c r="A178" s="13">
        <v>1.7099999999999999E-3</v>
      </c>
      <c r="B178" s="11">
        <f t="shared" si="17"/>
        <v>56548.667764616279</v>
      </c>
      <c r="C178" s="2">
        <f t="shared" si="18"/>
        <v>-0.38525662138789468</v>
      </c>
      <c r="D178" s="11">
        <f t="shared" si="19"/>
        <v>69115.038378975441</v>
      </c>
      <c r="E178" s="2">
        <f t="shared" si="20"/>
        <v>0.18406227634233172</v>
      </c>
      <c r="F178" s="2">
        <f t="shared" si="21"/>
        <v>-0.20119434504556297</v>
      </c>
      <c r="G178" s="2">
        <f t="shared" si="22"/>
        <v>0.60782264932938901</v>
      </c>
      <c r="H178" s="2"/>
      <c r="I178" s="2">
        <f t="shared" si="23"/>
        <v>107.44246875277092</v>
      </c>
      <c r="J178" s="1">
        <f t="shared" si="24"/>
        <v>0.809016994374952</v>
      </c>
      <c r="K178" s="1"/>
    </row>
    <row r="179" spans="1:11">
      <c r="A179" s="13">
        <v>1.72E-3</v>
      </c>
      <c r="B179" s="11">
        <f t="shared" si="17"/>
        <v>56548.667764616279</v>
      </c>
      <c r="C179" s="2">
        <f t="shared" si="18"/>
        <v>-0.49605735065723894</v>
      </c>
      <c r="D179" s="11">
        <f t="shared" si="19"/>
        <v>69115.038378975441</v>
      </c>
      <c r="E179" s="2">
        <f t="shared" si="20"/>
        <v>0.43815334002192624</v>
      </c>
      <c r="F179" s="2">
        <f t="shared" si="21"/>
        <v>-5.7904010635312697E-2</v>
      </c>
      <c r="G179" s="2">
        <f t="shared" si="22"/>
        <v>0.25111298373963875</v>
      </c>
      <c r="H179" s="2"/>
      <c r="I179" s="2">
        <f t="shared" si="23"/>
        <v>108.07078728348888</v>
      </c>
      <c r="J179" s="1">
        <f t="shared" si="24"/>
        <v>0.30901699437495145</v>
      </c>
      <c r="K179" s="1"/>
    </row>
    <row r="180" spans="1:11">
      <c r="A180" s="13">
        <v>1.73E-3</v>
      </c>
      <c r="B180" s="11">
        <f t="shared" si="17"/>
        <v>56548.667764616279</v>
      </c>
      <c r="C180" s="2">
        <f t="shared" si="18"/>
        <v>-0.45241352623300957</v>
      </c>
      <c r="D180" s="11">
        <f t="shared" si="19"/>
        <v>69115.038378975441</v>
      </c>
      <c r="E180" s="2">
        <f t="shared" si="20"/>
        <v>0.49114362536434586</v>
      </c>
      <c r="F180" s="2">
        <f t="shared" si="21"/>
        <v>3.8730099131336293E-2</v>
      </c>
      <c r="G180" s="2">
        <f t="shared" si="22"/>
        <v>-0.27028689524361049</v>
      </c>
      <c r="H180" s="2"/>
      <c r="I180" s="2">
        <f t="shared" si="23"/>
        <v>108.69910581420685</v>
      </c>
      <c r="J180" s="1">
        <f t="shared" si="24"/>
        <v>-0.30901699437494679</v>
      </c>
      <c r="K180" s="1"/>
    </row>
    <row r="181" spans="1:11">
      <c r="A181" s="13">
        <v>1.74E-3</v>
      </c>
      <c r="B181" s="11">
        <f t="shared" si="17"/>
        <v>56548.667764616279</v>
      </c>
      <c r="C181" s="2">
        <f t="shared" si="18"/>
        <v>-0.26791339748949783</v>
      </c>
      <c r="D181" s="11">
        <f t="shared" si="19"/>
        <v>69115.038378975441</v>
      </c>
      <c r="E181" s="2">
        <f t="shared" si="20"/>
        <v>0.31871199487434859</v>
      </c>
      <c r="F181" s="2">
        <f t="shared" si="21"/>
        <v>5.0798597384850763E-2</v>
      </c>
      <c r="G181" s="2">
        <f t="shared" si="22"/>
        <v>-0.75821839699009841</v>
      </c>
      <c r="H181" s="2"/>
      <c r="I181" s="2">
        <f t="shared" si="23"/>
        <v>109.32742434492481</v>
      </c>
      <c r="J181" s="1">
        <f t="shared" si="24"/>
        <v>-0.80901699437494912</v>
      </c>
      <c r="K181" s="1"/>
    </row>
    <row r="182" spans="1:11">
      <c r="A182" s="13">
        <v>1.75E-3</v>
      </c>
      <c r="B182" s="11">
        <f t="shared" si="17"/>
        <v>56548.667764616279</v>
      </c>
      <c r="C182" s="2">
        <f t="shared" si="18"/>
        <v>7.3492644261929918E-16</v>
      </c>
      <c r="D182" s="11">
        <f t="shared" si="19"/>
        <v>69115.038378975441</v>
      </c>
      <c r="E182" s="2">
        <f t="shared" si="20"/>
        <v>8.5756597135999701E-15</v>
      </c>
      <c r="F182" s="2">
        <f t="shared" si="21"/>
        <v>9.3105861562192693E-15</v>
      </c>
      <c r="G182" s="2">
        <f t="shared" si="22"/>
        <v>-0.99999999999999067</v>
      </c>
      <c r="H182" s="2"/>
      <c r="I182" s="2">
        <f t="shared" si="23"/>
        <v>109.95574287564277</v>
      </c>
      <c r="J182" s="1">
        <f t="shared" si="24"/>
        <v>-1</v>
      </c>
      <c r="K182" s="1"/>
    </row>
    <row r="183" spans="1:11">
      <c r="A183" s="13">
        <v>1.7600000000000001E-3</v>
      </c>
      <c r="B183" s="11">
        <f t="shared" si="17"/>
        <v>56548.667764616279</v>
      </c>
      <c r="C183" s="2">
        <f t="shared" si="18"/>
        <v>0.26791339748949905</v>
      </c>
      <c r="D183" s="11">
        <f t="shared" si="19"/>
        <v>69115.038378975441</v>
      </c>
      <c r="E183" s="2">
        <f t="shared" si="20"/>
        <v>-0.31871199487434082</v>
      </c>
      <c r="F183" s="2">
        <f t="shared" si="21"/>
        <v>-5.079859738484177E-2</v>
      </c>
      <c r="G183" s="2">
        <f t="shared" si="22"/>
        <v>-0.85981559175979183</v>
      </c>
      <c r="H183" s="2"/>
      <c r="I183" s="2">
        <f t="shared" si="23"/>
        <v>110.58406140636072</v>
      </c>
      <c r="J183" s="1">
        <f t="shared" si="24"/>
        <v>-0.80901699437495</v>
      </c>
      <c r="K183" s="1"/>
    </row>
    <row r="184" spans="1:11">
      <c r="A184" s="13">
        <v>1.7700000000000001E-3</v>
      </c>
      <c r="B184" s="11">
        <f t="shared" si="17"/>
        <v>56548.667764616279</v>
      </c>
      <c r="C184" s="2">
        <f t="shared" si="18"/>
        <v>0.45241352623301023</v>
      </c>
      <c r="D184" s="11">
        <f t="shared" si="19"/>
        <v>69115.038378975441</v>
      </c>
      <c r="E184" s="2">
        <f t="shared" si="20"/>
        <v>-0.49114362536434264</v>
      </c>
      <c r="F184" s="2">
        <f t="shared" si="21"/>
        <v>-3.8730099131332407E-2</v>
      </c>
      <c r="G184" s="2">
        <f t="shared" si="22"/>
        <v>-0.34774709350628058</v>
      </c>
      <c r="H184" s="2"/>
      <c r="I184" s="2">
        <f t="shared" si="23"/>
        <v>111.21237993707868</v>
      </c>
      <c r="J184" s="1">
        <f t="shared" si="24"/>
        <v>-0.30901699437494817</v>
      </c>
      <c r="K184" s="1"/>
    </row>
    <row r="185" spans="1:11">
      <c r="A185" s="13">
        <v>1.7799999999999999E-3</v>
      </c>
      <c r="B185" s="11">
        <f t="shared" si="17"/>
        <v>56548.667764616279</v>
      </c>
      <c r="C185" s="2">
        <f t="shared" si="18"/>
        <v>0.49605735065723966</v>
      </c>
      <c r="D185" s="11">
        <f t="shared" si="19"/>
        <v>69115.038378975441</v>
      </c>
      <c r="E185" s="2">
        <f t="shared" si="20"/>
        <v>-0.4381533400219379</v>
      </c>
      <c r="F185" s="2">
        <f t="shared" si="21"/>
        <v>5.7904010635301761E-2</v>
      </c>
      <c r="G185" s="2">
        <f t="shared" si="22"/>
        <v>0.36692100501023828</v>
      </c>
      <c r="H185" s="2"/>
      <c r="I185" s="2">
        <f t="shared" si="23"/>
        <v>111.84069846779663</v>
      </c>
      <c r="J185" s="1">
        <f t="shared" si="24"/>
        <v>0.30901699437493652</v>
      </c>
      <c r="K185" s="1"/>
    </row>
    <row r="186" spans="1:11">
      <c r="A186" s="13">
        <v>1.7899999999999999E-3</v>
      </c>
      <c r="B186" s="11">
        <f t="shared" si="17"/>
        <v>56548.667764616279</v>
      </c>
      <c r="C186" s="2">
        <f t="shared" si="18"/>
        <v>0.38525662138789374</v>
      </c>
      <c r="D186" s="11">
        <f t="shared" si="19"/>
        <v>69115.038378975441</v>
      </c>
      <c r="E186" s="2">
        <f t="shared" si="20"/>
        <v>-0.18406227634234767</v>
      </c>
      <c r="F186" s="2">
        <f t="shared" si="21"/>
        <v>0.20119434504554606</v>
      </c>
      <c r="G186" s="2">
        <f t="shared" si="22"/>
        <v>1.0102113394204888</v>
      </c>
      <c r="H186" s="2"/>
      <c r="I186" s="2">
        <f t="shared" si="23"/>
        <v>112.46901699851459</v>
      </c>
      <c r="J186" s="1">
        <f t="shared" si="24"/>
        <v>0.80901699437494279</v>
      </c>
      <c r="K186" s="1"/>
    </row>
    <row r="187" spans="1:11">
      <c r="A187" s="13">
        <v>1.8E-3</v>
      </c>
      <c r="B187" s="11">
        <f t="shared" si="17"/>
        <v>56548.667764616279</v>
      </c>
      <c r="C187" s="2">
        <f t="shared" si="18"/>
        <v>0.15450849718747223</v>
      </c>
      <c r="D187" s="11">
        <f t="shared" si="19"/>
        <v>69115.038378975441</v>
      </c>
      <c r="E187" s="2">
        <f t="shared" si="20"/>
        <v>0.15450849718746126</v>
      </c>
      <c r="F187" s="2">
        <f t="shared" si="21"/>
        <v>0.30901699437493346</v>
      </c>
      <c r="G187" s="2">
        <f t="shared" si="22"/>
        <v>1.3090169943749335</v>
      </c>
      <c r="H187" s="2"/>
      <c r="I187" s="2">
        <f t="shared" si="23"/>
        <v>113.09733552923255</v>
      </c>
      <c r="J187" s="1">
        <f t="shared" si="24"/>
        <v>1</v>
      </c>
      <c r="K187" s="1"/>
    </row>
    <row r="188" spans="1:11">
      <c r="A188" s="13">
        <v>1.81E-3</v>
      </c>
      <c r="B188" s="11">
        <f t="shared" si="17"/>
        <v>56548.667764616279</v>
      </c>
      <c r="C188" s="2">
        <f t="shared" si="18"/>
        <v>-0.12434494358242908</v>
      </c>
      <c r="D188" s="11">
        <f t="shared" si="19"/>
        <v>69115.038378975441</v>
      </c>
      <c r="E188" s="2">
        <f t="shared" si="20"/>
        <v>0.42216396275100232</v>
      </c>
      <c r="F188" s="2">
        <f t="shared" si="21"/>
        <v>0.29781901916857323</v>
      </c>
      <c r="G188" s="2">
        <f t="shared" si="22"/>
        <v>1.1068360135435211</v>
      </c>
      <c r="H188" s="2"/>
      <c r="I188" s="2">
        <f t="shared" si="23"/>
        <v>113.72565405995051</v>
      </c>
      <c r="J188" s="1">
        <f t="shared" si="24"/>
        <v>0.8090169943749479</v>
      </c>
      <c r="K188" s="1"/>
    </row>
    <row r="189" spans="1:11">
      <c r="A189" s="13">
        <v>1.82E-3</v>
      </c>
      <c r="B189" s="11">
        <f t="shared" si="17"/>
        <v>56548.667764616279</v>
      </c>
      <c r="C189" s="2">
        <f t="shared" si="18"/>
        <v>-0.36448431371070705</v>
      </c>
      <c r="D189" s="11">
        <f t="shared" si="19"/>
        <v>69115.038378975441</v>
      </c>
      <c r="E189" s="2">
        <f t="shared" si="20"/>
        <v>0.49605735065723972</v>
      </c>
      <c r="F189" s="2">
        <f t="shared" si="21"/>
        <v>0.13157303694653266</v>
      </c>
      <c r="G189" s="2">
        <f t="shared" si="22"/>
        <v>0.44059003132147756</v>
      </c>
      <c r="H189" s="2"/>
      <c r="I189" s="2">
        <f t="shared" si="23"/>
        <v>114.35397259066848</v>
      </c>
      <c r="J189" s="1">
        <f t="shared" si="24"/>
        <v>0.3090169943749449</v>
      </c>
      <c r="K189" s="1"/>
    </row>
    <row r="190" spans="1:11">
      <c r="A190" s="13">
        <v>1.83E-3</v>
      </c>
      <c r="B190" s="11">
        <f t="shared" si="17"/>
        <v>56548.667764616279</v>
      </c>
      <c r="C190" s="2">
        <f t="shared" si="18"/>
        <v>-0.49114362536434475</v>
      </c>
      <c r="D190" s="11">
        <f t="shared" si="19"/>
        <v>69115.038378975441</v>
      </c>
      <c r="E190" s="2">
        <f t="shared" si="20"/>
        <v>0.34227355296435169</v>
      </c>
      <c r="F190" s="2">
        <f t="shared" si="21"/>
        <v>-0.14887007239999306</v>
      </c>
      <c r="G190" s="2">
        <f t="shared" si="22"/>
        <v>-0.45788706677494634</v>
      </c>
      <c r="H190" s="2"/>
      <c r="I190" s="2">
        <f t="shared" si="23"/>
        <v>114.98229112138644</v>
      </c>
      <c r="J190" s="1">
        <f t="shared" si="24"/>
        <v>-0.30901699437495328</v>
      </c>
      <c r="K190" s="1"/>
    </row>
    <row r="191" spans="1:11">
      <c r="A191" s="13">
        <v>1.8400000000000001E-3</v>
      </c>
      <c r="B191" s="11">
        <f t="shared" si="17"/>
        <v>56548.667764616279</v>
      </c>
      <c r="C191" s="2">
        <f t="shared" si="18"/>
        <v>-0.4648882429441249</v>
      </c>
      <c r="D191" s="11">
        <f t="shared" si="19"/>
        <v>69115.038378975441</v>
      </c>
      <c r="E191" s="2">
        <f t="shared" si="20"/>
        <v>3.1395259764663418E-2</v>
      </c>
      <c r="F191" s="2">
        <f t="shared" si="21"/>
        <v>-0.4334929831794615</v>
      </c>
      <c r="G191" s="2">
        <f t="shared" si="22"/>
        <v>-1.2425099775544064</v>
      </c>
      <c r="H191" s="2"/>
      <c r="I191" s="2">
        <f t="shared" si="23"/>
        <v>115.61060965210439</v>
      </c>
      <c r="J191" s="1">
        <f t="shared" si="24"/>
        <v>-0.80901699437494479</v>
      </c>
      <c r="K191" s="1"/>
    </row>
    <row r="192" spans="1:11">
      <c r="A192" s="13">
        <v>1.8500000000000001E-3</v>
      </c>
      <c r="B192" s="11">
        <f t="shared" si="17"/>
        <v>56548.667764616279</v>
      </c>
      <c r="C192" s="2">
        <f t="shared" si="18"/>
        <v>-0.29389262614623463</v>
      </c>
      <c r="D192" s="11">
        <f t="shared" si="19"/>
        <v>69115.038378975441</v>
      </c>
      <c r="E192" s="2">
        <f t="shared" si="20"/>
        <v>-0.29389262614623385</v>
      </c>
      <c r="F192" s="2">
        <f t="shared" si="21"/>
        <v>-0.58778525229246847</v>
      </c>
      <c r="G192" s="2">
        <f t="shared" si="22"/>
        <v>-1.5877852522924685</v>
      </c>
      <c r="H192" s="2"/>
      <c r="I192" s="2">
        <f t="shared" si="23"/>
        <v>116.23892818282235</v>
      </c>
      <c r="J192" s="1">
        <f t="shared" si="24"/>
        <v>-1</v>
      </c>
      <c r="K192" s="1"/>
    </row>
    <row r="193" spans="1:11">
      <c r="A193" s="13">
        <v>1.8600000000000001E-3</v>
      </c>
      <c r="B193" s="11">
        <f t="shared" si="17"/>
        <v>56548.667764616279</v>
      </c>
      <c r="C193" s="2">
        <f t="shared" si="18"/>
        <v>-3.1395259764654126E-2</v>
      </c>
      <c r="D193" s="11">
        <f t="shared" si="19"/>
        <v>69115.038378975441</v>
      </c>
      <c r="E193" s="2">
        <f t="shared" si="20"/>
        <v>-0.48429158056431554</v>
      </c>
      <c r="F193" s="2">
        <f t="shared" si="21"/>
        <v>-0.51568684032896961</v>
      </c>
      <c r="G193" s="2">
        <f t="shared" si="22"/>
        <v>-1.3247038347039155</v>
      </c>
      <c r="H193" s="2"/>
      <c r="I193" s="2">
        <f t="shared" si="23"/>
        <v>116.86724671354031</v>
      </c>
      <c r="J193" s="1">
        <f t="shared" si="24"/>
        <v>-0.8090169943749459</v>
      </c>
      <c r="K193" s="1"/>
    </row>
    <row r="194" spans="1:11">
      <c r="A194" s="13">
        <v>1.8699999999999999E-3</v>
      </c>
      <c r="B194" s="11">
        <f t="shared" si="17"/>
        <v>56548.667764616279</v>
      </c>
      <c r="C194" s="2">
        <f t="shared" si="18"/>
        <v>0.2408768370508538</v>
      </c>
      <c r="D194" s="11">
        <f t="shared" si="19"/>
        <v>69115.038378975441</v>
      </c>
      <c r="E194" s="2">
        <f t="shared" si="20"/>
        <v>-0.4524135262330144</v>
      </c>
      <c r="F194" s="2">
        <f t="shared" si="21"/>
        <v>-0.21153668918216059</v>
      </c>
      <c r="G194" s="2">
        <f t="shared" si="22"/>
        <v>-0.52055368355711573</v>
      </c>
      <c r="H194" s="2"/>
      <c r="I194" s="2">
        <f t="shared" si="23"/>
        <v>117.49556524425826</v>
      </c>
      <c r="J194" s="1">
        <f t="shared" si="24"/>
        <v>-0.30901699437495517</v>
      </c>
      <c r="K194" s="1"/>
    </row>
    <row r="195" spans="1:11">
      <c r="A195" s="13">
        <v>1.8799999999999999E-3</v>
      </c>
      <c r="B195" s="11">
        <f t="shared" si="17"/>
        <v>56548.667764616279</v>
      </c>
      <c r="C195" s="2">
        <f t="shared" si="18"/>
        <v>0.43815334002192979</v>
      </c>
      <c r="D195" s="11">
        <f t="shared" si="19"/>
        <v>69115.038378975441</v>
      </c>
      <c r="E195" s="2">
        <f t="shared" si="20"/>
        <v>-0.21288964578254313</v>
      </c>
      <c r="F195" s="2">
        <f t="shared" si="21"/>
        <v>0.22526369423938666</v>
      </c>
      <c r="G195" s="2">
        <f t="shared" si="22"/>
        <v>0.53428068861432976</v>
      </c>
      <c r="H195" s="2"/>
      <c r="I195" s="2">
        <f t="shared" si="23"/>
        <v>118.12388377497622</v>
      </c>
      <c r="J195" s="1">
        <f t="shared" si="24"/>
        <v>0.30901699437494307</v>
      </c>
      <c r="K195" s="1"/>
    </row>
    <row r="196" spans="1:11">
      <c r="A196" s="13">
        <v>1.89E-3</v>
      </c>
      <c r="B196" s="11">
        <f t="shared" si="17"/>
        <v>56548.667764616279</v>
      </c>
      <c r="C196" s="2">
        <f t="shared" si="18"/>
        <v>0.49901336421413561</v>
      </c>
      <c r="D196" s="11">
        <f t="shared" si="19"/>
        <v>69115.038378975441</v>
      </c>
      <c r="E196" s="2">
        <f t="shared" si="20"/>
        <v>0.12434494358242337</v>
      </c>
      <c r="F196" s="2">
        <f t="shared" si="21"/>
        <v>0.62335830779655899</v>
      </c>
      <c r="G196" s="2">
        <f t="shared" si="22"/>
        <v>1.4323753021715058</v>
      </c>
      <c r="H196" s="2"/>
      <c r="I196" s="2">
        <f t="shared" si="23"/>
        <v>118.75220230569418</v>
      </c>
      <c r="J196" s="1">
        <f t="shared" si="24"/>
        <v>0.80901699437494679</v>
      </c>
      <c r="K196" s="1"/>
    </row>
    <row r="197" spans="1:11">
      <c r="A197" s="13">
        <v>1.9E-3</v>
      </c>
      <c r="B197" s="11">
        <f t="shared" si="17"/>
        <v>56548.667764616279</v>
      </c>
      <c r="C197" s="2">
        <f t="shared" si="18"/>
        <v>0.40450849718747184</v>
      </c>
      <c r="D197" s="11">
        <f t="shared" si="19"/>
        <v>69115.038378975441</v>
      </c>
      <c r="E197" s="2">
        <f t="shared" si="20"/>
        <v>0.4045084971874649</v>
      </c>
      <c r="F197" s="2">
        <f t="shared" si="21"/>
        <v>0.80901699437493679</v>
      </c>
      <c r="G197" s="2">
        <f t="shared" si="22"/>
        <v>1.8090169943749368</v>
      </c>
      <c r="H197" s="2"/>
      <c r="I197" s="2">
        <f t="shared" si="23"/>
        <v>119.38052083641215</v>
      </c>
      <c r="J197" s="1">
        <f t="shared" si="24"/>
        <v>1</v>
      </c>
      <c r="K197" s="1"/>
    </row>
    <row r="198" spans="1:11">
      <c r="A198" s="13">
        <v>1.91E-3</v>
      </c>
      <c r="B198" s="11">
        <f t="shared" si="17"/>
        <v>56548.667764616279</v>
      </c>
      <c r="C198" s="2">
        <f t="shared" si="18"/>
        <v>0.18406227634233582</v>
      </c>
      <c r="D198" s="11">
        <f t="shared" si="19"/>
        <v>69115.038378975441</v>
      </c>
      <c r="E198" s="2">
        <f t="shared" si="20"/>
        <v>0.4990133642141365</v>
      </c>
      <c r="F198" s="2">
        <f t="shared" si="21"/>
        <v>0.6830756405564723</v>
      </c>
      <c r="G198" s="2">
        <f t="shared" si="22"/>
        <v>1.4920926349314163</v>
      </c>
      <c r="H198" s="2"/>
      <c r="I198" s="2">
        <f t="shared" si="23"/>
        <v>120.00883936713011</v>
      </c>
      <c r="J198" s="1">
        <f t="shared" si="24"/>
        <v>0.8090169943749439</v>
      </c>
      <c r="K198" s="1"/>
    </row>
    <row r="199" spans="1:11">
      <c r="A199" s="13">
        <v>1.92E-3</v>
      </c>
      <c r="B199" s="11">
        <f t="shared" si="17"/>
        <v>56548.667764616279</v>
      </c>
      <c r="C199" s="2">
        <f t="shared" si="18"/>
        <v>-9.3690657292865825E-2</v>
      </c>
      <c r="D199" s="11">
        <f t="shared" si="19"/>
        <v>69115.038378975441</v>
      </c>
      <c r="E199" s="2">
        <f t="shared" si="20"/>
        <v>0.36448431371071144</v>
      </c>
      <c r="F199" s="2">
        <f t="shared" si="21"/>
        <v>0.27079365641784559</v>
      </c>
      <c r="G199" s="2">
        <f t="shared" si="22"/>
        <v>0.57981065079279748</v>
      </c>
      <c r="H199" s="2"/>
      <c r="I199" s="2">
        <f t="shared" si="23"/>
        <v>120.63715789784806</v>
      </c>
      <c r="J199" s="1">
        <f t="shared" si="24"/>
        <v>0.30901699437495189</v>
      </c>
      <c r="K199" s="1"/>
    </row>
    <row r="200" spans="1:11">
      <c r="A200" s="13">
        <v>1.9300000000000001E-3</v>
      </c>
      <c r="B200" s="11">
        <f t="shared" ref="B200:B207" si="25">2*PI()*($J$2-$B$2)</f>
        <v>56548.667764616279</v>
      </c>
      <c r="C200" s="2">
        <f t="shared" ref="C200:C207" si="26">$J$3*$E$2/2*COS(B200*A200)</f>
        <v>-0.34227355296434708</v>
      </c>
      <c r="D200" s="11">
        <f t="shared" ref="D200:D207" si="27">2*PI()*($J$2+$B$2)</f>
        <v>69115.038378975441</v>
      </c>
      <c r="E200" s="2">
        <f t="shared" ref="E200:E207" si="28">$J$3*$E$2/2*COS(D200*A200)</f>
        <v>6.2666616782157E-2</v>
      </c>
      <c r="F200" s="2">
        <f t="shared" ref="F200:F207" si="29">(C200+E200)</f>
        <v>-0.27960693618219007</v>
      </c>
      <c r="G200" s="2">
        <f t="shared" ref="G200:G207" si="30">J200+F200</f>
        <v>-0.58862393055713635</v>
      </c>
      <c r="H200" s="2"/>
      <c r="I200" s="2">
        <f t="shared" ref="I200:I207" si="31">2*PI()*$J$2*A200</f>
        <v>121.26547642856602</v>
      </c>
      <c r="J200" s="1">
        <f t="shared" ref="J200:J207" si="32">$J$3*COS(I200)</f>
        <v>-0.30901699437494629</v>
      </c>
      <c r="K200" s="1"/>
    </row>
    <row r="201" spans="1:11">
      <c r="A201" s="13">
        <v>1.9400000000000001E-3</v>
      </c>
      <c r="B201" s="11">
        <f t="shared" si="25"/>
        <v>56548.667764616279</v>
      </c>
      <c r="C201" s="2">
        <f t="shared" si="26"/>
        <v>-0.48429158056431654</v>
      </c>
      <c r="D201" s="11">
        <f t="shared" si="27"/>
        <v>69115.038378975441</v>
      </c>
      <c r="E201" s="2">
        <f t="shared" si="28"/>
        <v>-0.267913397489497</v>
      </c>
      <c r="F201" s="2">
        <f t="shared" si="29"/>
        <v>-0.75220497805381359</v>
      </c>
      <c r="G201" s="2">
        <f t="shared" si="30"/>
        <v>-1.5612219724287624</v>
      </c>
      <c r="H201" s="2"/>
      <c r="I201" s="2">
        <f t="shared" si="31"/>
        <v>121.89379495928398</v>
      </c>
      <c r="J201" s="1">
        <f t="shared" si="32"/>
        <v>-0.80901699437494878</v>
      </c>
      <c r="K201" s="1"/>
    </row>
    <row r="202" spans="1:11">
      <c r="A202" s="13">
        <v>1.9499999999999999E-3</v>
      </c>
      <c r="B202" s="11">
        <f t="shared" si="25"/>
        <v>56548.667764616279</v>
      </c>
      <c r="C202" s="2">
        <f t="shared" si="26"/>
        <v>-0.47552825814757771</v>
      </c>
      <c r="D202" s="11">
        <f t="shared" si="27"/>
        <v>69115.038378975441</v>
      </c>
      <c r="E202" s="2">
        <f t="shared" si="28"/>
        <v>-0.47552825814757294</v>
      </c>
      <c r="F202" s="2">
        <f t="shared" si="29"/>
        <v>-0.95105651629515064</v>
      </c>
      <c r="G202" s="2">
        <f t="shared" si="30"/>
        <v>-1.9510565162951505</v>
      </c>
      <c r="H202" s="2"/>
      <c r="I202" s="2">
        <f t="shared" si="31"/>
        <v>122.52211349000193</v>
      </c>
      <c r="J202" s="1">
        <f t="shared" si="32"/>
        <v>-1</v>
      </c>
      <c r="K202" s="1"/>
    </row>
    <row r="203" spans="1:11">
      <c r="A203" s="13">
        <v>1.9599999999999999E-3</v>
      </c>
      <c r="B203" s="11">
        <f t="shared" si="25"/>
        <v>56548.667764616279</v>
      </c>
      <c r="C203" s="2">
        <f t="shared" si="26"/>
        <v>-0.31871199487434709</v>
      </c>
      <c r="D203" s="11">
        <f t="shared" si="27"/>
        <v>69115.038378975441</v>
      </c>
      <c r="E203" s="2">
        <f t="shared" si="28"/>
        <v>-0.464888242944129</v>
      </c>
      <c r="F203" s="2">
        <f t="shared" si="29"/>
        <v>-0.7836002378184761</v>
      </c>
      <c r="G203" s="2">
        <f t="shared" si="30"/>
        <v>-1.5926172321934264</v>
      </c>
      <c r="H203" s="2"/>
      <c r="I203" s="2">
        <f t="shared" si="31"/>
        <v>123.15043202071989</v>
      </c>
      <c r="J203" s="1">
        <f t="shared" si="32"/>
        <v>-0.80901699437495023</v>
      </c>
      <c r="K203" s="1"/>
    </row>
    <row r="204" spans="1:11">
      <c r="A204" s="13">
        <v>1.97E-3</v>
      </c>
      <c r="B204" s="11">
        <f t="shared" si="25"/>
        <v>56548.667764616279</v>
      </c>
      <c r="C204" s="2">
        <f t="shared" si="26"/>
        <v>-6.2666616782154808E-2</v>
      </c>
      <c r="D204" s="11">
        <f t="shared" si="27"/>
        <v>69115.038378975441</v>
      </c>
      <c r="E204" s="2">
        <f t="shared" si="28"/>
        <v>-0.2408768370508626</v>
      </c>
      <c r="F204" s="2">
        <f t="shared" si="29"/>
        <v>-0.3035434538330174</v>
      </c>
      <c r="G204" s="2">
        <f t="shared" si="30"/>
        <v>-0.61256044820796607</v>
      </c>
      <c r="H204" s="2"/>
      <c r="I204" s="2">
        <f t="shared" si="31"/>
        <v>123.77875055143785</v>
      </c>
      <c r="J204" s="1">
        <f t="shared" si="32"/>
        <v>-0.30901699437494862</v>
      </c>
      <c r="K204" s="1"/>
    </row>
    <row r="205" spans="1:11">
      <c r="A205" s="13">
        <v>1.98E-3</v>
      </c>
      <c r="B205" s="11">
        <f t="shared" si="25"/>
        <v>56548.667764616279</v>
      </c>
      <c r="C205" s="2">
        <f t="shared" si="26"/>
        <v>0.21288964578253403</v>
      </c>
      <c r="D205" s="11">
        <f t="shared" si="27"/>
        <v>69115.038378975441</v>
      </c>
      <c r="E205" s="2">
        <f t="shared" si="28"/>
        <v>9.3690657292846077E-2</v>
      </c>
      <c r="F205" s="2">
        <f t="shared" si="29"/>
        <v>0.30658030307538009</v>
      </c>
      <c r="G205" s="2">
        <f t="shared" si="30"/>
        <v>0.61559729745032965</v>
      </c>
      <c r="H205" s="2"/>
      <c r="I205" s="2">
        <f t="shared" si="31"/>
        <v>124.40706908215581</v>
      </c>
      <c r="J205" s="1">
        <f t="shared" si="32"/>
        <v>0.30901699437494956</v>
      </c>
      <c r="K205" s="1"/>
    </row>
    <row r="206" spans="1:11">
      <c r="A206" s="13">
        <v>1.99E-3</v>
      </c>
      <c r="B206" s="11">
        <f t="shared" si="25"/>
        <v>56548.667764616279</v>
      </c>
      <c r="C206" s="2">
        <f t="shared" si="26"/>
        <v>0.42216396275100626</v>
      </c>
      <c r="D206" s="11">
        <f t="shared" si="27"/>
        <v>69115.038378975441</v>
      </c>
      <c r="E206" s="2">
        <f t="shared" si="28"/>
        <v>0.38525662138788624</v>
      </c>
      <c r="F206" s="2">
        <f t="shared" si="29"/>
        <v>0.80742058413889251</v>
      </c>
      <c r="G206" s="2">
        <f t="shared" si="30"/>
        <v>1.6164375785138434</v>
      </c>
      <c r="H206" s="2"/>
      <c r="I206" s="2">
        <f t="shared" si="31"/>
        <v>125.03538761287378</v>
      </c>
      <c r="J206" s="1">
        <f t="shared" si="32"/>
        <v>0.80901699437495078</v>
      </c>
      <c r="K206" s="1"/>
    </row>
    <row r="207" spans="1:11">
      <c r="A207" s="13">
        <v>2E-3</v>
      </c>
      <c r="B207" s="11">
        <f t="shared" si="25"/>
        <v>56548.667764616279</v>
      </c>
      <c r="C207" s="2">
        <f t="shared" si="26"/>
        <v>0.5</v>
      </c>
      <c r="D207" s="11">
        <f t="shared" si="27"/>
        <v>69115.038378975441</v>
      </c>
      <c r="E207" s="2">
        <f t="shared" si="28"/>
        <v>0.5</v>
      </c>
      <c r="F207" s="2">
        <f t="shared" si="29"/>
        <v>1</v>
      </c>
      <c r="G207" s="2">
        <f t="shared" si="30"/>
        <v>2</v>
      </c>
      <c r="H207" s="2"/>
      <c r="I207" s="2">
        <f t="shared" si="31"/>
        <v>125.66370614359172</v>
      </c>
      <c r="J207" s="1">
        <f t="shared" si="32"/>
        <v>1</v>
      </c>
      <c r="K207" s="1"/>
    </row>
  </sheetData>
  <hyperlinks>
    <hyperlink ref="A1" r:id="rId1" display="https://www.elektroniktutor.de/signalkunde/am.html" xr:uid="{BEFA7D53-F2F0-4A8F-B92C-76BC724FACD4}"/>
  </hyperlinks>
  <pageMargins left="0.7" right="0.7" top="0.78740157499999996" bottom="0.78740157499999996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Spinner 1">
              <controlPr defaultSize="0" autoPict="0">
                <anchor moveWithCells="1" sizeWithCells="1">
                  <from>
                    <xdr:col>21</xdr:col>
                    <xdr:colOff>742950</xdr:colOff>
                    <xdr:row>26</xdr:row>
                    <xdr:rowOff>161925</xdr:rowOff>
                  </from>
                  <to>
                    <xdr:col>22</xdr:col>
                    <xdr:colOff>704850</xdr:colOff>
                    <xdr:row>33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53AB-3F45-4D2C-AFAD-AA4EE5932BAA}">
  <dimension ref="A1:F75"/>
  <sheetViews>
    <sheetView zoomScaleNormal="100" workbookViewId="0"/>
  </sheetViews>
  <sheetFormatPr baseColWidth="10" defaultRowHeight="15"/>
  <sheetData>
    <row r="1" spans="1:6">
      <c r="F1" s="80" t="s">
        <v>61</v>
      </c>
    </row>
    <row r="2" spans="1:6">
      <c r="A2" s="8" t="s">
        <v>2</v>
      </c>
      <c r="B2" s="8" t="s">
        <v>3</v>
      </c>
      <c r="C2" s="8" t="s">
        <v>0</v>
      </c>
      <c r="D2" s="8" t="s">
        <v>1</v>
      </c>
    </row>
    <row r="3" spans="1:6">
      <c r="A3">
        <v>0</v>
      </c>
      <c r="B3" s="2">
        <f t="shared" ref="B3:B34" si="0">RADIANS(A3)</f>
        <v>0</v>
      </c>
      <c r="C3" s="1">
        <f>SIN(B3)</f>
        <v>0</v>
      </c>
      <c r="D3" s="1">
        <f>COS(B3)</f>
        <v>1</v>
      </c>
      <c r="E3" s="1"/>
    </row>
    <row r="4" spans="1:6">
      <c r="A4">
        <v>5</v>
      </c>
      <c r="B4" s="2">
        <f t="shared" si="0"/>
        <v>8.7266462599716474E-2</v>
      </c>
      <c r="C4" s="1">
        <f t="shared" ref="C4:C67" si="1">SIN(B4)</f>
        <v>8.7155742747658166E-2</v>
      </c>
      <c r="D4" s="1">
        <f t="shared" ref="D4:D67" si="2">COS(B4)</f>
        <v>0.99619469809174555</v>
      </c>
      <c r="E4" s="1"/>
    </row>
    <row r="5" spans="1:6">
      <c r="A5">
        <v>10</v>
      </c>
      <c r="B5" s="2">
        <f t="shared" si="0"/>
        <v>0.17453292519943295</v>
      </c>
      <c r="C5" s="1">
        <f t="shared" si="1"/>
        <v>0.17364817766693033</v>
      </c>
      <c r="D5" s="1">
        <f t="shared" si="2"/>
        <v>0.98480775301220802</v>
      </c>
      <c r="E5" s="1"/>
    </row>
    <row r="6" spans="1:6">
      <c r="A6">
        <v>15</v>
      </c>
      <c r="B6" s="2">
        <f t="shared" si="0"/>
        <v>0.26179938779914941</v>
      </c>
      <c r="C6" s="1">
        <f t="shared" si="1"/>
        <v>0.25881904510252074</v>
      </c>
      <c r="D6" s="1">
        <f t="shared" si="2"/>
        <v>0.96592582628906831</v>
      </c>
      <c r="E6" s="1"/>
    </row>
    <row r="7" spans="1:6">
      <c r="A7">
        <v>20</v>
      </c>
      <c r="B7" s="2">
        <f t="shared" si="0"/>
        <v>0.3490658503988659</v>
      </c>
      <c r="C7" s="1">
        <f t="shared" si="1"/>
        <v>0.34202014332566871</v>
      </c>
      <c r="D7" s="1">
        <f t="shared" si="2"/>
        <v>0.93969262078590843</v>
      </c>
      <c r="E7" s="1"/>
    </row>
    <row r="8" spans="1:6">
      <c r="A8">
        <v>25</v>
      </c>
      <c r="B8" s="2">
        <f t="shared" si="0"/>
        <v>0.43633231299858238</v>
      </c>
      <c r="C8" s="1">
        <f t="shared" si="1"/>
        <v>0.42261826174069944</v>
      </c>
      <c r="D8" s="1">
        <f t="shared" si="2"/>
        <v>0.90630778703664994</v>
      </c>
      <c r="E8" s="1"/>
    </row>
    <row r="9" spans="1:6">
      <c r="A9">
        <v>30</v>
      </c>
      <c r="B9" s="2">
        <f t="shared" si="0"/>
        <v>0.52359877559829882</v>
      </c>
      <c r="C9" s="1">
        <f t="shared" si="1"/>
        <v>0.49999999999999994</v>
      </c>
      <c r="D9" s="1">
        <f t="shared" si="2"/>
        <v>0.86602540378443871</v>
      </c>
      <c r="E9" s="1"/>
    </row>
    <row r="10" spans="1:6">
      <c r="A10">
        <v>35</v>
      </c>
      <c r="B10" s="2">
        <f t="shared" si="0"/>
        <v>0.6108652381980153</v>
      </c>
      <c r="C10" s="1">
        <f t="shared" si="1"/>
        <v>0.57357643635104605</v>
      </c>
      <c r="D10" s="1">
        <f t="shared" si="2"/>
        <v>0.8191520442889918</v>
      </c>
      <c r="E10" s="1"/>
    </row>
    <row r="11" spans="1:6">
      <c r="A11">
        <v>40</v>
      </c>
      <c r="B11" s="2">
        <f t="shared" si="0"/>
        <v>0.69813170079773179</v>
      </c>
      <c r="C11" s="1">
        <f t="shared" si="1"/>
        <v>0.64278760968653925</v>
      </c>
      <c r="D11" s="1">
        <f t="shared" si="2"/>
        <v>0.76604444311897801</v>
      </c>
      <c r="E11" s="1"/>
    </row>
    <row r="12" spans="1:6">
      <c r="A12">
        <v>45</v>
      </c>
      <c r="B12" s="2">
        <f t="shared" si="0"/>
        <v>0.78539816339744828</v>
      </c>
      <c r="C12" s="1">
        <f t="shared" si="1"/>
        <v>0.70710678118654746</v>
      </c>
      <c r="D12" s="1">
        <f t="shared" si="2"/>
        <v>0.70710678118654757</v>
      </c>
      <c r="E12" s="1"/>
    </row>
    <row r="13" spans="1:6">
      <c r="A13">
        <v>50</v>
      </c>
      <c r="B13" s="2">
        <f t="shared" si="0"/>
        <v>0.87266462599716477</v>
      </c>
      <c r="C13" s="1">
        <f t="shared" si="1"/>
        <v>0.76604444311897801</v>
      </c>
      <c r="D13" s="1">
        <f t="shared" si="2"/>
        <v>0.64278760968653936</v>
      </c>
      <c r="E13" s="1"/>
    </row>
    <row r="14" spans="1:6">
      <c r="A14">
        <v>55</v>
      </c>
      <c r="B14" s="2">
        <f t="shared" si="0"/>
        <v>0.95993108859688125</v>
      </c>
      <c r="C14" s="1">
        <f t="shared" si="1"/>
        <v>0.8191520442889918</v>
      </c>
      <c r="D14" s="1">
        <f t="shared" si="2"/>
        <v>0.57357643635104616</v>
      </c>
      <c r="E14" s="1"/>
    </row>
    <row r="15" spans="1:6">
      <c r="A15">
        <v>60</v>
      </c>
      <c r="B15" s="2">
        <f t="shared" si="0"/>
        <v>1.0471975511965976</v>
      </c>
      <c r="C15" s="1">
        <f t="shared" si="1"/>
        <v>0.8660254037844386</v>
      </c>
      <c r="D15" s="1">
        <f t="shared" si="2"/>
        <v>0.50000000000000011</v>
      </c>
      <c r="E15" s="1"/>
    </row>
    <row r="16" spans="1:6">
      <c r="A16">
        <v>65</v>
      </c>
      <c r="B16" s="2">
        <f t="shared" si="0"/>
        <v>1.1344640137963142</v>
      </c>
      <c r="C16" s="1">
        <f t="shared" si="1"/>
        <v>0.90630778703664994</v>
      </c>
      <c r="D16" s="1">
        <f t="shared" si="2"/>
        <v>0.42261826174069944</v>
      </c>
      <c r="E16" s="1"/>
    </row>
    <row r="17" spans="1:6">
      <c r="A17">
        <v>70</v>
      </c>
      <c r="B17" s="2">
        <f t="shared" si="0"/>
        <v>1.2217304763960306</v>
      </c>
      <c r="C17" s="1">
        <f t="shared" si="1"/>
        <v>0.93969262078590832</v>
      </c>
      <c r="D17" s="1">
        <f t="shared" si="2"/>
        <v>0.34202014332566882</v>
      </c>
      <c r="E17" s="1"/>
    </row>
    <row r="18" spans="1:6">
      <c r="A18">
        <v>75</v>
      </c>
      <c r="B18" s="2">
        <f t="shared" si="0"/>
        <v>1.3089969389957472</v>
      </c>
      <c r="C18" s="1">
        <f t="shared" si="1"/>
        <v>0.96592582628906831</v>
      </c>
      <c r="D18" s="1">
        <f t="shared" si="2"/>
        <v>0.25881904510252074</v>
      </c>
      <c r="E18" s="1"/>
    </row>
    <row r="19" spans="1:6">
      <c r="A19">
        <v>80</v>
      </c>
      <c r="B19" s="2">
        <f t="shared" si="0"/>
        <v>1.3962634015954636</v>
      </c>
      <c r="C19" s="1">
        <f t="shared" si="1"/>
        <v>0.98480775301220802</v>
      </c>
      <c r="D19" s="1">
        <f t="shared" si="2"/>
        <v>0.17364817766693041</v>
      </c>
      <c r="E19" s="1"/>
    </row>
    <row r="20" spans="1:6">
      <c r="A20">
        <v>85</v>
      </c>
      <c r="B20" s="2">
        <f t="shared" si="0"/>
        <v>1.4835298641951802</v>
      </c>
      <c r="C20" s="1">
        <f t="shared" si="1"/>
        <v>0.99619469809174555</v>
      </c>
      <c r="D20" s="1">
        <f t="shared" si="2"/>
        <v>8.7155742747658138E-2</v>
      </c>
      <c r="E20" s="1"/>
    </row>
    <row r="21" spans="1:6">
      <c r="A21" s="12">
        <v>90</v>
      </c>
      <c r="B21" s="15">
        <f t="shared" si="0"/>
        <v>1.5707963267948966</v>
      </c>
      <c r="C21" s="15">
        <f t="shared" si="1"/>
        <v>1</v>
      </c>
      <c r="D21" s="15">
        <f t="shared" si="2"/>
        <v>6.1257422745431001E-17</v>
      </c>
      <c r="E21" s="1"/>
    </row>
    <row r="22" spans="1:6">
      <c r="A22">
        <v>95</v>
      </c>
      <c r="B22" s="2">
        <f t="shared" si="0"/>
        <v>1.6580627893946132</v>
      </c>
      <c r="C22" s="1">
        <f t="shared" si="1"/>
        <v>0.99619469809174555</v>
      </c>
      <c r="D22" s="1">
        <f t="shared" si="2"/>
        <v>-8.7155742747658235E-2</v>
      </c>
      <c r="E22" s="1"/>
    </row>
    <row r="23" spans="1:6">
      <c r="A23">
        <v>100</v>
      </c>
      <c r="B23" s="2">
        <f t="shared" si="0"/>
        <v>1.7453292519943295</v>
      </c>
      <c r="C23" s="1">
        <f t="shared" si="1"/>
        <v>0.98480775301220802</v>
      </c>
      <c r="D23" s="1">
        <f t="shared" si="2"/>
        <v>-0.1736481776669303</v>
      </c>
      <c r="E23" s="1"/>
    </row>
    <row r="24" spans="1:6">
      <c r="A24">
        <v>105</v>
      </c>
      <c r="B24" s="2">
        <f t="shared" si="0"/>
        <v>1.8325957145940461</v>
      </c>
      <c r="C24" s="1">
        <f t="shared" si="1"/>
        <v>0.96592582628906831</v>
      </c>
      <c r="D24" s="1">
        <f t="shared" si="2"/>
        <v>-0.25881904510252085</v>
      </c>
      <c r="E24" s="1"/>
    </row>
    <row r="25" spans="1:6">
      <c r="A25">
        <v>110</v>
      </c>
      <c r="B25" s="2">
        <f t="shared" si="0"/>
        <v>1.9198621771937625</v>
      </c>
      <c r="C25" s="1">
        <f t="shared" si="1"/>
        <v>0.93969262078590843</v>
      </c>
      <c r="D25" s="1">
        <f t="shared" si="2"/>
        <v>-0.34202014332566871</v>
      </c>
      <c r="E25" s="1"/>
      <c r="F25" t="s">
        <v>49</v>
      </c>
    </row>
    <row r="26" spans="1:6">
      <c r="A26">
        <v>115</v>
      </c>
      <c r="B26" s="2">
        <f t="shared" si="0"/>
        <v>2.0071286397934789</v>
      </c>
      <c r="C26" s="1">
        <f t="shared" si="1"/>
        <v>0.90630778703665005</v>
      </c>
      <c r="D26" s="1">
        <f t="shared" si="2"/>
        <v>-0.42261826174069933</v>
      </c>
      <c r="E26" s="1"/>
    </row>
    <row r="27" spans="1:6">
      <c r="A27">
        <v>120</v>
      </c>
      <c r="B27" s="2">
        <f t="shared" si="0"/>
        <v>2.0943951023931953</v>
      </c>
      <c r="C27" s="1">
        <f t="shared" si="1"/>
        <v>0.86602540378443871</v>
      </c>
      <c r="D27" s="1">
        <f t="shared" si="2"/>
        <v>-0.49999999999999978</v>
      </c>
      <c r="E27" s="1"/>
    </row>
    <row r="28" spans="1:6">
      <c r="A28">
        <v>125</v>
      </c>
      <c r="B28" s="2">
        <f t="shared" si="0"/>
        <v>2.1816615649929121</v>
      </c>
      <c r="C28" s="1">
        <f t="shared" si="1"/>
        <v>0.81915204428899169</v>
      </c>
      <c r="D28" s="1">
        <f t="shared" si="2"/>
        <v>-0.57357643635104616</v>
      </c>
      <c r="E28" s="1"/>
    </row>
    <row r="29" spans="1:6">
      <c r="A29">
        <v>130</v>
      </c>
      <c r="B29" s="2">
        <f t="shared" si="0"/>
        <v>2.2689280275926285</v>
      </c>
      <c r="C29" s="1">
        <f t="shared" si="1"/>
        <v>0.76604444311897801</v>
      </c>
      <c r="D29" s="1">
        <f t="shared" si="2"/>
        <v>-0.64278760968653936</v>
      </c>
      <c r="E29" s="1"/>
    </row>
    <row r="30" spans="1:6">
      <c r="A30">
        <v>135</v>
      </c>
      <c r="B30" s="2">
        <f t="shared" si="0"/>
        <v>2.3561944901923448</v>
      </c>
      <c r="C30" s="1">
        <f t="shared" si="1"/>
        <v>0.70710678118654757</v>
      </c>
      <c r="D30" s="1">
        <f t="shared" si="2"/>
        <v>-0.70710678118654746</v>
      </c>
      <c r="E30" s="1"/>
    </row>
    <row r="31" spans="1:6">
      <c r="A31">
        <v>140</v>
      </c>
      <c r="B31" s="2">
        <f t="shared" si="0"/>
        <v>2.4434609527920612</v>
      </c>
      <c r="C31" s="1">
        <f t="shared" si="1"/>
        <v>0.64278760968653947</v>
      </c>
      <c r="D31" s="1">
        <f t="shared" si="2"/>
        <v>-0.7660444431189779</v>
      </c>
      <c r="E31" s="1"/>
    </row>
    <row r="32" spans="1:6">
      <c r="A32">
        <v>145</v>
      </c>
      <c r="B32" s="2">
        <f t="shared" si="0"/>
        <v>2.530727415391778</v>
      </c>
      <c r="C32" s="1">
        <f t="shared" si="1"/>
        <v>0.57357643635104594</v>
      </c>
      <c r="D32" s="1">
        <f t="shared" si="2"/>
        <v>-0.81915204428899191</v>
      </c>
      <c r="E32" s="1"/>
    </row>
    <row r="33" spans="1:5">
      <c r="A33">
        <v>150</v>
      </c>
      <c r="B33" s="2">
        <f t="shared" si="0"/>
        <v>2.6179938779914944</v>
      </c>
      <c r="C33" s="1">
        <f t="shared" si="1"/>
        <v>0.49999999999999994</v>
      </c>
      <c r="D33" s="1">
        <f t="shared" si="2"/>
        <v>-0.86602540378443871</v>
      </c>
      <c r="E33" s="1"/>
    </row>
    <row r="34" spans="1:5">
      <c r="A34">
        <v>155</v>
      </c>
      <c r="B34" s="2">
        <f t="shared" si="0"/>
        <v>2.7052603405912108</v>
      </c>
      <c r="C34" s="1">
        <f t="shared" si="1"/>
        <v>0.4226182617406995</v>
      </c>
      <c r="D34" s="1">
        <f t="shared" si="2"/>
        <v>-0.90630778703664994</v>
      </c>
      <c r="E34" s="1"/>
    </row>
    <row r="35" spans="1:5">
      <c r="A35">
        <v>160</v>
      </c>
      <c r="B35" s="2">
        <f t="shared" ref="B35:B66" si="3">RADIANS(A35)</f>
        <v>2.7925268031909272</v>
      </c>
      <c r="C35" s="1">
        <f t="shared" si="1"/>
        <v>0.34202014332566888</v>
      </c>
      <c r="D35" s="1">
        <f t="shared" si="2"/>
        <v>-0.93969262078590832</v>
      </c>
      <c r="E35" s="1"/>
    </row>
    <row r="36" spans="1:5">
      <c r="A36">
        <v>165</v>
      </c>
      <c r="B36" s="2">
        <f t="shared" si="3"/>
        <v>2.8797932657906435</v>
      </c>
      <c r="C36" s="1">
        <f t="shared" si="1"/>
        <v>0.25881904510252102</v>
      </c>
      <c r="D36" s="1">
        <f t="shared" si="2"/>
        <v>-0.9659258262890682</v>
      </c>
      <c r="E36" s="1"/>
    </row>
    <row r="37" spans="1:5">
      <c r="A37">
        <v>170</v>
      </c>
      <c r="B37" s="2">
        <f t="shared" si="3"/>
        <v>2.9670597283903604</v>
      </c>
      <c r="C37" s="1">
        <f t="shared" si="1"/>
        <v>0.17364817766693028</v>
      </c>
      <c r="D37" s="1">
        <f t="shared" si="2"/>
        <v>-0.98480775301220802</v>
      </c>
      <c r="E37" s="1"/>
    </row>
    <row r="38" spans="1:5">
      <c r="A38">
        <v>175</v>
      </c>
      <c r="B38" s="2">
        <f t="shared" si="3"/>
        <v>3.0543261909900767</v>
      </c>
      <c r="C38" s="1">
        <f t="shared" si="1"/>
        <v>8.7155742747658194E-2</v>
      </c>
      <c r="D38" s="1">
        <f t="shared" si="2"/>
        <v>-0.99619469809174555</v>
      </c>
      <c r="E38" s="1"/>
    </row>
    <row r="39" spans="1:5">
      <c r="A39" s="12">
        <v>180</v>
      </c>
      <c r="B39" s="15">
        <f t="shared" si="3"/>
        <v>3.1415926535897931</v>
      </c>
      <c r="C39" s="15">
        <f t="shared" si="1"/>
        <v>1.22514845490862E-16</v>
      </c>
      <c r="D39" s="15">
        <f t="shared" si="2"/>
        <v>-1</v>
      </c>
      <c r="E39" s="1"/>
    </row>
    <row r="40" spans="1:5">
      <c r="A40">
        <v>185</v>
      </c>
      <c r="B40" s="2">
        <f t="shared" si="3"/>
        <v>3.2288591161895095</v>
      </c>
      <c r="C40" s="1">
        <f t="shared" si="1"/>
        <v>-8.7155742747657944E-2</v>
      </c>
      <c r="D40" s="1">
        <f t="shared" si="2"/>
        <v>-0.99619469809174555</v>
      </c>
      <c r="E40" s="1"/>
    </row>
    <row r="41" spans="1:5">
      <c r="A41">
        <v>190</v>
      </c>
      <c r="B41" s="2">
        <f t="shared" si="3"/>
        <v>3.3161255787892263</v>
      </c>
      <c r="C41" s="1">
        <f t="shared" si="1"/>
        <v>-0.17364817766693047</v>
      </c>
      <c r="D41" s="1">
        <f t="shared" si="2"/>
        <v>-0.98480775301220802</v>
      </c>
      <c r="E41" s="1"/>
    </row>
    <row r="42" spans="1:5">
      <c r="A42">
        <v>195</v>
      </c>
      <c r="B42" s="2">
        <f t="shared" si="3"/>
        <v>3.4033920413889427</v>
      </c>
      <c r="C42" s="1">
        <f t="shared" si="1"/>
        <v>-0.25881904510252079</v>
      </c>
      <c r="D42" s="1">
        <f t="shared" si="2"/>
        <v>-0.96592582628906831</v>
      </c>
      <c r="E42" s="1"/>
    </row>
    <row r="43" spans="1:5">
      <c r="A43">
        <v>200</v>
      </c>
      <c r="B43" s="2">
        <f t="shared" si="3"/>
        <v>3.4906585039886591</v>
      </c>
      <c r="C43" s="1">
        <f t="shared" si="1"/>
        <v>-0.34202014332566866</v>
      </c>
      <c r="D43" s="1">
        <f t="shared" si="2"/>
        <v>-0.93969262078590843</v>
      </c>
      <c r="E43" s="1"/>
    </row>
    <row r="44" spans="1:5">
      <c r="A44">
        <v>205</v>
      </c>
      <c r="B44" s="2">
        <f t="shared" si="3"/>
        <v>3.5779249665883754</v>
      </c>
      <c r="C44" s="1">
        <f t="shared" si="1"/>
        <v>-0.42261826174069927</v>
      </c>
      <c r="D44" s="1">
        <f t="shared" si="2"/>
        <v>-0.90630778703665005</v>
      </c>
      <c r="E44" s="1"/>
    </row>
    <row r="45" spans="1:5">
      <c r="A45">
        <v>210</v>
      </c>
      <c r="B45" s="2">
        <f t="shared" si="3"/>
        <v>3.6651914291880923</v>
      </c>
      <c r="C45" s="1">
        <f t="shared" si="1"/>
        <v>-0.50000000000000011</v>
      </c>
      <c r="D45" s="1">
        <f t="shared" si="2"/>
        <v>-0.8660254037844386</v>
      </c>
      <c r="E45" s="1"/>
    </row>
    <row r="46" spans="1:5">
      <c r="A46">
        <v>215</v>
      </c>
      <c r="B46" s="2">
        <f t="shared" si="3"/>
        <v>3.7524578917878086</v>
      </c>
      <c r="C46" s="1">
        <f t="shared" si="1"/>
        <v>-0.57357643635104616</v>
      </c>
      <c r="D46" s="1">
        <f t="shared" si="2"/>
        <v>-0.8191520442889918</v>
      </c>
      <c r="E46" s="1"/>
    </row>
    <row r="47" spans="1:5">
      <c r="A47">
        <v>220</v>
      </c>
      <c r="B47" s="2">
        <f t="shared" si="3"/>
        <v>3.839724354387525</v>
      </c>
      <c r="C47" s="1">
        <f t="shared" si="1"/>
        <v>-0.64278760968653925</v>
      </c>
      <c r="D47" s="1">
        <f t="shared" si="2"/>
        <v>-0.76604444311897801</v>
      </c>
      <c r="E47" s="1"/>
    </row>
    <row r="48" spans="1:5">
      <c r="A48">
        <v>225</v>
      </c>
      <c r="B48" s="2">
        <f t="shared" si="3"/>
        <v>3.9269908169872414</v>
      </c>
      <c r="C48" s="1">
        <f t="shared" si="1"/>
        <v>-0.70710678118654746</v>
      </c>
      <c r="D48" s="1">
        <f t="shared" si="2"/>
        <v>-0.70710678118654768</v>
      </c>
      <c r="E48" s="1"/>
    </row>
    <row r="49" spans="1:5">
      <c r="A49">
        <v>230</v>
      </c>
      <c r="B49" s="2">
        <f t="shared" si="3"/>
        <v>4.0142572795869578</v>
      </c>
      <c r="C49" s="1">
        <f t="shared" si="1"/>
        <v>-0.7660444431189779</v>
      </c>
      <c r="D49" s="1">
        <f t="shared" si="2"/>
        <v>-0.64278760968653947</v>
      </c>
      <c r="E49" s="1"/>
    </row>
    <row r="50" spans="1:5">
      <c r="A50">
        <v>235</v>
      </c>
      <c r="B50" s="2">
        <f t="shared" si="3"/>
        <v>4.1015237421866741</v>
      </c>
      <c r="C50" s="1">
        <f t="shared" si="1"/>
        <v>-0.81915204428899158</v>
      </c>
      <c r="D50" s="1">
        <f t="shared" si="2"/>
        <v>-0.57357643635104638</v>
      </c>
      <c r="E50" s="1"/>
    </row>
    <row r="51" spans="1:5">
      <c r="A51">
        <v>240</v>
      </c>
      <c r="B51" s="2">
        <f t="shared" si="3"/>
        <v>4.1887902047863905</v>
      </c>
      <c r="C51" s="1">
        <f t="shared" si="1"/>
        <v>-0.86602540378443837</v>
      </c>
      <c r="D51" s="1">
        <f t="shared" si="2"/>
        <v>-0.50000000000000044</v>
      </c>
      <c r="E51" s="1"/>
    </row>
    <row r="52" spans="1:5">
      <c r="A52">
        <v>245</v>
      </c>
      <c r="B52" s="2">
        <f t="shared" si="3"/>
        <v>4.2760566673861078</v>
      </c>
      <c r="C52" s="1">
        <f t="shared" si="1"/>
        <v>-0.90630778703665005</v>
      </c>
      <c r="D52" s="1">
        <f t="shared" si="2"/>
        <v>-0.42261826174069916</v>
      </c>
      <c r="E52" s="1"/>
    </row>
    <row r="53" spans="1:5">
      <c r="A53">
        <v>250</v>
      </c>
      <c r="B53" s="2">
        <f t="shared" si="3"/>
        <v>4.3633231299858242</v>
      </c>
      <c r="C53" s="1">
        <f t="shared" si="1"/>
        <v>-0.93969262078590843</v>
      </c>
      <c r="D53" s="1">
        <f t="shared" si="2"/>
        <v>-0.34202014332566855</v>
      </c>
      <c r="E53" s="1"/>
    </row>
    <row r="54" spans="1:5">
      <c r="A54">
        <v>255</v>
      </c>
      <c r="B54" s="2">
        <f t="shared" si="3"/>
        <v>4.4505895925855405</v>
      </c>
      <c r="C54" s="1">
        <f t="shared" si="1"/>
        <v>-0.96592582628906831</v>
      </c>
      <c r="D54" s="1">
        <f t="shared" si="2"/>
        <v>-0.25881904510252063</v>
      </c>
      <c r="E54" s="1"/>
    </row>
    <row r="55" spans="1:5">
      <c r="A55">
        <v>260</v>
      </c>
      <c r="B55" s="2">
        <f t="shared" si="3"/>
        <v>4.5378560551852569</v>
      </c>
      <c r="C55" s="1">
        <f t="shared" si="1"/>
        <v>-0.98480775301220802</v>
      </c>
      <c r="D55" s="1">
        <f t="shared" si="2"/>
        <v>-0.17364817766693033</v>
      </c>
      <c r="E55" s="1"/>
    </row>
    <row r="56" spans="1:5">
      <c r="A56">
        <v>265</v>
      </c>
      <c r="B56" s="2">
        <f t="shared" si="3"/>
        <v>4.6251225177849733</v>
      </c>
      <c r="C56" s="1">
        <f t="shared" si="1"/>
        <v>-0.99619469809174555</v>
      </c>
      <c r="D56" s="1">
        <f t="shared" si="2"/>
        <v>-8.7155742747658249E-2</v>
      </c>
      <c r="E56" s="1"/>
    </row>
    <row r="57" spans="1:5">
      <c r="A57" s="12">
        <v>270</v>
      </c>
      <c r="B57" s="3">
        <f t="shared" si="3"/>
        <v>4.7123889803846897</v>
      </c>
      <c r="C57" s="15">
        <f t="shared" si="1"/>
        <v>-1</v>
      </c>
      <c r="D57" s="15">
        <f t="shared" si="2"/>
        <v>-1.83772268236293E-16</v>
      </c>
      <c r="E57" s="1"/>
    </row>
    <row r="58" spans="1:5">
      <c r="A58">
        <v>275</v>
      </c>
      <c r="B58" s="2">
        <f t="shared" si="3"/>
        <v>4.7996554429844061</v>
      </c>
      <c r="C58" s="1">
        <f t="shared" si="1"/>
        <v>-0.99619469809174555</v>
      </c>
      <c r="D58" s="1">
        <f t="shared" si="2"/>
        <v>8.7155742747657888E-2</v>
      </c>
      <c r="E58" s="1"/>
    </row>
    <row r="59" spans="1:5">
      <c r="A59">
        <v>280</v>
      </c>
      <c r="B59" s="2">
        <f t="shared" si="3"/>
        <v>4.8869219055841224</v>
      </c>
      <c r="C59" s="1">
        <f t="shared" si="1"/>
        <v>-0.98480775301220813</v>
      </c>
      <c r="D59" s="1">
        <f t="shared" si="2"/>
        <v>0.17364817766692997</v>
      </c>
      <c r="E59" s="1"/>
    </row>
    <row r="60" spans="1:5">
      <c r="A60">
        <v>285</v>
      </c>
      <c r="B60" s="2">
        <f t="shared" si="3"/>
        <v>4.9741883681838388</v>
      </c>
      <c r="C60" s="1">
        <f t="shared" si="1"/>
        <v>-0.96592582628906842</v>
      </c>
      <c r="D60" s="1">
        <f t="shared" si="2"/>
        <v>0.2588190451025203</v>
      </c>
      <c r="E60" s="1"/>
    </row>
    <row r="61" spans="1:5">
      <c r="A61">
        <v>290</v>
      </c>
      <c r="B61" s="2">
        <f t="shared" si="3"/>
        <v>5.0614548307835561</v>
      </c>
      <c r="C61" s="1">
        <f t="shared" si="1"/>
        <v>-0.93969262078590832</v>
      </c>
      <c r="D61" s="1">
        <f t="shared" si="2"/>
        <v>0.34202014332566899</v>
      </c>
      <c r="E61" s="1"/>
    </row>
    <row r="62" spans="1:5">
      <c r="A62">
        <v>295</v>
      </c>
      <c r="B62" s="2">
        <f t="shared" si="3"/>
        <v>5.1487212933832724</v>
      </c>
      <c r="C62" s="1">
        <f t="shared" si="1"/>
        <v>-0.90630778703664994</v>
      </c>
      <c r="D62" s="1">
        <f t="shared" si="2"/>
        <v>0.42261826174069961</v>
      </c>
      <c r="E62" s="1"/>
    </row>
    <row r="63" spans="1:5">
      <c r="A63">
        <v>300</v>
      </c>
      <c r="B63" s="2">
        <f t="shared" si="3"/>
        <v>5.2359877559829888</v>
      </c>
      <c r="C63" s="1">
        <f t="shared" si="1"/>
        <v>-0.8660254037844386</v>
      </c>
      <c r="D63" s="1">
        <f t="shared" si="2"/>
        <v>0.50000000000000011</v>
      </c>
      <c r="E63" s="1"/>
    </row>
    <row r="64" spans="1:5">
      <c r="A64">
        <v>305</v>
      </c>
      <c r="B64" s="2">
        <f t="shared" si="3"/>
        <v>5.3232542185827052</v>
      </c>
      <c r="C64" s="1">
        <f t="shared" si="1"/>
        <v>-0.8191520442889918</v>
      </c>
      <c r="D64" s="1">
        <f t="shared" si="2"/>
        <v>0.57357643635104605</v>
      </c>
      <c r="E64" s="1"/>
    </row>
    <row r="65" spans="1:5">
      <c r="A65">
        <v>310</v>
      </c>
      <c r="B65" s="2">
        <f t="shared" si="3"/>
        <v>5.4105206811824216</v>
      </c>
      <c r="C65" s="1">
        <f t="shared" si="1"/>
        <v>-0.76604444311897812</v>
      </c>
      <c r="D65" s="1">
        <f t="shared" si="2"/>
        <v>0.64278760968653925</v>
      </c>
      <c r="E65" s="1"/>
    </row>
    <row r="66" spans="1:5">
      <c r="A66">
        <v>315</v>
      </c>
      <c r="B66" s="2">
        <f t="shared" si="3"/>
        <v>5.497787143782138</v>
      </c>
      <c r="C66" s="1">
        <f t="shared" si="1"/>
        <v>-0.70710678118654768</v>
      </c>
      <c r="D66" s="1">
        <f t="shared" si="2"/>
        <v>0.70710678118654735</v>
      </c>
      <c r="E66" s="1"/>
    </row>
    <row r="67" spans="1:5">
      <c r="A67">
        <v>320</v>
      </c>
      <c r="B67" s="2">
        <f t="shared" ref="B67:B75" si="4">RADIANS(A67)</f>
        <v>5.5850536063818543</v>
      </c>
      <c r="C67" s="1">
        <f t="shared" si="1"/>
        <v>-0.64278760968653958</v>
      </c>
      <c r="D67" s="1">
        <f t="shared" si="2"/>
        <v>0.76604444311897779</v>
      </c>
      <c r="E67" s="1"/>
    </row>
    <row r="68" spans="1:5">
      <c r="A68">
        <v>325</v>
      </c>
      <c r="B68" s="2">
        <f t="shared" si="4"/>
        <v>5.6723200689815707</v>
      </c>
      <c r="C68" s="1">
        <f t="shared" ref="C68:C75" si="5">SIN(B68)</f>
        <v>-0.57357643635104649</v>
      </c>
      <c r="D68" s="1">
        <f t="shared" ref="D68:D75" si="6">COS(B68)</f>
        <v>0.81915204428899158</v>
      </c>
      <c r="E68" s="1"/>
    </row>
    <row r="69" spans="1:5">
      <c r="A69">
        <v>330</v>
      </c>
      <c r="B69" s="2">
        <f t="shared" si="4"/>
        <v>5.7595865315812871</v>
      </c>
      <c r="C69" s="1">
        <f t="shared" si="5"/>
        <v>-0.50000000000000044</v>
      </c>
      <c r="D69" s="1">
        <f t="shared" si="6"/>
        <v>0.86602540378443837</v>
      </c>
      <c r="E69" s="1"/>
    </row>
    <row r="70" spans="1:5">
      <c r="A70">
        <v>335</v>
      </c>
      <c r="B70" s="2">
        <f t="shared" si="4"/>
        <v>5.8468529941810043</v>
      </c>
      <c r="C70" s="1">
        <f t="shared" si="5"/>
        <v>-0.42261826174069922</v>
      </c>
      <c r="D70" s="1">
        <f t="shared" si="6"/>
        <v>0.90630778703665005</v>
      </c>
      <c r="E70" s="1"/>
    </row>
    <row r="71" spans="1:5">
      <c r="A71">
        <v>340</v>
      </c>
      <c r="B71" s="2">
        <f t="shared" si="4"/>
        <v>5.9341194567807207</v>
      </c>
      <c r="C71" s="1">
        <f t="shared" si="5"/>
        <v>-0.3420201433256686</v>
      </c>
      <c r="D71" s="1">
        <f t="shared" si="6"/>
        <v>0.93969262078590843</v>
      </c>
      <c r="E71" s="1"/>
    </row>
    <row r="72" spans="1:5">
      <c r="A72">
        <v>345</v>
      </c>
      <c r="B72" s="2">
        <f t="shared" si="4"/>
        <v>6.0213859193804371</v>
      </c>
      <c r="C72" s="1">
        <f t="shared" si="5"/>
        <v>-0.25881904510252068</v>
      </c>
      <c r="D72" s="1">
        <f t="shared" si="6"/>
        <v>0.96592582628906831</v>
      </c>
      <c r="E72" s="1"/>
    </row>
    <row r="73" spans="1:5">
      <c r="A73">
        <v>350</v>
      </c>
      <c r="B73" s="2">
        <f t="shared" si="4"/>
        <v>6.1086523819801535</v>
      </c>
      <c r="C73" s="1">
        <f t="shared" si="5"/>
        <v>-0.17364817766693039</v>
      </c>
      <c r="D73" s="1">
        <f t="shared" si="6"/>
        <v>0.98480775301220802</v>
      </c>
      <c r="E73" s="1"/>
    </row>
    <row r="74" spans="1:5">
      <c r="A74">
        <v>355</v>
      </c>
      <c r="B74" s="2">
        <f t="shared" si="4"/>
        <v>6.1959188445798699</v>
      </c>
      <c r="C74" s="1">
        <f t="shared" si="5"/>
        <v>-8.7155742747658319E-2</v>
      </c>
      <c r="D74" s="1">
        <f t="shared" si="6"/>
        <v>0.99619469809174555</v>
      </c>
      <c r="E74" s="1"/>
    </row>
    <row r="75" spans="1:5">
      <c r="A75" s="12">
        <v>360</v>
      </c>
      <c r="B75" s="3">
        <f t="shared" si="4"/>
        <v>6.2831853071795862</v>
      </c>
      <c r="C75" s="15">
        <f t="shared" si="5"/>
        <v>-2.45029690981724E-16</v>
      </c>
      <c r="D75" s="15">
        <f t="shared" si="6"/>
        <v>1</v>
      </c>
      <c r="E75" s="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20F5-0FD9-4984-9036-AA0A9B6D636F}">
  <dimension ref="A1:G43"/>
  <sheetViews>
    <sheetView zoomScale="85" zoomScaleNormal="85" workbookViewId="0"/>
  </sheetViews>
  <sheetFormatPr baseColWidth="10" defaultRowHeight="15"/>
  <cols>
    <col min="2" max="2" width="6.85546875" bestFit="1" customWidth="1"/>
  </cols>
  <sheetData>
    <row r="1" spans="1:7">
      <c r="G1" s="80" t="s">
        <v>46</v>
      </c>
    </row>
    <row r="2" spans="1:7">
      <c r="A2" s="8" t="s">
        <v>2</v>
      </c>
      <c r="B2" s="8" t="s">
        <v>10</v>
      </c>
      <c r="C2" s="8" t="s">
        <v>3</v>
      </c>
      <c r="D2" s="8" t="s">
        <v>0</v>
      </c>
      <c r="E2" s="8" t="s">
        <v>1</v>
      </c>
    </row>
    <row r="3" spans="1:7">
      <c r="A3">
        <v>0</v>
      </c>
      <c r="C3" s="5">
        <f t="shared" ref="C3:C38" si="0">RADIANS(A3)</f>
        <v>0</v>
      </c>
      <c r="D3" s="4">
        <f>SIN(C3)</f>
        <v>0</v>
      </c>
      <c r="E3" s="4">
        <f>COS(C3)</f>
        <v>1</v>
      </c>
      <c r="F3" s="1"/>
    </row>
    <row r="4" spans="1:7">
      <c r="A4">
        <v>10</v>
      </c>
      <c r="C4" s="5">
        <f t="shared" si="0"/>
        <v>0.17453292519943295</v>
      </c>
      <c r="D4" s="2">
        <f t="shared" ref="D4:D39" si="1">SIN(C4)</f>
        <v>0.17364817766693033</v>
      </c>
      <c r="E4" s="2">
        <f t="shared" ref="E4:E39" si="2">COS(C4)</f>
        <v>0.98480775301220802</v>
      </c>
      <c r="F4" s="1"/>
    </row>
    <row r="5" spans="1:7">
      <c r="A5">
        <v>20</v>
      </c>
      <c r="C5" s="5">
        <f t="shared" si="0"/>
        <v>0.3490658503988659</v>
      </c>
      <c r="D5" s="2">
        <f t="shared" si="1"/>
        <v>0.34202014332566871</v>
      </c>
      <c r="E5" s="2">
        <f t="shared" si="2"/>
        <v>0.93969262078590843</v>
      </c>
      <c r="F5" s="1"/>
    </row>
    <row r="6" spans="1:7">
      <c r="A6">
        <v>30</v>
      </c>
      <c r="C6" s="5">
        <f t="shared" si="0"/>
        <v>0.52359877559829882</v>
      </c>
      <c r="D6" s="2">
        <f t="shared" si="1"/>
        <v>0.49999999999999994</v>
      </c>
      <c r="E6" s="2">
        <f t="shared" si="2"/>
        <v>0.86602540378443871</v>
      </c>
      <c r="F6" s="1"/>
    </row>
    <row r="7" spans="1:7">
      <c r="A7">
        <v>40</v>
      </c>
      <c r="C7" s="5">
        <f t="shared" si="0"/>
        <v>0.69813170079773179</v>
      </c>
      <c r="D7" s="2">
        <f t="shared" si="1"/>
        <v>0.64278760968653925</v>
      </c>
      <c r="E7" s="2">
        <f t="shared" si="2"/>
        <v>0.76604444311897801</v>
      </c>
      <c r="F7" s="1"/>
    </row>
    <row r="8" spans="1:7">
      <c r="A8">
        <v>45</v>
      </c>
      <c r="B8" t="s">
        <v>4</v>
      </c>
      <c r="C8" s="5">
        <f t="shared" si="0"/>
        <v>0.78539816339744828</v>
      </c>
      <c r="D8" s="3">
        <f t="shared" si="1"/>
        <v>0.70710678118654746</v>
      </c>
      <c r="E8" s="3">
        <f t="shared" si="2"/>
        <v>0.70710678118654757</v>
      </c>
      <c r="F8" s="1"/>
    </row>
    <row r="9" spans="1:7">
      <c r="A9">
        <v>50</v>
      </c>
      <c r="C9" s="5">
        <f t="shared" si="0"/>
        <v>0.87266462599716477</v>
      </c>
      <c r="D9" s="2">
        <f t="shared" si="1"/>
        <v>0.76604444311897801</v>
      </c>
      <c r="E9" s="2">
        <f t="shared" si="2"/>
        <v>0.64278760968653936</v>
      </c>
      <c r="F9" s="1"/>
    </row>
    <row r="10" spans="1:7">
      <c r="A10">
        <v>60</v>
      </c>
      <c r="C10" s="5">
        <f t="shared" si="0"/>
        <v>1.0471975511965976</v>
      </c>
      <c r="D10" s="2">
        <f t="shared" si="1"/>
        <v>0.8660254037844386</v>
      </c>
      <c r="E10" s="2">
        <f t="shared" si="2"/>
        <v>0.50000000000000011</v>
      </c>
      <c r="F10" s="1"/>
    </row>
    <row r="11" spans="1:7">
      <c r="A11">
        <v>70</v>
      </c>
      <c r="C11" s="5">
        <f t="shared" si="0"/>
        <v>1.2217304763960306</v>
      </c>
      <c r="D11" s="2">
        <f t="shared" si="1"/>
        <v>0.93969262078590832</v>
      </c>
      <c r="E11" s="2">
        <f t="shared" si="2"/>
        <v>0.34202014332566882</v>
      </c>
      <c r="F11" s="1"/>
    </row>
    <row r="12" spans="1:7">
      <c r="A12">
        <v>80</v>
      </c>
      <c r="C12" s="5">
        <f t="shared" si="0"/>
        <v>1.3962634015954636</v>
      </c>
      <c r="D12" s="2">
        <f t="shared" si="1"/>
        <v>0.98480775301220802</v>
      </c>
      <c r="E12" s="2">
        <f t="shared" si="2"/>
        <v>0.17364817766693041</v>
      </c>
      <c r="F12" s="1"/>
    </row>
    <row r="13" spans="1:7">
      <c r="A13">
        <v>90</v>
      </c>
      <c r="B13" t="s">
        <v>5</v>
      </c>
      <c r="C13" s="5">
        <f t="shared" si="0"/>
        <v>1.5707963267948966</v>
      </c>
      <c r="D13" s="4">
        <f t="shared" si="1"/>
        <v>1</v>
      </c>
      <c r="E13" s="4">
        <f t="shared" si="2"/>
        <v>6.1257422745431001E-17</v>
      </c>
      <c r="F13" s="1"/>
    </row>
    <row r="14" spans="1:7">
      <c r="A14">
        <v>100</v>
      </c>
      <c r="C14" s="5">
        <f t="shared" si="0"/>
        <v>1.7453292519943295</v>
      </c>
      <c r="D14" s="2">
        <f t="shared" si="1"/>
        <v>0.98480775301220802</v>
      </c>
      <c r="E14" s="2">
        <f t="shared" si="2"/>
        <v>-0.1736481776669303</v>
      </c>
      <c r="F14" s="1"/>
    </row>
    <row r="15" spans="1:7">
      <c r="A15">
        <v>110</v>
      </c>
      <c r="C15" s="5">
        <f t="shared" si="0"/>
        <v>1.9198621771937625</v>
      </c>
      <c r="D15" s="2">
        <f t="shared" si="1"/>
        <v>0.93969262078590843</v>
      </c>
      <c r="E15" s="2">
        <f t="shared" si="2"/>
        <v>-0.34202014332566871</v>
      </c>
      <c r="F15" s="1"/>
    </row>
    <row r="16" spans="1:7">
      <c r="A16">
        <v>120</v>
      </c>
      <c r="C16" s="5">
        <f t="shared" si="0"/>
        <v>2.0943951023931953</v>
      </c>
      <c r="D16" s="2">
        <f t="shared" si="1"/>
        <v>0.86602540378443871</v>
      </c>
      <c r="E16" s="2">
        <f t="shared" si="2"/>
        <v>-0.49999999999999978</v>
      </c>
      <c r="F16" s="1"/>
    </row>
    <row r="17" spans="1:6">
      <c r="A17">
        <v>130</v>
      </c>
      <c r="C17" s="5">
        <f t="shared" si="0"/>
        <v>2.2689280275926285</v>
      </c>
      <c r="D17" s="2">
        <f t="shared" si="1"/>
        <v>0.76604444311897801</v>
      </c>
      <c r="E17" s="2">
        <f t="shared" si="2"/>
        <v>-0.64278760968653936</v>
      </c>
      <c r="F17" s="1"/>
    </row>
    <row r="18" spans="1:6">
      <c r="A18">
        <v>135</v>
      </c>
      <c r="B18" t="s">
        <v>6</v>
      </c>
      <c r="C18" s="5">
        <f t="shared" si="0"/>
        <v>2.3561944901923448</v>
      </c>
      <c r="D18" s="3">
        <f t="shared" si="1"/>
        <v>0.70710678118654757</v>
      </c>
      <c r="E18" s="3">
        <f t="shared" si="2"/>
        <v>-0.70710678118654746</v>
      </c>
      <c r="F18" s="1"/>
    </row>
    <row r="19" spans="1:6">
      <c r="A19">
        <v>140</v>
      </c>
      <c r="C19" s="5">
        <f t="shared" si="0"/>
        <v>2.4434609527920612</v>
      </c>
      <c r="D19" s="2">
        <f t="shared" si="1"/>
        <v>0.64278760968653947</v>
      </c>
      <c r="E19" s="2">
        <f t="shared" si="2"/>
        <v>-0.7660444431189779</v>
      </c>
      <c r="F19" s="1"/>
    </row>
    <row r="20" spans="1:6">
      <c r="A20">
        <v>150</v>
      </c>
      <c r="C20" s="5">
        <f t="shared" si="0"/>
        <v>2.6179938779914944</v>
      </c>
      <c r="D20" s="2">
        <f t="shared" si="1"/>
        <v>0.49999999999999994</v>
      </c>
      <c r="E20" s="2">
        <f t="shared" si="2"/>
        <v>-0.86602540378443871</v>
      </c>
      <c r="F20" s="1"/>
    </row>
    <row r="21" spans="1:6">
      <c r="A21">
        <v>160</v>
      </c>
      <c r="C21" s="5">
        <f t="shared" si="0"/>
        <v>2.7925268031909272</v>
      </c>
      <c r="D21" s="2">
        <f t="shared" si="1"/>
        <v>0.34202014332566888</v>
      </c>
      <c r="E21" s="2">
        <f t="shared" si="2"/>
        <v>-0.93969262078590832</v>
      </c>
      <c r="F21" s="1"/>
    </row>
    <row r="22" spans="1:6">
      <c r="A22">
        <v>170</v>
      </c>
      <c r="C22" s="5">
        <f t="shared" si="0"/>
        <v>2.9670597283903604</v>
      </c>
      <c r="D22" s="2">
        <f t="shared" si="1"/>
        <v>0.17364817766693028</v>
      </c>
      <c r="E22" s="2">
        <f t="shared" si="2"/>
        <v>-0.98480775301220802</v>
      </c>
      <c r="F22" s="1"/>
    </row>
    <row r="23" spans="1:6">
      <c r="A23">
        <v>180</v>
      </c>
      <c r="B23" t="s">
        <v>10</v>
      </c>
      <c r="C23" s="5">
        <f t="shared" si="0"/>
        <v>3.1415926535897931</v>
      </c>
      <c r="D23" s="4">
        <f t="shared" si="1"/>
        <v>1.22514845490862E-16</v>
      </c>
      <c r="E23" s="4">
        <f t="shared" si="2"/>
        <v>-1</v>
      </c>
      <c r="F23" s="1"/>
    </row>
    <row r="24" spans="1:6">
      <c r="A24">
        <v>190</v>
      </c>
      <c r="C24" s="5">
        <f t="shared" si="0"/>
        <v>3.3161255787892263</v>
      </c>
      <c r="D24" s="2">
        <f t="shared" si="1"/>
        <v>-0.17364817766693047</v>
      </c>
      <c r="E24" s="2">
        <f t="shared" si="2"/>
        <v>-0.98480775301220802</v>
      </c>
      <c r="F24" s="1"/>
    </row>
    <row r="25" spans="1:6">
      <c r="A25">
        <v>200</v>
      </c>
      <c r="C25" s="5">
        <f t="shared" si="0"/>
        <v>3.4906585039886591</v>
      </c>
      <c r="D25" s="2">
        <f t="shared" si="1"/>
        <v>-0.34202014332566866</v>
      </c>
      <c r="E25" s="2">
        <f t="shared" si="2"/>
        <v>-0.93969262078590843</v>
      </c>
      <c r="F25" s="1"/>
    </row>
    <row r="26" spans="1:6">
      <c r="A26">
        <v>210</v>
      </c>
      <c r="C26" s="5">
        <f t="shared" si="0"/>
        <v>3.6651914291880923</v>
      </c>
      <c r="D26" s="2">
        <f t="shared" si="1"/>
        <v>-0.50000000000000011</v>
      </c>
      <c r="E26" s="2">
        <f t="shared" si="2"/>
        <v>-0.8660254037844386</v>
      </c>
      <c r="F26" s="1"/>
    </row>
    <row r="27" spans="1:6">
      <c r="A27">
        <v>220</v>
      </c>
      <c r="C27" s="5">
        <f t="shared" si="0"/>
        <v>3.839724354387525</v>
      </c>
      <c r="D27" s="2">
        <f t="shared" si="1"/>
        <v>-0.64278760968653925</v>
      </c>
      <c r="E27" s="2">
        <f t="shared" si="2"/>
        <v>-0.76604444311897801</v>
      </c>
      <c r="F27" s="1"/>
    </row>
    <row r="28" spans="1:6">
      <c r="A28">
        <v>225</v>
      </c>
      <c r="B28" t="s">
        <v>7</v>
      </c>
      <c r="C28" s="5">
        <f t="shared" si="0"/>
        <v>3.9269908169872414</v>
      </c>
      <c r="D28" s="3">
        <f t="shared" si="1"/>
        <v>-0.70710678118654746</v>
      </c>
      <c r="E28" s="3">
        <f t="shared" si="2"/>
        <v>-0.70710678118654768</v>
      </c>
      <c r="F28" s="1"/>
    </row>
    <row r="29" spans="1:6">
      <c r="A29">
        <v>230</v>
      </c>
      <c r="C29" s="5">
        <f t="shared" si="0"/>
        <v>4.0142572795869578</v>
      </c>
      <c r="D29" s="2">
        <f t="shared" si="1"/>
        <v>-0.7660444431189779</v>
      </c>
      <c r="E29" s="2">
        <f t="shared" si="2"/>
        <v>-0.64278760968653947</v>
      </c>
      <c r="F29" s="1"/>
    </row>
    <row r="30" spans="1:6">
      <c r="A30">
        <v>240</v>
      </c>
      <c r="C30" s="5">
        <f t="shared" si="0"/>
        <v>4.1887902047863905</v>
      </c>
      <c r="D30" s="2">
        <f t="shared" si="1"/>
        <v>-0.86602540378443837</v>
      </c>
      <c r="E30" s="2">
        <f t="shared" si="2"/>
        <v>-0.50000000000000044</v>
      </c>
      <c r="F30" s="1"/>
    </row>
    <row r="31" spans="1:6">
      <c r="A31">
        <v>250</v>
      </c>
      <c r="C31" s="5">
        <f t="shared" si="0"/>
        <v>4.3633231299858242</v>
      </c>
      <c r="D31" s="2">
        <f t="shared" si="1"/>
        <v>-0.93969262078590843</v>
      </c>
      <c r="E31" s="2">
        <f t="shared" si="2"/>
        <v>-0.34202014332566855</v>
      </c>
      <c r="F31" s="1"/>
    </row>
    <row r="32" spans="1:6">
      <c r="A32">
        <v>260</v>
      </c>
      <c r="C32" s="5">
        <f t="shared" si="0"/>
        <v>4.5378560551852569</v>
      </c>
      <c r="D32" s="2">
        <f t="shared" si="1"/>
        <v>-0.98480775301220802</v>
      </c>
      <c r="E32" s="2">
        <f t="shared" si="2"/>
        <v>-0.17364817766693033</v>
      </c>
      <c r="F32" s="1"/>
    </row>
    <row r="33" spans="1:6">
      <c r="A33">
        <v>270</v>
      </c>
      <c r="B33" t="s">
        <v>8</v>
      </c>
      <c r="C33" s="5">
        <f t="shared" si="0"/>
        <v>4.7123889803846897</v>
      </c>
      <c r="D33" s="4">
        <f t="shared" si="1"/>
        <v>-1</v>
      </c>
      <c r="E33" s="4">
        <f t="shared" si="2"/>
        <v>-1.83772268236293E-16</v>
      </c>
      <c r="F33" s="1"/>
    </row>
    <row r="34" spans="1:6">
      <c r="A34">
        <v>280</v>
      </c>
      <c r="C34" s="5">
        <f t="shared" si="0"/>
        <v>4.8869219055841224</v>
      </c>
      <c r="D34" s="2">
        <f t="shared" si="1"/>
        <v>-0.98480775301220813</v>
      </c>
      <c r="E34" s="2">
        <f t="shared" si="2"/>
        <v>0.17364817766692997</v>
      </c>
      <c r="F34" s="1"/>
    </row>
    <row r="35" spans="1:6">
      <c r="A35">
        <v>290</v>
      </c>
      <c r="C35" s="5">
        <f t="shared" si="0"/>
        <v>5.0614548307835561</v>
      </c>
      <c r="D35" s="2">
        <f t="shared" si="1"/>
        <v>-0.93969262078590832</v>
      </c>
      <c r="E35" s="2">
        <f t="shared" si="2"/>
        <v>0.34202014332566899</v>
      </c>
      <c r="F35" s="1"/>
    </row>
    <row r="36" spans="1:6">
      <c r="A36">
        <v>300</v>
      </c>
      <c r="C36" s="5">
        <f t="shared" si="0"/>
        <v>5.2359877559829888</v>
      </c>
      <c r="D36" s="2">
        <f t="shared" si="1"/>
        <v>-0.8660254037844386</v>
      </c>
      <c r="E36" s="2">
        <f t="shared" si="2"/>
        <v>0.50000000000000011</v>
      </c>
      <c r="F36" s="1"/>
    </row>
    <row r="37" spans="1:6">
      <c r="A37">
        <v>310</v>
      </c>
      <c r="C37" s="5">
        <f t="shared" si="0"/>
        <v>5.4105206811824216</v>
      </c>
      <c r="D37" s="2">
        <f t="shared" si="1"/>
        <v>-0.76604444311897812</v>
      </c>
      <c r="E37" s="2">
        <f t="shared" si="2"/>
        <v>0.64278760968653925</v>
      </c>
      <c r="F37" s="1"/>
    </row>
    <row r="38" spans="1:6">
      <c r="A38">
        <v>315</v>
      </c>
      <c r="B38" t="s">
        <v>9</v>
      </c>
      <c r="C38" s="5">
        <f t="shared" si="0"/>
        <v>5.497787143782138</v>
      </c>
      <c r="D38" s="3">
        <f t="shared" si="1"/>
        <v>-0.70710678118654768</v>
      </c>
      <c r="E38" s="3">
        <f t="shared" si="2"/>
        <v>0.70710678118654735</v>
      </c>
      <c r="F38" s="1"/>
    </row>
    <row r="39" spans="1:6">
      <c r="A39">
        <v>320</v>
      </c>
      <c r="C39" s="5">
        <f t="shared" ref="C39:C43" si="3">RADIANS(A39)</f>
        <v>5.5850536063818543</v>
      </c>
      <c r="D39" s="2">
        <f t="shared" si="1"/>
        <v>-0.64278760968653958</v>
      </c>
      <c r="E39" s="2">
        <f t="shared" si="2"/>
        <v>0.76604444311897779</v>
      </c>
      <c r="F39" s="1"/>
    </row>
    <row r="40" spans="1:6">
      <c r="A40">
        <v>330</v>
      </c>
      <c r="C40" s="5">
        <f t="shared" si="3"/>
        <v>5.7595865315812871</v>
      </c>
      <c r="D40" s="2">
        <f t="shared" ref="D40:D43" si="4">SIN(C40)</f>
        <v>-0.50000000000000044</v>
      </c>
      <c r="E40" s="2">
        <f t="shared" ref="E40:E43" si="5">COS(C40)</f>
        <v>0.86602540378443837</v>
      </c>
      <c r="F40" s="1"/>
    </row>
    <row r="41" spans="1:6">
      <c r="A41">
        <v>340</v>
      </c>
      <c r="C41" s="5">
        <f t="shared" si="3"/>
        <v>5.9341194567807207</v>
      </c>
      <c r="D41" s="2">
        <f t="shared" si="4"/>
        <v>-0.3420201433256686</v>
      </c>
      <c r="E41" s="2">
        <f t="shared" si="5"/>
        <v>0.93969262078590843</v>
      </c>
      <c r="F41" s="1"/>
    </row>
    <row r="42" spans="1:6">
      <c r="A42">
        <v>350</v>
      </c>
      <c r="C42" s="5">
        <f t="shared" si="3"/>
        <v>6.1086523819801535</v>
      </c>
      <c r="D42" s="2">
        <f t="shared" si="4"/>
        <v>-0.17364817766693039</v>
      </c>
      <c r="E42" s="2">
        <f t="shared" si="5"/>
        <v>0.98480775301220802</v>
      </c>
      <c r="F42" s="1"/>
    </row>
    <row r="43" spans="1:6">
      <c r="A43">
        <v>360</v>
      </c>
      <c r="B43" t="s">
        <v>11</v>
      </c>
      <c r="C43" s="5">
        <f t="shared" si="3"/>
        <v>6.2831853071795862</v>
      </c>
      <c r="D43" s="4">
        <f t="shared" si="4"/>
        <v>-2.45029690981724E-16</v>
      </c>
      <c r="E43" s="4">
        <f t="shared" si="5"/>
        <v>1</v>
      </c>
      <c r="F43" s="1"/>
    </row>
  </sheetData>
  <phoneticPr fontId="1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8FB1-D9AE-4A7C-B216-92185872491C}">
  <dimension ref="A1:Q43"/>
  <sheetViews>
    <sheetView topLeftCell="E1" zoomScale="115" zoomScaleNormal="115" workbookViewId="0">
      <selection activeCell="E1" sqref="E1"/>
    </sheetView>
  </sheetViews>
  <sheetFormatPr baseColWidth="10" defaultRowHeight="15"/>
  <cols>
    <col min="1" max="1" width="7.140625" customWidth="1"/>
    <col min="2" max="2" width="4.7109375" customWidth="1"/>
    <col min="3" max="4" width="9.85546875" customWidth="1"/>
    <col min="15" max="15" width="71.140625" customWidth="1"/>
    <col min="16" max="16" width="12.28515625" bestFit="1" customWidth="1"/>
  </cols>
  <sheetData>
    <row r="1" spans="1:17">
      <c r="D1" s="17"/>
      <c r="E1" s="18">
        <v>-0.5</v>
      </c>
      <c r="F1" s="20">
        <v>0.5</v>
      </c>
      <c r="G1">
        <v>1.5</v>
      </c>
      <c r="I1" s="80" t="s">
        <v>45</v>
      </c>
    </row>
    <row r="2" spans="1:17">
      <c r="A2" s="8" t="s">
        <v>2</v>
      </c>
      <c r="B2" s="8" t="s">
        <v>10</v>
      </c>
      <c r="C2" s="8" t="s">
        <v>3</v>
      </c>
      <c r="D2" s="54" t="s">
        <v>0</v>
      </c>
      <c r="E2" s="55" t="s">
        <v>20</v>
      </c>
      <c r="F2" s="56" t="s">
        <v>21</v>
      </c>
      <c r="G2" s="57" t="s">
        <v>28</v>
      </c>
      <c r="P2" s="19" t="s">
        <v>24</v>
      </c>
    </row>
    <row r="3" spans="1:17">
      <c r="A3">
        <v>0</v>
      </c>
      <c r="C3" s="5">
        <f t="shared" ref="C3:C43" si="0">RADIANS(A3)</f>
        <v>0</v>
      </c>
      <c r="D3" s="48">
        <f>SIN(C3)</f>
        <v>0</v>
      </c>
      <c r="E3" s="47">
        <f>SIN(C3+$E$1)</f>
        <v>-0.47942553860420301</v>
      </c>
      <c r="F3" s="45">
        <f>SIN(C3)+$F$1</f>
        <v>0.5</v>
      </c>
      <c r="G3" s="46">
        <f>SIN(C3)*$G$1</f>
        <v>0</v>
      </c>
      <c r="P3" s="22" t="s">
        <v>23</v>
      </c>
      <c r="Q3" t="s">
        <v>25</v>
      </c>
    </row>
    <row r="4" spans="1:17">
      <c r="A4">
        <v>10</v>
      </c>
      <c r="C4" s="5">
        <f t="shared" si="0"/>
        <v>0.17453292519943295</v>
      </c>
      <c r="D4" s="48">
        <f t="shared" ref="D4:D43" si="1">SIN(C4)</f>
        <v>0.17364817766693033</v>
      </c>
      <c r="E4" s="47">
        <f t="shared" ref="E4:E43" si="2">SIN(C4+$E$1)</f>
        <v>-0.31975137478493343</v>
      </c>
      <c r="F4" s="45">
        <f t="shared" ref="F4:F43" si="3">SIN(C4)+$F$1</f>
        <v>0.6736481776669303</v>
      </c>
      <c r="G4" s="46">
        <f t="shared" ref="G4:G43" si="4">SIN(C4)*$G$1</f>
        <v>0.26047226650039551</v>
      </c>
      <c r="P4" s="20" t="s">
        <v>22</v>
      </c>
      <c r="Q4" t="s">
        <v>26</v>
      </c>
    </row>
    <row r="5" spans="1:17">
      <c r="A5">
        <v>20</v>
      </c>
      <c r="C5" s="5">
        <f t="shared" si="0"/>
        <v>0.3490658503988659</v>
      </c>
      <c r="D5" s="48">
        <f t="shared" si="1"/>
        <v>0.34202014332566871</v>
      </c>
      <c r="E5" s="47">
        <f t="shared" si="2"/>
        <v>-0.15036172724482641</v>
      </c>
      <c r="F5" s="45">
        <f t="shared" si="3"/>
        <v>0.84202014332566866</v>
      </c>
      <c r="G5" s="46">
        <f t="shared" si="4"/>
        <v>0.5130302149885031</v>
      </c>
    </row>
    <row r="6" spans="1:17">
      <c r="A6">
        <v>30</v>
      </c>
      <c r="C6" s="5">
        <f t="shared" si="0"/>
        <v>0.52359877559829882</v>
      </c>
      <c r="D6" s="48">
        <f t="shared" si="1"/>
        <v>0.49999999999999994</v>
      </c>
      <c r="E6" s="47">
        <f t="shared" si="2"/>
        <v>2.3596585290909418E-2</v>
      </c>
      <c r="F6" s="45">
        <f t="shared" si="3"/>
        <v>1</v>
      </c>
      <c r="G6" s="46">
        <f t="shared" si="4"/>
        <v>0.74999999999999989</v>
      </c>
      <c r="P6" t="s">
        <v>30</v>
      </c>
    </row>
    <row r="7" spans="1:17">
      <c r="A7">
        <v>40</v>
      </c>
      <c r="C7" s="5">
        <f t="shared" si="0"/>
        <v>0.69813170079773179</v>
      </c>
      <c r="D7" s="48">
        <f t="shared" si="1"/>
        <v>0.64278760968653925</v>
      </c>
      <c r="E7" s="47">
        <f t="shared" si="2"/>
        <v>0.19683792752302931</v>
      </c>
      <c r="F7" s="45">
        <f t="shared" si="3"/>
        <v>1.1427876096865393</v>
      </c>
      <c r="G7" s="46">
        <f t="shared" si="4"/>
        <v>0.96418141452980888</v>
      </c>
      <c r="P7" s="21" t="s">
        <v>27</v>
      </c>
      <c r="Q7" t="s">
        <v>29</v>
      </c>
    </row>
    <row r="8" spans="1:17">
      <c r="A8">
        <v>45</v>
      </c>
      <c r="B8" t="s">
        <v>4</v>
      </c>
      <c r="C8" s="5">
        <f t="shared" si="0"/>
        <v>0.78539816339744828</v>
      </c>
      <c r="D8" s="48">
        <f t="shared" si="1"/>
        <v>0.70710678118654746</v>
      </c>
      <c r="E8" s="47">
        <f t="shared" si="2"/>
        <v>0.28153953114270069</v>
      </c>
      <c r="F8" s="45">
        <f t="shared" si="3"/>
        <v>1.2071067811865475</v>
      </c>
      <c r="G8" s="46">
        <f t="shared" si="4"/>
        <v>1.0606601717798212</v>
      </c>
    </row>
    <row r="9" spans="1:17">
      <c r="A9">
        <v>50</v>
      </c>
      <c r="C9" s="5">
        <f t="shared" si="0"/>
        <v>0.87266462599716477</v>
      </c>
      <c r="D9" s="48">
        <f t="shared" si="1"/>
        <v>0.76604444311897801</v>
      </c>
      <c r="E9" s="47">
        <f t="shared" si="2"/>
        <v>0.36409844893215931</v>
      </c>
      <c r="F9" s="45">
        <f t="shared" si="3"/>
        <v>1.2660444431189779</v>
      </c>
      <c r="G9" s="46">
        <f t="shared" si="4"/>
        <v>1.1490666646784671</v>
      </c>
    </row>
    <row r="10" spans="1:17">
      <c r="A10">
        <v>60</v>
      </c>
      <c r="C10" s="5">
        <f t="shared" si="0"/>
        <v>1.0471975511965976</v>
      </c>
      <c r="D10" s="48">
        <f t="shared" si="1"/>
        <v>0.8660254037844386</v>
      </c>
      <c r="E10" s="47">
        <f t="shared" si="2"/>
        <v>0.52029602321319057</v>
      </c>
      <c r="F10" s="45">
        <f t="shared" si="3"/>
        <v>1.3660254037844386</v>
      </c>
      <c r="G10" s="46">
        <f t="shared" si="4"/>
        <v>1.299038105676658</v>
      </c>
    </row>
    <row r="11" spans="1:17">
      <c r="A11">
        <v>70</v>
      </c>
      <c r="C11" s="5">
        <f t="shared" si="0"/>
        <v>1.2217304763960306</v>
      </c>
      <c r="D11" s="48">
        <f t="shared" si="1"/>
        <v>0.93969262078590832</v>
      </c>
      <c r="E11" s="47">
        <f t="shared" si="2"/>
        <v>0.66068466611138044</v>
      </c>
      <c r="F11" s="45">
        <f t="shared" si="3"/>
        <v>1.4396926207859084</v>
      </c>
      <c r="G11" s="46">
        <f t="shared" si="4"/>
        <v>1.4095389311788624</v>
      </c>
    </row>
    <row r="12" spans="1:17">
      <c r="A12">
        <v>80</v>
      </c>
      <c r="C12" s="5">
        <f t="shared" si="0"/>
        <v>1.3962634015954636</v>
      </c>
      <c r="D12" s="48">
        <f t="shared" si="1"/>
        <v>0.98480775301220802</v>
      </c>
      <c r="E12" s="47">
        <f t="shared" si="2"/>
        <v>0.78099873975234846</v>
      </c>
      <c r="F12" s="45">
        <f t="shared" si="3"/>
        <v>1.4848077530122081</v>
      </c>
      <c r="G12" s="46">
        <f t="shared" si="4"/>
        <v>1.477211629518312</v>
      </c>
    </row>
    <row r="13" spans="1:17">
      <c r="A13">
        <v>90</v>
      </c>
      <c r="B13" t="s">
        <v>5</v>
      </c>
      <c r="C13" s="5">
        <f t="shared" si="0"/>
        <v>1.5707963267948966</v>
      </c>
      <c r="D13" s="48">
        <f t="shared" si="1"/>
        <v>1</v>
      </c>
      <c r="E13" s="47">
        <f t="shared" si="2"/>
        <v>0.87758256189037265</v>
      </c>
      <c r="F13" s="45">
        <f t="shared" si="3"/>
        <v>1.5</v>
      </c>
      <c r="G13" s="46">
        <f t="shared" si="4"/>
        <v>1.5</v>
      </c>
    </row>
    <row r="14" spans="1:17">
      <c r="A14">
        <v>100</v>
      </c>
      <c r="C14" s="5">
        <f t="shared" si="0"/>
        <v>1.7453292519943295</v>
      </c>
      <c r="D14" s="48">
        <f t="shared" si="1"/>
        <v>0.98480775301220802</v>
      </c>
      <c r="E14" s="47">
        <f t="shared" si="2"/>
        <v>0.94750148196356132</v>
      </c>
      <c r="F14" s="45">
        <f t="shared" si="3"/>
        <v>1.4848077530122081</v>
      </c>
      <c r="G14" s="46">
        <f t="shared" si="4"/>
        <v>1.477211629518312</v>
      </c>
    </row>
    <row r="15" spans="1:17">
      <c r="A15">
        <v>110</v>
      </c>
      <c r="C15" s="5">
        <f t="shared" si="0"/>
        <v>1.9198621771937625</v>
      </c>
      <c r="D15" s="48">
        <f t="shared" si="1"/>
        <v>0.93969262078590843</v>
      </c>
      <c r="E15" s="47">
        <f t="shared" si="2"/>
        <v>0.98863104896617138</v>
      </c>
      <c r="F15" s="45">
        <f t="shared" si="3"/>
        <v>1.4396926207859084</v>
      </c>
      <c r="G15" s="46">
        <f t="shared" si="4"/>
        <v>1.4095389311788626</v>
      </c>
    </row>
    <row r="16" spans="1:17">
      <c r="A16">
        <v>120</v>
      </c>
      <c r="C16" s="5">
        <f t="shared" si="0"/>
        <v>2.0943951023931953</v>
      </c>
      <c r="D16" s="48">
        <f t="shared" si="1"/>
        <v>0.86602540378443871</v>
      </c>
      <c r="E16" s="47">
        <f t="shared" si="2"/>
        <v>0.99972156181739369</v>
      </c>
      <c r="F16" s="45">
        <f t="shared" si="3"/>
        <v>1.3660254037844388</v>
      </c>
      <c r="G16" s="46">
        <f t="shared" si="4"/>
        <v>1.299038105676658</v>
      </c>
    </row>
    <row r="17" spans="1:7">
      <c r="A17">
        <v>130</v>
      </c>
      <c r="C17" s="5">
        <f t="shared" si="0"/>
        <v>2.2689280275926285</v>
      </c>
      <c r="D17" s="48">
        <f t="shared" si="1"/>
        <v>0.76604444311897801</v>
      </c>
      <c r="E17" s="47">
        <f t="shared" si="2"/>
        <v>0.98043604089631398</v>
      </c>
      <c r="F17" s="45">
        <f t="shared" si="3"/>
        <v>1.2660444431189779</v>
      </c>
      <c r="G17" s="46">
        <f t="shared" si="4"/>
        <v>1.1490666646784671</v>
      </c>
    </row>
    <row r="18" spans="1:7">
      <c r="A18">
        <v>135</v>
      </c>
      <c r="B18" t="s">
        <v>6</v>
      </c>
      <c r="C18" s="5">
        <f t="shared" si="0"/>
        <v>2.3561944901923448</v>
      </c>
      <c r="D18" s="48">
        <f t="shared" si="1"/>
        <v>0.70710678118654757</v>
      </c>
      <c r="E18" s="47">
        <f t="shared" si="2"/>
        <v>0.95954962998479043</v>
      </c>
      <c r="F18" s="45">
        <f t="shared" si="3"/>
        <v>1.2071067811865475</v>
      </c>
      <c r="G18" s="46">
        <f t="shared" si="4"/>
        <v>1.0606601717798214</v>
      </c>
    </row>
    <row r="19" spans="1:7">
      <c r="A19">
        <v>140</v>
      </c>
      <c r="C19" s="5">
        <f t="shared" si="0"/>
        <v>2.4434609527920612</v>
      </c>
      <c r="D19" s="48">
        <f t="shared" si="1"/>
        <v>0.64278760968653947</v>
      </c>
      <c r="E19" s="47">
        <f t="shared" si="2"/>
        <v>0.93136046699717501</v>
      </c>
      <c r="F19" s="45">
        <f t="shared" si="3"/>
        <v>1.1427876096865395</v>
      </c>
      <c r="G19" s="46">
        <f t="shared" si="4"/>
        <v>0.96418141452980921</v>
      </c>
    </row>
    <row r="20" spans="1:7">
      <c r="A20">
        <v>150</v>
      </c>
      <c r="C20" s="5">
        <f t="shared" si="0"/>
        <v>2.6179938779914944</v>
      </c>
      <c r="D20" s="48">
        <f t="shared" si="1"/>
        <v>0.49999999999999994</v>
      </c>
      <c r="E20" s="47">
        <f t="shared" si="2"/>
        <v>0.85398597659946318</v>
      </c>
      <c r="F20" s="45">
        <f t="shared" si="3"/>
        <v>1</v>
      </c>
      <c r="G20" s="46">
        <f t="shared" si="4"/>
        <v>0.74999999999999989</v>
      </c>
    </row>
    <row r="21" spans="1:7">
      <c r="A21">
        <v>160</v>
      </c>
      <c r="C21" s="5">
        <f t="shared" si="0"/>
        <v>2.7925268031909272</v>
      </c>
      <c r="D21" s="48">
        <f t="shared" si="1"/>
        <v>0.34202014332566888</v>
      </c>
      <c r="E21" s="47">
        <f t="shared" si="2"/>
        <v>0.75066355444053212</v>
      </c>
      <c r="F21" s="45">
        <f t="shared" si="3"/>
        <v>0.84202014332566888</v>
      </c>
      <c r="G21" s="46">
        <f t="shared" si="4"/>
        <v>0.51303021498850332</v>
      </c>
    </row>
    <row r="22" spans="1:7">
      <c r="A22">
        <v>170</v>
      </c>
      <c r="C22" s="5">
        <f t="shared" si="0"/>
        <v>2.9670597283903604</v>
      </c>
      <c r="D22" s="48">
        <f t="shared" si="1"/>
        <v>0.17364817766693028</v>
      </c>
      <c r="E22" s="47">
        <f t="shared" si="2"/>
        <v>0.62453260003401201</v>
      </c>
      <c r="F22" s="45">
        <f t="shared" si="3"/>
        <v>0.6736481776669303</v>
      </c>
      <c r="G22" s="46">
        <f t="shared" si="4"/>
        <v>0.2604722665003954</v>
      </c>
    </row>
    <row r="23" spans="1:7">
      <c r="A23">
        <v>180</v>
      </c>
      <c r="B23" t="s">
        <v>10</v>
      </c>
      <c r="C23" s="5">
        <f t="shared" si="0"/>
        <v>3.1415926535897931</v>
      </c>
      <c r="D23" s="48">
        <f t="shared" si="1"/>
        <v>1.22514845490862E-16</v>
      </c>
      <c r="E23" s="47">
        <f t="shared" si="2"/>
        <v>0.47942553860420312</v>
      </c>
      <c r="F23" s="45">
        <f t="shared" si="3"/>
        <v>0.50000000000000011</v>
      </c>
      <c r="G23" s="46">
        <f t="shared" si="4"/>
        <v>1.83772268236293E-16</v>
      </c>
    </row>
    <row r="24" spans="1:7">
      <c r="A24">
        <v>190</v>
      </c>
      <c r="C24" s="5">
        <f t="shared" si="0"/>
        <v>3.3161255787892263</v>
      </c>
      <c r="D24" s="48">
        <f t="shared" si="1"/>
        <v>-0.17364817766693047</v>
      </c>
      <c r="E24" s="47">
        <f t="shared" si="2"/>
        <v>0.31975137478493332</v>
      </c>
      <c r="F24" s="45">
        <f t="shared" si="3"/>
        <v>0.32635182233306953</v>
      </c>
      <c r="G24" s="46">
        <f t="shared" si="4"/>
        <v>-0.26047226650039568</v>
      </c>
    </row>
    <row r="25" spans="1:7">
      <c r="A25">
        <v>200</v>
      </c>
      <c r="C25" s="5">
        <f t="shared" si="0"/>
        <v>3.4906585039886591</v>
      </c>
      <c r="D25" s="48">
        <f t="shared" si="1"/>
        <v>-0.34202014332566866</v>
      </c>
      <c r="E25" s="47">
        <f t="shared" si="2"/>
        <v>0.15036172724482647</v>
      </c>
      <c r="F25" s="45">
        <f t="shared" si="3"/>
        <v>0.15797985667433134</v>
      </c>
      <c r="G25" s="46">
        <f t="shared" si="4"/>
        <v>-0.51303021498850299</v>
      </c>
    </row>
    <row r="26" spans="1:7">
      <c r="A26">
        <v>210</v>
      </c>
      <c r="C26" s="5">
        <f t="shared" si="0"/>
        <v>3.6651914291880923</v>
      </c>
      <c r="D26" s="48">
        <f t="shared" si="1"/>
        <v>-0.50000000000000011</v>
      </c>
      <c r="E26" s="47">
        <f t="shared" si="2"/>
        <v>-2.359658529090963E-2</v>
      </c>
      <c r="F26" s="45">
        <f t="shared" si="3"/>
        <v>0</v>
      </c>
      <c r="G26" s="46">
        <f t="shared" si="4"/>
        <v>-0.75000000000000022</v>
      </c>
    </row>
    <row r="27" spans="1:7">
      <c r="A27">
        <v>220</v>
      </c>
      <c r="C27" s="5">
        <f t="shared" si="0"/>
        <v>3.839724354387525</v>
      </c>
      <c r="D27" s="48">
        <f t="shared" si="1"/>
        <v>-0.64278760968653925</v>
      </c>
      <c r="E27" s="47">
        <f t="shared" si="2"/>
        <v>-0.19683792752302928</v>
      </c>
      <c r="F27" s="45">
        <f t="shared" si="3"/>
        <v>-0.14278760968653925</v>
      </c>
      <c r="G27" s="46">
        <f t="shared" si="4"/>
        <v>-0.96418141452980888</v>
      </c>
    </row>
    <row r="28" spans="1:7">
      <c r="A28">
        <v>225</v>
      </c>
      <c r="B28" t="s">
        <v>7</v>
      </c>
      <c r="C28" s="5">
        <f t="shared" si="0"/>
        <v>3.9269908169872414</v>
      </c>
      <c r="D28" s="48">
        <f t="shared" si="1"/>
        <v>-0.70710678118654746</v>
      </c>
      <c r="E28" s="47">
        <f t="shared" si="2"/>
        <v>-0.28153953114270058</v>
      </c>
      <c r="F28" s="45">
        <f t="shared" si="3"/>
        <v>-0.20710678118654746</v>
      </c>
      <c r="G28" s="46">
        <f t="shared" si="4"/>
        <v>-1.0606601717798212</v>
      </c>
    </row>
    <row r="29" spans="1:7">
      <c r="A29">
        <v>230</v>
      </c>
      <c r="C29" s="5">
        <f t="shared" si="0"/>
        <v>4.0142572795869578</v>
      </c>
      <c r="D29" s="48">
        <f t="shared" si="1"/>
        <v>-0.7660444431189779</v>
      </c>
      <c r="E29" s="47">
        <f t="shared" si="2"/>
        <v>-0.36409844893215909</v>
      </c>
      <c r="F29" s="45">
        <f t="shared" si="3"/>
        <v>-0.2660444431189779</v>
      </c>
      <c r="G29" s="46">
        <f t="shared" si="4"/>
        <v>-1.1490666646784669</v>
      </c>
    </row>
    <row r="30" spans="1:7">
      <c r="A30">
        <v>240</v>
      </c>
      <c r="C30" s="5">
        <f t="shared" si="0"/>
        <v>4.1887902047863905</v>
      </c>
      <c r="D30" s="48">
        <f t="shared" si="1"/>
        <v>-0.86602540378443837</v>
      </c>
      <c r="E30" s="47">
        <f t="shared" si="2"/>
        <v>-0.52029602321319024</v>
      </c>
      <c r="F30" s="45">
        <f t="shared" si="3"/>
        <v>-0.36602540378443837</v>
      </c>
      <c r="G30" s="46">
        <f t="shared" si="4"/>
        <v>-1.2990381056766576</v>
      </c>
    </row>
    <row r="31" spans="1:7">
      <c r="A31">
        <v>250</v>
      </c>
      <c r="C31" s="5">
        <f t="shared" si="0"/>
        <v>4.3633231299858242</v>
      </c>
      <c r="D31" s="48">
        <f t="shared" si="1"/>
        <v>-0.93969262078590843</v>
      </c>
      <c r="E31" s="47">
        <f t="shared" si="2"/>
        <v>-0.66068466611138066</v>
      </c>
      <c r="F31" s="45">
        <f t="shared" si="3"/>
        <v>-0.43969262078590843</v>
      </c>
      <c r="G31" s="46">
        <f t="shared" si="4"/>
        <v>-1.4095389311788626</v>
      </c>
    </row>
    <row r="32" spans="1:7">
      <c r="A32">
        <v>260</v>
      </c>
      <c r="C32" s="5">
        <f t="shared" si="0"/>
        <v>4.5378560551852569</v>
      </c>
      <c r="D32" s="48">
        <f t="shared" si="1"/>
        <v>-0.98480775301220802</v>
      </c>
      <c r="E32" s="47">
        <f t="shared" si="2"/>
        <v>-0.78099873975234857</v>
      </c>
      <c r="F32" s="45">
        <f t="shared" si="3"/>
        <v>-0.48480775301220802</v>
      </c>
      <c r="G32" s="46">
        <f t="shared" si="4"/>
        <v>-1.477211629518312</v>
      </c>
    </row>
    <row r="33" spans="1:7">
      <c r="A33">
        <v>270</v>
      </c>
      <c r="B33" t="s">
        <v>8</v>
      </c>
      <c r="C33" s="5">
        <f t="shared" si="0"/>
        <v>4.7123889803846897</v>
      </c>
      <c r="D33" s="48">
        <f t="shared" si="1"/>
        <v>-1</v>
      </c>
      <c r="E33" s="47">
        <f t="shared" si="2"/>
        <v>-0.87758256189037265</v>
      </c>
      <c r="F33" s="45">
        <f t="shared" si="3"/>
        <v>-0.5</v>
      </c>
      <c r="G33" s="46">
        <f t="shared" si="4"/>
        <v>-1.5</v>
      </c>
    </row>
    <row r="34" spans="1:7">
      <c r="A34">
        <v>280</v>
      </c>
      <c r="C34" s="5">
        <f t="shared" si="0"/>
        <v>4.8869219055841224</v>
      </c>
      <c r="D34" s="48">
        <f t="shared" si="1"/>
        <v>-0.98480775301220813</v>
      </c>
      <c r="E34" s="47">
        <f t="shared" si="2"/>
        <v>-0.94750148196356121</v>
      </c>
      <c r="F34" s="45">
        <f t="shared" si="3"/>
        <v>-0.48480775301220813</v>
      </c>
      <c r="G34" s="46">
        <f t="shared" si="4"/>
        <v>-1.4772116295183122</v>
      </c>
    </row>
    <row r="35" spans="1:7">
      <c r="A35">
        <v>290</v>
      </c>
      <c r="C35" s="5">
        <f t="shared" si="0"/>
        <v>5.0614548307835561</v>
      </c>
      <c r="D35" s="48">
        <f t="shared" si="1"/>
        <v>-0.93969262078590832</v>
      </c>
      <c r="E35" s="47">
        <f t="shared" si="2"/>
        <v>-0.98863104896617149</v>
      </c>
      <c r="F35" s="45">
        <f t="shared" si="3"/>
        <v>-0.43969262078590832</v>
      </c>
      <c r="G35" s="46">
        <f t="shared" si="4"/>
        <v>-1.4095389311788624</v>
      </c>
    </row>
    <row r="36" spans="1:7">
      <c r="A36">
        <v>300</v>
      </c>
      <c r="C36" s="5">
        <f t="shared" si="0"/>
        <v>5.2359877559829888</v>
      </c>
      <c r="D36" s="48">
        <f t="shared" si="1"/>
        <v>-0.8660254037844386</v>
      </c>
      <c r="E36" s="47">
        <f t="shared" si="2"/>
        <v>-0.99972156181739369</v>
      </c>
      <c r="F36" s="45">
        <f t="shared" si="3"/>
        <v>-0.3660254037844386</v>
      </c>
      <c r="G36" s="46">
        <f t="shared" si="4"/>
        <v>-1.299038105676658</v>
      </c>
    </row>
    <row r="37" spans="1:7">
      <c r="A37">
        <v>310</v>
      </c>
      <c r="C37" s="5">
        <f t="shared" si="0"/>
        <v>5.4105206811824216</v>
      </c>
      <c r="D37" s="48">
        <f t="shared" si="1"/>
        <v>-0.76604444311897812</v>
      </c>
      <c r="E37" s="47">
        <f t="shared" si="2"/>
        <v>-0.98043604089631398</v>
      </c>
      <c r="F37" s="45">
        <f t="shared" si="3"/>
        <v>-0.26604444311897812</v>
      </c>
      <c r="G37" s="46">
        <f t="shared" si="4"/>
        <v>-1.1490666646784673</v>
      </c>
    </row>
    <row r="38" spans="1:7">
      <c r="A38">
        <v>315</v>
      </c>
      <c r="B38" t="s">
        <v>9</v>
      </c>
      <c r="C38" s="5">
        <f t="shared" si="0"/>
        <v>5.497787143782138</v>
      </c>
      <c r="D38" s="48">
        <f t="shared" si="1"/>
        <v>-0.70710678118654768</v>
      </c>
      <c r="E38" s="47">
        <f t="shared" si="2"/>
        <v>-0.95954962998479054</v>
      </c>
      <c r="F38" s="45">
        <f t="shared" si="3"/>
        <v>-0.20710678118654768</v>
      </c>
      <c r="G38" s="46">
        <f t="shared" si="4"/>
        <v>-1.0606601717798214</v>
      </c>
    </row>
    <row r="39" spans="1:7">
      <c r="A39">
        <v>320</v>
      </c>
      <c r="C39" s="5">
        <f t="shared" si="0"/>
        <v>5.5850536063818543</v>
      </c>
      <c r="D39" s="48">
        <f t="shared" si="1"/>
        <v>-0.64278760968653958</v>
      </c>
      <c r="E39" s="47">
        <f t="shared" si="2"/>
        <v>-0.93136046699717501</v>
      </c>
      <c r="F39" s="45">
        <f t="shared" si="3"/>
        <v>-0.14278760968653958</v>
      </c>
      <c r="G39" s="46">
        <f t="shared" si="4"/>
        <v>-0.96418141452980932</v>
      </c>
    </row>
    <row r="40" spans="1:7">
      <c r="A40">
        <v>330</v>
      </c>
      <c r="C40" s="5">
        <f t="shared" si="0"/>
        <v>5.7595865315812871</v>
      </c>
      <c r="D40" s="48">
        <f t="shared" si="1"/>
        <v>-0.50000000000000044</v>
      </c>
      <c r="E40" s="47">
        <f t="shared" si="2"/>
        <v>-0.85398597659946351</v>
      </c>
      <c r="F40" s="45">
        <f t="shared" si="3"/>
        <v>0</v>
      </c>
      <c r="G40" s="46">
        <f t="shared" si="4"/>
        <v>-0.75000000000000067</v>
      </c>
    </row>
    <row r="41" spans="1:7">
      <c r="A41">
        <v>340</v>
      </c>
      <c r="C41" s="5">
        <f t="shared" si="0"/>
        <v>5.9341194567807207</v>
      </c>
      <c r="D41" s="48">
        <f t="shared" si="1"/>
        <v>-0.3420201433256686</v>
      </c>
      <c r="E41" s="47">
        <f t="shared" si="2"/>
        <v>-0.7506635544405319</v>
      </c>
      <c r="F41" s="45">
        <f t="shared" si="3"/>
        <v>0.1579798566743314</v>
      </c>
      <c r="G41" s="46">
        <f t="shared" si="4"/>
        <v>-0.51303021498850288</v>
      </c>
    </row>
    <row r="42" spans="1:7">
      <c r="A42">
        <v>350</v>
      </c>
      <c r="C42" s="5">
        <f t="shared" si="0"/>
        <v>6.1086523819801535</v>
      </c>
      <c r="D42" s="48">
        <f t="shared" si="1"/>
        <v>-0.17364817766693039</v>
      </c>
      <c r="E42" s="47">
        <f t="shared" si="2"/>
        <v>-0.62453260003401212</v>
      </c>
      <c r="F42" s="45">
        <f t="shared" si="3"/>
        <v>0.32635182233306959</v>
      </c>
      <c r="G42" s="46">
        <f t="shared" si="4"/>
        <v>-0.26047226650039557</v>
      </c>
    </row>
    <row r="43" spans="1:7">
      <c r="A43">
        <v>360</v>
      </c>
      <c r="B43" t="s">
        <v>11</v>
      </c>
      <c r="C43" s="5">
        <f t="shared" si="0"/>
        <v>6.2831853071795862</v>
      </c>
      <c r="D43" s="48">
        <f t="shared" si="1"/>
        <v>-2.45029690981724E-16</v>
      </c>
      <c r="E43" s="47">
        <f t="shared" si="2"/>
        <v>-0.47942553860420323</v>
      </c>
      <c r="F43" s="45">
        <f t="shared" si="3"/>
        <v>0.49999999999999978</v>
      </c>
      <c r="G43" s="46">
        <f t="shared" si="4"/>
        <v>-3.67544536472586E-16</v>
      </c>
    </row>
  </sheetData>
  <printOptions horizontalCentered="1"/>
  <pageMargins left="3.2677165354330708" right="0.19685039370078741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BA8D-AA6E-40EB-B108-54185C768532}">
  <dimension ref="A1:R43"/>
  <sheetViews>
    <sheetView zoomScaleNormal="100" workbookViewId="0">
      <selection activeCell="G12" sqref="G12"/>
    </sheetView>
  </sheetViews>
  <sheetFormatPr baseColWidth="10" defaultRowHeight="15"/>
  <cols>
    <col min="1" max="1" width="7.28515625" customWidth="1"/>
    <col min="2" max="2" width="6.85546875" bestFit="1" customWidth="1"/>
    <col min="6" max="6" width="5.7109375" customWidth="1"/>
    <col min="8" max="8" width="8.5703125" customWidth="1"/>
    <col min="16" max="16" width="55.7109375" customWidth="1"/>
    <col min="17" max="17" width="12.28515625" bestFit="1" customWidth="1"/>
  </cols>
  <sheetData>
    <row r="1" spans="1:18">
      <c r="D1" s="23" t="s">
        <v>31</v>
      </c>
      <c r="E1" s="22">
        <f>0.5*G1-2</f>
        <v>-0.5</v>
      </c>
      <c r="G1" s="24">
        <v>3</v>
      </c>
      <c r="I1" s="80" t="s">
        <v>25</v>
      </c>
      <c r="M1" s="22" t="s">
        <v>23</v>
      </c>
    </row>
    <row r="2" spans="1:18">
      <c r="A2" s="8" t="s">
        <v>2</v>
      </c>
      <c r="B2" s="8" t="s">
        <v>10</v>
      </c>
      <c r="C2" s="8" t="s">
        <v>3</v>
      </c>
      <c r="D2" s="58" t="s">
        <v>0</v>
      </c>
      <c r="E2" s="55" t="s">
        <v>20</v>
      </c>
      <c r="F2" s="20"/>
      <c r="G2" s="21"/>
      <c r="Q2" s="19" t="s">
        <v>24</v>
      </c>
    </row>
    <row r="3" spans="1:18">
      <c r="A3">
        <v>0</v>
      </c>
      <c r="C3" s="5">
        <f t="shared" ref="C3:C43" si="0">RADIANS(A3)</f>
        <v>0</v>
      </c>
      <c r="D3" s="48">
        <f>SIN(C3)</f>
        <v>0</v>
      </c>
      <c r="E3" s="47">
        <f>SIN(C3+$E$1)</f>
        <v>-0.47942553860420301</v>
      </c>
      <c r="F3" s="1"/>
      <c r="G3" s="1"/>
      <c r="Q3" s="22" t="s">
        <v>23</v>
      </c>
      <c r="R3" t="s">
        <v>25</v>
      </c>
    </row>
    <row r="4" spans="1:18">
      <c r="A4">
        <v>10</v>
      </c>
      <c r="C4" s="5">
        <f t="shared" si="0"/>
        <v>0.17453292519943295</v>
      </c>
      <c r="D4" s="48">
        <f t="shared" ref="D4:D43" si="1">SIN(C4)</f>
        <v>0.17364817766693033</v>
      </c>
      <c r="E4" s="47">
        <f t="shared" ref="E4:E43" si="2">SIN(C4+$E$1)</f>
        <v>-0.31975137478493343</v>
      </c>
      <c r="F4" s="1"/>
      <c r="G4" s="1"/>
      <c r="Q4" s="20" t="s">
        <v>22</v>
      </c>
      <c r="R4" t="s">
        <v>26</v>
      </c>
    </row>
    <row r="5" spans="1:18">
      <c r="A5">
        <v>20</v>
      </c>
      <c r="C5" s="5">
        <f t="shared" si="0"/>
        <v>0.3490658503988659</v>
      </c>
      <c r="D5" s="48">
        <f t="shared" si="1"/>
        <v>0.34202014332566871</v>
      </c>
      <c r="E5" s="47">
        <f t="shared" si="2"/>
        <v>-0.15036172724482641</v>
      </c>
      <c r="F5" s="1"/>
      <c r="G5" s="1"/>
    </row>
    <row r="6" spans="1:18">
      <c r="A6">
        <v>30</v>
      </c>
      <c r="C6" s="5">
        <f t="shared" si="0"/>
        <v>0.52359877559829882</v>
      </c>
      <c r="D6" s="48">
        <f t="shared" si="1"/>
        <v>0.49999999999999994</v>
      </c>
      <c r="E6" s="47">
        <f t="shared" si="2"/>
        <v>2.3596585290909418E-2</v>
      </c>
      <c r="F6" s="1"/>
      <c r="G6" s="1"/>
      <c r="Q6" t="s">
        <v>30</v>
      </c>
    </row>
    <row r="7" spans="1:18">
      <c r="A7">
        <v>40</v>
      </c>
      <c r="C7" s="5">
        <f t="shared" si="0"/>
        <v>0.69813170079773179</v>
      </c>
      <c r="D7" s="48">
        <f t="shared" si="1"/>
        <v>0.64278760968653925</v>
      </c>
      <c r="E7" s="47">
        <f t="shared" si="2"/>
        <v>0.19683792752302931</v>
      </c>
      <c r="F7" s="1"/>
      <c r="G7" s="1"/>
      <c r="Q7" s="21" t="s">
        <v>27</v>
      </c>
      <c r="R7" t="s">
        <v>29</v>
      </c>
    </row>
    <row r="8" spans="1:18">
      <c r="A8">
        <v>45</v>
      </c>
      <c r="B8" t="s">
        <v>4</v>
      </c>
      <c r="C8" s="5">
        <f t="shared" si="0"/>
        <v>0.78539816339744828</v>
      </c>
      <c r="D8" s="48">
        <f t="shared" si="1"/>
        <v>0.70710678118654746</v>
      </c>
      <c r="E8" s="47">
        <f t="shared" si="2"/>
        <v>0.28153953114270069</v>
      </c>
      <c r="F8" s="1"/>
      <c r="G8" s="1"/>
    </row>
    <row r="9" spans="1:18">
      <c r="A9">
        <v>50</v>
      </c>
      <c r="C9" s="5">
        <f t="shared" si="0"/>
        <v>0.87266462599716477</v>
      </c>
      <c r="D9" s="48">
        <f t="shared" si="1"/>
        <v>0.76604444311897801</v>
      </c>
      <c r="E9" s="47">
        <f t="shared" si="2"/>
        <v>0.36409844893215931</v>
      </c>
      <c r="F9" s="1"/>
      <c r="G9" s="1"/>
    </row>
    <row r="10" spans="1:18">
      <c r="A10">
        <v>60</v>
      </c>
      <c r="C10" s="5">
        <f t="shared" si="0"/>
        <v>1.0471975511965976</v>
      </c>
      <c r="D10" s="48">
        <f t="shared" si="1"/>
        <v>0.8660254037844386</v>
      </c>
      <c r="E10" s="47">
        <f t="shared" si="2"/>
        <v>0.52029602321319057</v>
      </c>
      <c r="F10" s="1"/>
      <c r="G10" s="1"/>
    </row>
    <row r="11" spans="1:18">
      <c r="A11">
        <v>70</v>
      </c>
      <c r="C11" s="5">
        <f t="shared" si="0"/>
        <v>1.2217304763960306</v>
      </c>
      <c r="D11" s="48">
        <f t="shared" si="1"/>
        <v>0.93969262078590832</v>
      </c>
      <c r="E11" s="47">
        <f t="shared" si="2"/>
        <v>0.66068466611138044</v>
      </c>
      <c r="F11" s="1"/>
      <c r="G11" s="1"/>
    </row>
    <row r="12" spans="1:18">
      <c r="A12">
        <v>80</v>
      </c>
      <c r="C12" s="5">
        <f t="shared" si="0"/>
        <v>1.3962634015954636</v>
      </c>
      <c r="D12" s="48">
        <f t="shared" si="1"/>
        <v>0.98480775301220802</v>
      </c>
      <c r="E12" s="47">
        <f t="shared" si="2"/>
        <v>0.78099873975234846</v>
      </c>
      <c r="F12" s="1"/>
      <c r="G12" s="1"/>
    </row>
    <row r="13" spans="1:18">
      <c r="A13">
        <v>90</v>
      </c>
      <c r="B13" t="s">
        <v>5</v>
      </c>
      <c r="C13" s="5">
        <f t="shared" si="0"/>
        <v>1.5707963267948966</v>
      </c>
      <c r="D13" s="48">
        <f t="shared" si="1"/>
        <v>1</v>
      </c>
      <c r="E13" s="47">
        <f t="shared" si="2"/>
        <v>0.87758256189037265</v>
      </c>
      <c r="F13" s="1"/>
      <c r="G13" s="1"/>
    </row>
    <row r="14" spans="1:18">
      <c r="A14">
        <v>100</v>
      </c>
      <c r="C14" s="5">
        <f t="shared" si="0"/>
        <v>1.7453292519943295</v>
      </c>
      <c r="D14" s="48">
        <f t="shared" si="1"/>
        <v>0.98480775301220802</v>
      </c>
      <c r="E14" s="47">
        <f t="shared" si="2"/>
        <v>0.94750148196356132</v>
      </c>
      <c r="F14" s="1"/>
      <c r="G14" s="1"/>
    </row>
    <row r="15" spans="1:18">
      <c r="A15">
        <v>110</v>
      </c>
      <c r="C15" s="5">
        <f t="shared" si="0"/>
        <v>1.9198621771937625</v>
      </c>
      <c r="D15" s="48">
        <f t="shared" si="1"/>
        <v>0.93969262078590843</v>
      </c>
      <c r="E15" s="47">
        <f t="shared" si="2"/>
        <v>0.98863104896617138</v>
      </c>
      <c r="F15" s="1"/>
      <c r="G15" s="1"/>
    </row>
    <row r="16" spans="1:18">
      <c r="A16">
        <v>120</v>
      </c>
      <c r="C16" s="5">
        <f t="shared" si="0"/>
        <v>2.0943951023931953</v>
      </c>
      <c r="D16" s="48">
        <f t="shared" si="1"/>
        <v>0.86602540378443871</v>
      </c>
      <c r="E16" s="47">
        <f t="shared" si="2"/>
        <v>0.99972156181739369</v>
      </c>
      <c r="F16" s="1"/>
      <c r="G16" s="1"/>
    </row>
    <row r="17" spans="1:7">
      <c r="A17">
        <v>130</v>
      </c>
      <c r="C17" s="5">
        <f t="shared" si="0"/>
        <v>2.2689280275926285</v>
      </c>
      <c r="D17" s="48">
        <f t="shared" si="1"/>
        <v>0.76604444311897801</v>
      </c>
      <c r="E17" s="47">
        <f t="shared" si="2"/>
        <v>0.98043604089631398</v>
      </c>
      <c r="F17" s="1"/>
      <c r="G17" s="1"/>
    </row>
    <row r="18" spans="1:7">
      <c r="A18">
        <v>135</v>
      </c>
      <c r="B18" t="s">
        <v>6</v>
      </c>
      <c r="C18" s="5">
        <f t="shared" si="0"/>
        <v>2.3561944901923448</v>
      </c>
      <c r="D18" s="48">
        <f t="shared" si="1"/>
        <v>0.70710678118654757</v>
      </c>
      <c r="E18" s="47">
        <f t="shared" si="2"/>
        <v>0.95954962998479043</v>
      </c>
      <c r="F18" s="1"/>
      <c r="G18" s="1"/>
    </row>
    <row r="19" spans="1:7">
      <c r="A19">
        <v>140</v>
      </c>
      <c r="C19" s="5">
        <f t="shared" si="0"/>
        <v>2.4434609527920612</v>
      </c>
      <c r="D19" s="48">
        <f t="shared" si="1"/>
        <v>0.64278760968653947</v>
      </c>
      <c r="E19" s="47">
        <f t="shared" si="2"/>
        <v>0.93136046699717501</v>
      </c>
      <c r="F19" s="1"/>
      <c r="G19" s="1"/>
    </row>
    <row r="20" spans="1:7">
      <c r="A20">
        <v>150</v>
      </c>
      <c r="C20" s="5">
        <f t="shared" si="0"/>
        <v>2.6179938779914944</v>
      </c>
      <c r="D20" s="48">
        <f t="shared" si="1"/>
        <v>0.49999999999999994</v>
      </c>
      <c r="E20" s="47">
        <f t="shared" si="2"/>
        <v>0.85398597659946318</v>
      </c>
      <c r="F20" s="1"/>
      <c r="G20" s="1"/>
    </row>
    <row r="21" spans="1:7">
      <c r="A21">
        <v>160</v>
      </c>
      <c r="C21" s="5">
        <f t="shared" si="0"/>
        <v>2.7925268031909272</v>
      </c>
      <c r="D21" s="48">
        <f t="shared" si="1"/>
        <v>0.34202014332566888</v>
      </c>
      <c r="E21" s="47">
        <f t="shared" si="2"/>
        <v>0.75066355444053212</v>
      </c>
      <c r="F21" s="1"/>
      <c r="G21" s="1"/>
    </row>
    <row r="22" spans="1:7">
      <c r="A22">
        <v>170</v>
      </c>
      <c r="C22" s="5">
        <f t="shared" si="0"/>
        <v>2.9670597283903604</v>
      </c>
      <c r="D22" s="48">
        <f t="shared" si="1"/>
        <v>0.17364817766693028</v>
      </c>
      <c r="E22" s="47">
        <f t="shared" si="2"/>
        <v>0.62453260003401201</v>
      </c>
      <c r="F22" s="1"/>
      <c r="G22" s="1"/>
    </row>
    <row r="23" spans="1:7">
      <c r="A23">
        <v>180</v>
      </c>
      <c r="B23" t="s">
        <v>10</v>
      </c>
      <c r="C23" s="5">
        <f t="shared" si="0"/>
        <v>3.1415926535897931</v>
      </c>
      <c r="D23" s="48">
        <f t="shared" si="1"/>
        <v>1.22514845490862E-16</v>
      </c>
      <c r="E23" s="47">
        <f t="shared" si="2"/>
        <v>0.47942553860420312</v>
      </c>
      <c r="F23" s="1"/>
      <c r="G23" s="1"/>
    </row>
    <row r="24" spans="1:7">
      <c r="A24">
        <v>190</v>
      </c>
      <c r="C24" s="5">
        <f t="shared" si="0"/>
        <v>3.3161255787892263</v>
      </c>
      <c r="D24" s="48">
        <f t="shared" si="1"/>
        <v>-0.17364817766693047</v>
      </c>
      <c r="E24" s="47">
        <f t="shared" si="2"/>
        <v>0.31975137478493332</v>
      </c>
      <c r="F24" s="1"/>
      <c r="G24" s="1"/>
    </row>
    <row r="25" spans="1:7">
      <c r="A25">
        <v>200</v>
      </c>
      <c r="C25" s="5">
        <f t="shared" si="0"/>
        <v>3.4906585039886591</v>
      </c>
      <c r="D25" s="48">
        <f t="shared" si="1"/>
        <v>-0.34202014332566866</v>
      </c>
      <c r="E25" s="47">
        <f t="shared" si="2"/>
        <v>0.15036172724482647</v>
      </c>
      <c r="F25" s="1"/>
      <c r="G25" s="1"/>
    </row>
    <row r="26" spans="1:7">
      <c r="A26">
        <v>210</v>
      </c>
      <c r="C26" s="5">
        <f t="shared" si="0"/>
        <v>3.6651914291880923</v>
      </c>
      <c r="D26" s="48">
        <f t="shared" si="1"/>
        <v>-0.50000000000000011</v>
      </c>
      <c r="E26" s="47">
        <f t="shared" si="2"/>
        <v>-2.359658529090963E-2</v>
      </c>
      <c r="F26" s="1"/>
      <c r="G26" s="1"/>
    </row>
    <row r="27" spans="1:7">
      <c r="A27">
        <v>220</v>
      </c>
      <c r="C27" s="5">
        <f t="shared" si="0"/>
        <v>3.839724354387525</v>
      </c>
      <c r="D27" s="48">
        <f t="shared" si="1"/>
        <v>-0.64278760968653925</v>
      </c>
      <c r="E27" s="47">
        <f t="shared" si="2"/>
        <v>-0.19683792752302928</v>
      </c>
      <c r="F27" s="1"/>
      <c r="G27" s="1"/>
    </row>
    <row r="28" spans="1:7">
      <c r="A28">
        <v>225</v>
      </c>
      <c r="B28" t="s">
        <v>7</v>
      </c>
      <c r="C28" s="5">
        <f t="shared" si="0"/>
        <v>3.9269908169872414</v>
      </c>
      <c r="D28" s="48">
        <f t="shared" si="1"/>
        <v>-0.70710678118654746</v>
      </c>
      <c r="E28" s="47">
        <f t="shared" si="2"/>
        <v>-0.28153953114270058</v>
      </c>
      <c r="F28" s="1"/>
      <c r="G28" s="1"/>
    </row>
    <row r="29" spans="1:7">
      <c r="A29">
        <v>230</v>
      </c>
      <c r="C29" s="5">
        <f t="shared" si="0"/>
        <v>4.0142572795869578</v>
      </c>
      <c r="D29" s="48">
        <f t="shared" si="1"/>
        <v>-0.7660444431189779</v>
      </c>
      <c r="E29" s="47">
        <f t="shared" si="2"/>
        <v>-0.36409844893215909</v>
      </c>
      <c r="F29" s="1"/>
      <c r="G29" s="1"/>
    </row>
    <row r="30" spans="1:7">
      <c r="A30">
        <v>240</v>
      </c>
      <c r="C30" s="5">
        <f t="shared" si="0"/>
        <v>4.1887902047863905</v>
      </c>
      <c r="D30" s="48">
        <f t="shared" si="1"/>
        <v>-0.86602540378443837</v>
      </c>
      <c r="E30" s="47">
        <f t="shared" si="2"/>
        <v>-0.52029602321319024</v>
      </c>
      <c r="F30" s="1"/>
      <c r="G30" s="1"/>
    </row>
    <row r="31" spans="1:7">
      <c r="A31">
        <v>250</v>
      </c>
      <c r="C31" s="5">
        <f t="shared" si="0"/>
        <v>4.3633231299858242</v>
      </c>
      <c r="D31" s="48">
        <f t="shared" si="1"/>
        <v>-0.93969262078590843</v>
      </c>
      <c r="E31" s="47">
        <f t="shared" si="2"/>
        <v>-0.66068466611138066</v>
      </c>
      <c r="F31" s="1"/>
      <c r="G31" s="1"/>
    </row>
    <row r="32" spans="1:7">
      <c r="A32">
        <v>260</v>
      </c>
      <c r="C32" s="5">
        <f t="shared" si="0"/>
        <v>4.5378560551852569</v>
      </c>
      <c r="D32" s="48">
        <f t="shared" si="1"/>
        <v>-0.98480775301220802</v>
      </c>
      <c r="E32" s="47">
        <f t="shared" si="2"/>
        <v>-0.78099873975234857</v>
      </c>
      <c r="F32" s="1"/>
      <c r="G32" s="1"/>
    </row>
    <row r="33" spans="1:7">
      <c r="A33">
        <v>270</v>
      </c>
      <c r="B33" t="s">
        <v>8</v>
      </c>
      <c r="C33" s="5">
        <f t="shared" si="0"/>
        <v>4.7123889803846897</v>
      </c>
      <c r="D33" s="48">
        <f t="shared" si="1"/>
        <v>-1</v>
      </c>
      <c r="E33" s="47">
        <f t="shared" si="2"/>
        <v>-0.87758256189037265</v>
      </c>
      <c r="F33" s="1"/>
      <c r="G33" s="1"/>
    </row>
    <row r="34" spans="1:7">
      <c r="A34">
        <v>280</v>
      </c>
      <c r="C34" s="5">
        <f t="shared" si="0"/>
        <v>4.8869219055841224</v>
      </c>
      <c r="D34" s="48">
        <f t="shared" si="1"/>
        <v>-0.98480775301220813</v>
      </c>
      <c r="E34" s="47">
        <f t="shared" si="2"/>
        <v>-0.94750148196356121</v>
      </c>
      <c r="F34" s="1"/>
      <c r="G34" s="1"/>
    </row>
    <row r="35" spans="1:7">
      <c r="A35">
        <v>290</v>
      </c>
      <c r="C35" s="5">
        <f t="shared" si="0"/>
        <v>5.0614548307835561</v>
      </c>
      <c r="D35" s="48">
        <f t="shared" si="1"/>
        <v>-0.93969262078590832</v>
      </c>
      <c r="E35" s="47">
        <f t="shared" si="2"/>
        <v>-0.98863104896617149</v>
      </c>
      <c r="F35" s="1"/>
      <c r="G35" s="1"/>
    </row>
    <row r="36" spans="1:7">
      <c r="A36">
        <v>300</v>
      </c>
      <c r="C36" s="5">
        <f t="shared" si="0"/>
        <v>5.2359877559829888</v>
      </c>
      <c r="D36" s="48">
        <f t="shared" si="1"/>
        <v>-0.8660254037844386</v>
      </c>
      <c r="E36" s="47">
        <f t="shared" si="2"/>
        <v>-0.99972156181739369</v>
      </c>
      <c r="F36" s="1"/>
      <c r="G36" s="1"/>
    </row>
    <row r="37" spans="1:7">
      <c r="A37">
        <v>310</v>
      </c>
      <c r="C37" s="5">
        <f t="shared" si="0"/>
        <v>5.4105206811824216</v>
      </c>
      <c r="D37" s="48">
        <f t="shared" si="1"/>
        <v>-0.76604444311897812</v>
      </c>
      <c r="E37" s="47">
        <f t="shared" si="2"/>
        <v>-0.98043604089631398</v>
      </c>
      <c r="F37" s="1"/>
      <c r="G37" s="1"/>
    </row>
    <row r="38" spans="1:7">
      <c r="A38">
        <v>315</v>
      </c>
      <c r="B38" t="s">
        <v>9</v>
      </c>
      <c r="C38" s="5">
        <f t="shared" si="0"/>
        <v>5.497787143782138</v>
      </c>
      <c r="D38" s="48">
        <f t="shared" si="1"/>
        <v>-0.70710678118654768</v>
      </c>
      <c r="E38" s="47">
        <f t="shared" si="2"/>
        <v>-0.95954962998479054</v>
      </c>
      <c r="F38" s="1"/>
      <c r="G38" s="1"/>
    </row>
    <row r="39" spans="1:7">
      <c r="A39">
        <v>320</v>
      </c>
      <c r="C39" s="5">
        <f t="shared" si="0"/>
        <v>5.5850536063818543</v>
      </c>
      <c r="D39" s="48">
        <f t="shared" si="1"/>
        <v>-0.64278760968653958</v>
      </c>
      <c r="E39" s="47">
        <f t="shared" si="2"/>
        <v>-0.93136046699717501</v>
      </c>
      <c r="F39" s="1"/>
      <c r="G39" s="1"/>
    </row>
    <row r="40" spans="1:7">
      <c r="A40">
        <v>330</v>
      </c>
      <c r="C40" s="5">
        <f t="shared" si="0"/>
        <v>5.7595865315812871</v>
      </c>
      <c r="D40" s="48">
        <f t="shared" si="1"/>
        <v>-0.50000000000000044</v>
      </c>
      <c r="E40" s="47">
        <f t="shared" si="2"/>
        <v>-0.85398597659946351</v>
      </c>
      <c r="F40" s="1"/>
      <c r="G40" s="1"/>
    </row>
    <row r="41" spans="1:7">
      <c r="A41">
        <v>340</v>
      </c>
      <c r="C41" s="5">
        <f t="shared" si="0"/>
        <v>5.9341194567807207</v>
      </c>
      <c r="D41" s="48">
        <f t="shared" si="1"/>
        <v>-0.3420201433256686</v>
      </c>
      <c r="E41" s="47">
        <f t="shared" si="2"/>
        <v>-0.7506635544405319</v>
      </c>
      <c r="F41" s="1"/>
      <c r="G41" s="1"/>
    </row>
    <row r="42" spans="1:7">
      <c r="A42">
        <v>350</v>
      </c>
      <c r="C42" s="5">
        <f t="shared" si="0"/>
        <v>6.1086523819801535</v>
      </c>
      <c r="D42" s="48">
        <f t="shared" si="1"/>
        <v>-0.17364817766693039</v>
      </c>
      <c r="E42" s="47">
        <f t="shared" si="2"/>
        <v>-0.62453260003401212</v>
      </c>
      <c r="F42" s="1"/>
      <c r="G42" s="1"/>
    </row>
    <row r="43" spans="1:7">
      <c r="A43">
        <v>360</v>
      </c>
      <c r="B43" t="s">
        <v>11</v>
      </c>
      <c r="C43" s="5">
        <f t="shared" si="0"/>
        <v>6.2831853071795862</v>
      </c>
      <c r="D43" s="48">
        <f t="shared" si="1"/>
        <v>-2.45029690981724E-16</v>
      </c>
      <c r="E43" s="47">
        <f t="shared" si="2"/>
        <v>-0.47942553860420323</v>
      </c>
      <c r="F43" s="1"/>
      <c r="G43" s="1"/>
    </row>
  </sheetData>
  <printOptions horizontalCentered="1"/>
  <pageMargins left="3.2677165354330708" right="0.19685039370078741" top="0.74803149606299213" bottom="0.74803149606299213" header="0.31496062992125984" footer="0.31496062992125984"/>
  <pageSetup paperSize="9" orientation="landscape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Spinner 1">
              <controlPr defaultSize="0" autoPict="0">
                <anchor moveWithCells="1" sizeWithCells="1">
                  <from>
                    <xdr:col>6</xdr:col>
                    <xdr:colOff>0</xdr:colOff>
                    <xdr:row>2</xdr:row>
                    <xdr:rowOff>9525</xdr:rowOff>
                  </from>
                  <to>
                    <xdr:col>6</xdr:col>
                    <xdr:colOff>752475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6CA3-AFA5-482D-97E7-3BE06425F308}">
  <dimension ref="A1:R43"/>
  <sheetViews>
    <sheetView zoomScaleNormal="100" workbookViewId="0">
      <selection activeCell="G1" sqref="G1"/>
    </sheetView>
  </sheetViews>
  <sheetFormatPr baseColWidth="10" defaultRowHeight="15"/>
  <cols>
    <col min="1" max="1" width="7.140625" customWidth="1"/>
    <col min="2" max="2" width="6.85546875" bestFit="1" customWidth="1"/>
    <col min="6" max="6" width="5.85546875" customWidth="1"/>
    <col min="8" max="8" width="9.7109375" customWidth="1"/>
    <col min="16" max="16" width="47" customWidth="1"/>
    <col min="17" max="17" width="12.28515625" bestFit="1" customWidth="1"/>
  </cols>
  <sheetData>
    <row r="1" spans="1:18">
      <c r="D1" s="23" t="s">
        <v>31</v>
      </c>
      <c r="E1" s="20">
        <f>0.5*G1-1</f>
        <v>1</v>
      </c>
      <c r="G1" s="24">
        <v>4</v>
      </c>
      <c r="I1" t="s">
        <v>26</v>
      </c>
      <c r="L1" s="20" t="s">
        <v>33</v>
      </c>
    </row>
    <row r="2" spans="1:18">
      <c r="A2" s="8" t="s">
        <v>2</v>
      </c>
      <c r="B2" s="8" t="s">
        <v>10</v>
      </c>
      <c r="C2" s="8" t="s">
        <v>3</v>
      </c>
      <c r="D2" s="54" t="s">
        <v>0</v>
      </c>
      <c r="E2" s="56" t="s">
        <v>33</v>
      </c>
      <c r="F2" s="20"/>
      <c r="G2" s="21"/>
      <c r="Q2" s="19" t="s">
        <v>24</v>
      </c>
    </row>
    <row r="3" spans="1:18">
      <c r="A3">
        <v>0</v>
      </c>
      <c r="C3" s="5">
        <f t="shared" ref="C3:C43" si="0">RADIANS(A3)</f>
        <v>0</v>
      </c>
      <c r="D3" s="48">
        <f>SIN(C3)</f>
        <v>0</v>
      </c>
      <c r="E3" s="45">
        <f>SIN(C3)+$E$1</f>
        <v>1</v>
      </c>
      <c r="F3" s="1"/>
      <c r="G3" s="1"/>
      <c r="Q3" s="22" t="s">
        <v>23</v>
      </c>
      <c r="R3" t="s">
        <v>25</v>
      </c>
    </row>
    <row r="4" spans="1:18">
      <c r="A4">
        <v>10</v>
      </c>
      <c r="C4" s="5">
        <f t="shared" si="0"/>
        <v>0.17453292519943295</v>
      </c>
      <c r="D4" s="48">
        <f t="shared" ref="D4:D43" si="1">SIN(C4)</f>
        <v>0.17364817766693033</v>
      </c>
      <c r="E4" s="45">
        <f t="shared" ref="E4:E43" si="2">SIN(C4)+$E$1</f>
        <v>1.1736481776669303</v>
      </c>
      <c r="F4" s="1"/>
      <c r="G4" s="1"/>
      <c r="Q4" s="20" t="s">
        <v>22</v>
      </c>
      <c r="R4" t="s">
        <v>26</v>
      </c>
    </row>
    <row r="5" spans="1:18">
      <c r="A5">
        <v>20</v>
      </c>
      <c r="C5" s="5">
        <f t="shared" si="0"/>
        <v>0.3490658503988659</v>
      </c>
      <c r="D5" s="48">
        <f t="shared" si="1"/>
        <v>0.34202014332566871</v>
      </c>
      <c r="E5" s="45">
        <f t="shared" si="2"/>
        <v>1.3420201433256687</v>
      </c>
      <c r="F5" s="1"/>
      <c r="G5" s="1"/>
    </row>
    <row r="6" spans="1:18">
      <c r="A6">
        <v>30</v>
      </c>
      <c r="C6" s="5">
        <f t="shared" si="0"/>
        <v>0.52359877559829882</v>
      </c>
      <c r="D6" s="48">
        <f t="shared" si="1"/>
        <v>0.49999999999999994</v>
      </c>
      <c r="E6" s="45">
        <f t="shared" si="2"/>
        <v>1.5</v>
      </c>
      <c r="F6" s="1"/>
      <c r="G6" s="1"/>
      <c r="Q6" t="s">
        <v>30</v>
      </c>
    </row>
    <row r="7" spans="1:18">
      <c r="A7">
        <v>40</v>
      </c>
      <c r="C7" s="5">
        <f t="shared" si="0"/>
        <v>0.69813170079773179</v>
      </c>
      <c r="D7" s="48">
        <f t="shared" si="1"/>
        <v>0.64278760968653925</v>
      </c>
      <c r="E7" s="45">
        <f t="shared" si="2"/>
        <v>1.6427876096865393</v>
      </c>
      <c r="F7" s="1"/>
      <c r="G7" s="1"/>
      <c r="Q7" s="21" t="s">
        <v>27</v>
      </c>
      <c r="R7" t="s">
        <v>29</v>
      </c>
    </row>
    <row r="8" spans="1:18">
      <c r="A8">
        <v>45</v>
      </c>
      <c r="B8" t="s">
        <v>4</v>
      </c>
      <c r="C8" s="5">
        <f t="shared" si="0"/>
        <v>0.78539816339744828</v>
      </c>
      <c r="D8" s="48">
        <f t="shared" si="1"/>
        <v>0.70710678118654746</v>
      </c>
      <c r="E8" s="45">
        <f t="shared" si="2"/>
        <v>1.7071067811865475</v>
      </c>
      <c r="F8" s="1"/>
      <c r="G8" s="1"/>
    </row>
    <row r="9" spans="1:18">
      <c r="A9">
        <v>50</v>
      </c>
      <c r="C9" s="5">
        <f t="shared" si="0"/>
        <v>0.87266462599716477</v>
      </c>
      <c r="D9" s="48">
        <f t="shared" si="1"/>
        <v>0.76604444311897801</v>
      </c>
      <c r="E9" s="45">
        <f t="shared" si="2"/>
        <v>1.7660444431189779</v>
      </c>
      <c r="F9" s="1"/>
      <c r="G9" s="1"/>
    </row>
    <row r="10" spans="1:18">
      <c r="A10">
        <v>60</v>
      </c>
      <c r="C10" s="5">
        <f t="shared" si="0"/>
        <v>1.0471975511965976</v>
      </c>
      <c r="D10" s="48">
        <f t="shared" si="1"/>
        <v>0.8660254037844386</v>
      </c>
      <c r="E10" s="45">
        <f t="shared" si="2"/>
        <v>1.8660254037844386</v>
      </c>
      <c r="F10" s="1"/>
      <c r="G10" s="1"/>
    </row>
    <row r="11" spans="1:18">
      <c r="A11">
        <v>70</v>
      </c>
      <c r="C11" s="5">
        <f t="shared" si="0"/>
        <v>1.2217304763960306</v>
      </c>
      <c r="D11" s="48">
        <f t="shared" si="1"/>
        <v>0.93969262078590832</v>
      </c>
      <c r="E11" s="45">
        <f t="shared" si="2"/>
        <v>1.9396926207859084</v>
      </c>
      <c r="F11" s="1"/>
      <c r="G11" s="1"/>
    </row>
    <row r="12" spans="1:18">
      <c r="A12">
        <v>80</v>
      </c>
      <c r="C12" s="5">
        <f t="shared" si="0"/>
        <v>1.3962634015954636</v>
      </c>
      <c r="D12" s="48">
        <f t="shared" si="1"/>
        <v>0.98480775301220802</v>
      </c>
      <c r="E12" s="45">
        <f t="shared" si="2"/>
        <v>1.9848077530122081</v>
      </c>
      <c r="F12" s="1"/>
      <c r="G12" s="1"/>
    </row>
    <row r="13" spans="1:18">
      <c r="A13">
        <v>90</v>
      </c>
      <c r="B13" t="s">
        <v>5</v>
      </c>
      <c r="C13" s="5">
        <f t="shared" si="0"/>
        <v>1.5707963267948966</v>
      </c>
      <c r="D13" s="48">
        <f t="shared" si="1"/>
        <v>1</v>
      </c>
      <c r="E13" s="45">
        <f t="shared" si="2"/>
        <v>2</v>
      </c>
      <c r="F13" s="1"/>
      <c r="G13" s="1"/>
    </row>
    <row r="14" spans="1:18">
      <c r="A14">
        <v>100</v>
      </c>
      <c r="C14" s="5">
        <f t="shared" si="0"/>
        <v>1.7453292519943295</v>
      </c>
      <c r="D14" s="48">
        <f t="shared" si="1"/>
        <v>0.98480775301220802</v>
      </c>
      <c r="E14" s="45">
        <f t="shared" si="2"/>
        <v>1.9848077530122081</v>
      </c>
      <c r="F14" s="1"/>
      <c r="G14" s="1"/>
    </row>
    <row r="15" spans="1:18">
      <c r="A15">
        <v>110</v>
      </c>
      <c r="C15" s="5">
        <f t="shared" si="0"/>
        <v>1.9198621771937625</v>
      </c>
      <c r="D15" s="48">
        <f t="shared" si="1"/>
        <v>0.93969262078590843</v>
      </c>
      <c r="E15" s="45">
        <f t="shared" si="2"/>
        <v>1.9396926207859084</v>
      </c>
      <c r="F15" s="1"/>
      <c r="G15" s="1"/>
    </row>
    <row r="16" spans="1:18">
      <c r="A16">
        <v>120</v>
      </c>
      <c r="C16" s="5">
        <f t="shared" si="0"/>
        <v>2.0943951023931953</v>
      </c>
      <c r="D16" s="48">
        <f t="shared" si="1"/>
        <v>0.86602540378443871</v>
      </c>
      <c r="E16" s="45">
        <f t="shared" si="2"/>
        <v>1.8660254037844388</v>
      </c>
      <c r="F16" s="1"/>
      <c r="G16" s="1"/>
    </row>
    <row r="17" spans="1:7">
      <c r="A17">
        <v>130</v>
      </c>
      <c r="C17" s="5">
        <f t="shared" si="0"/>
        <v>2.2689280275926285</v>
      </c>
      <c r="D17" s="48">
        <f t="shared" si="1"/>
        <v>0.76604444311897801</v>
      </c>
      <c r="E17" s="45">
        <f t="shared" si="2"/>
        <v>1.7660444431189779</v>
      </c>
      <c r="F17" s="1"/>
      <c r="G17" s="1"/>
    </row>
    <row r="18" spans="1:7">
      <c r="A18">
        <v>135</v>
      </c>
      <c r="B18" t="s">
        <v>6</v>
      </c>
      <c r="C18" s="5">
        <f t="shared" si="0"/>
        <v>2.3561944901923448</v>
      </c>
      <c r="D18" s="48">
        <f t="shared" si="1"/>
        <v>0.70710678118654757</v>
      </c>
      <c r="E18" s="45">
        <f t="shared" si="2"/>
        <v>1.7071067811865475</v>
      </c>
      <c r="F18" s="1"/>
      <c r="G18" s="1"/>
    </row>
    <row r="19" spans="1:7">
      <c r="A19">
        <v>140</v>
      </c>
      <c r="C19" s="5">
        <f t="shared" si="0"/>
        <v>2.4434609527920612</v>
      </c>
      <c r="D19" s="48">
        <f t="shared" si="1"/>
        <v>0.64278760968653947</v>
      </c>
      <c r="E19" s="45">
        <f t="shared" si="2"/>
        <v>1.6427876096865395</v>
      </c>
      <c r="F19" s="1"/>
      <c r="G19" s="1"/>
    </row>
    <row r="20" spans="1:7">
      <c r="A20">
        <v>150</v>
      </c>
      <c r="C20" s="5">
        <f t="shared" si="0"/>
        <v>2.6179938779914944</v>
      </c>
      <c r="D20" s="48">
        <f t="shared" si="1"/>
        <v>0.49999999999999994</v>
      </c>
      <c r="E20" s="45">
        <f t="shared" si="2"/>
        <v>1.5</v>
      </c>
      <c r="F20" s="1"/>
      <c r="G20" s="1"/>
    </row>
    <row r="21" spans="1:7">
      <c r="A21">
        <v>160</v>
      </c>
      <c r="C21" s="5">
        <f t="shared" si="0"/>
        <v>2.7925268031909272</v>
      </c>
      <c r="D21" s="48">
        <f t="shared" si="1"/>
        <v>0.34202014332566888</v>
      </c>
      <c r="E21" s="45">
        <f t="shared" si="2"/>
        <v>1.3420201433256689</v>
      </c>
      <c r="F21" s="1"/>
      <c r="G21" s="1"/>
    </row>
    <row r="22" spans="1:7">
      <c r="A22">
        <v>170</v>
      </c>
      <c r="C22" s="5">
        <f t="shared" si="0"/>
        <v>2.9670597283903604</v>
      </c>
      <c r="D22" s="48">
        <f t="shared" si="1"/>
        <v>0.17364817766693028</v>
      </c>
      <c r="E22" s="45">
        <f t="shared" si="2"/>
        <v>1.1736481776669303</v>
      </c>
      <c r="F22" s="1"/>
      <c r="G22" s="1"/>
    </row>
    <row r="23" spans="1:7">
      <c r="A23">
        <v>180</v>
      </c>
      <c r="B23" t="s">
        <v>10</v>
      </c>
      <c r="C23" s="5">
        <f t="shared" si="0"/>
        <v>3.1415926535897931</v>
      </c>
      <c r="D23" s="48">
        <f t="shared" si="1"/>
        <v>1.22514845490862E-16</v>
      </c>
      <c r="E23" s="45">
        <f t="shared" si="2"/>
        <v>1.0000000000000002</v>
      </c>
      <c r="F23" s="1"/>
      <c r="G23" s="1"/>
    </row>
    <row r="24" spans="1:7">
      <c r="A24">
        <v>190</v>
      </c>
      <c r="C24" s="5">
        <f t="shared" si="0"/>
        <v>3.3161255787892263</v>
      </c>
      <c r="D24" s="48">
        <f t="shared" si="1"/>
        <v>-0.17364817766693047</v>
      </c>
      <c r="E24" s="45">
        <f t="shared" si="2"/>
        <v>0.82635182233306947</v>
      </c>
      <c r="F24" s="1"/>
      <c r="G24" s="1"/>
    </row>
    <row r="25" spans="1:7">
      <c r="A25">
        <v>200</v>
      </c>
      <c r="C25" s="5">
        <f t="shared" si="0"/>
        <v>3.4906585039886591</v>
      </c>
      <c r="D25" s="48">
        <f t="shared" si="1"/>
        <v>-0.34202014332566866</v>
      </c>
      <c r="E25" s="45">
        <f t="shared" si="2"/>
        <v>0.65797985667433134</v>
      </c>
      <c r="F25" s="1"/>
      <c r="G25" s="1"/>
    </row>
    <row r="26" spans="1:7">
      <c r="A26">
        <v>210</v>
      </c>
      <c r="C26" s="5">
        <f t="shared" si="0"/>
        <v>3.6651914291880923</v>
      </c>
      <c r="D26" s="48">
        <f t="shared" si="1"/>
        <v>-0.50000000000000011</v>
      </c>
      <c r="E26" s="45">
        <f t="shared" si="2"/>
        <v>0.49999999999999989</v>
      </c>
      <c r="F26" s="1"/>
      <c r="G26" s="1"/>
    </row>
    <row r="27" spans="1:7">
      <c r="A27">
        <v>220</v>
      </c>
      <c r="C27" s="5">
        <f t="shared" si="0"/>
        <v>3.839724354387525</v>
      </c>
      <c r="D27" s="48">
        <f t="shared" si="1"/>
        <v>-0.64278760968653925</v>
      </c>
      <c r="E27" s="45">
        <f t="shared" si="2"/>
        <v>0.35721239031346075</v>
      </c>
      <c r="F27" s="1"/>
    </row>
    <row r="28" spans="1:7">
      <c r="A28">
        <v>225</v>
      </c>
      <c r="B28" t="s">
        <v>7</v>
      </c>
      <c r="C28" s="5">
        <f t="shared" si="0"/>
        <v>3.9269908169872414</v>
      </c>
      <c r="D28" s="48">
        <f t="shared" si="1"/>
        <v>-0.70710678118654746</v>
      </c>
      <c r="E28" s="45">
        <f t="shared" si="2"/>
        <v>0.29289321881345254</v>
      </c>
      <c r="F28" s="1"/>
    </row>
    <row r="29" spans="1:7">
      <c r="A29">
        <v>230</v>
      </c>
      <c r="C29" s="5">
        <f t="shared" si="0"/>
        <v>4.0142572795869578</v>
      </c>
      <c r="D29" s="48">
        <f t="shared" si="1"/>
        <v>-0.7660444431189779</v>
      </c>
      <c r="E29" s="45">
        <f t="shared" si="2"/>
        <v>0.2339555568810221</v>
      </c>
      <c r="F29" s="1"/>
    </row>
    <row r="30" spans="1:7">
      <c r="A30">
        <v>240</v>
      </c>
      <c r="C30" s="5">
        <f t="shared" si="0"/>
        <v>4.1887902047863905</v>
      </c>
      <c r="D30" s="48">
        <f t="shared" si="1"/>
        <v>-0.86602540378443837</v>
      </c>
      <c r="E30" s="45">
        <f t="shared" si="2"/>
        <v>0.13397459621556163</v>
      </c>
      <c r="F30" s="1"/>
      <c r="G30" s="1"/>
    </row>
    <row r="31" spans="1:7">
      <c r="A31">
        <v>250</v>
      </c>
      <c r="C31" s="5">
        <f t="shared" si="0"/>
        <v>4.3633231299858242</v>
      </c>
      <c r="D31" s="48">
        <f t="shared" si="1"/>
        <v>-0.93969262078590843</v>
      </c>
      <c r="E31" s="45">
        <f t="shared" si="2"/>
        <v>6.0307379214091572E-2</v>
      </c>
      <c r="F31" s="1"/>
      <c r="G31" s="1"/>
    </row>
    <row r="32" spans="1:7">
      <c r="A32">
        <v>260</v>
      </c>
      <c r="C32" s="5">
        <f t="shared" si="0"/>
        <v>4.5378560551852569</v>
      </c>
      <c r="D32" s="48">
        <f t="shared" si="1"/>
        <v>-0.98480775301220802</v>
      </c>
      <c r="E32" s="45">
        <f t="shared" si="2"/>
        <v>1.519224698779198E-2</v>
      </c>
      <c r="F32" s="1"/>
      <c r="G32" s="1" t="s">
        <v>54</v>
      </c>
    </row>
    <row r="33" spans="1:9">
      <c r="A33">
        <v>270</v>
      </c>
      <c r="B33" t="s">
        <v>8</v>
      </c>
      <c r="C33" s="5">
        <f t="shared" si="0"/>
        <v>4.7123889803846897</v>
      </c>
      <c r="D33" s="48">
        <f t="shared" si="1"/>
        <v>-1</v>
      </c>
      <c r="E33" s="45">
        <f t="shared" si="2"/>
        <v>0</v>
      </c>
      <c r="F33" s="1"/>
      <c r="G33" s="1" t="s">
        <v>50</v>
      </c>
      <c r="H33">
        <v>0</v>
      </c>
      <c r="I33">
        <v>2</v>
      </c>
    </row>
    <row r="34" spans="1:9">
      <c r="A34">
        <v>280</v>
      </c>
      <c r="C34" s="5">
        <f t="shared" si="0"/>
        <v>4.8869219055841224</v>
      </c>
      <c r="D34" s="48">
        <f t="shared" si="1"/>
        <v>-0.98480775301220813</v>
      </c>
      <c r="E34" s="45">
        <f t="shared" si="2"/>
        <v>1.5192246987791869E-2</v>
      </c>
      <c r="F34" s="1"/>
      <c r="G34" t="s">
        <v>51</v>
      </c>
      <c r="H34">
        <v>0</v>
      </c>
      <c r="I34">
        <v>-2</v>
      </c>
    </row>
    <row r="35" spans="1:9">
      <c r="A35">
        <v>290</v>
      </c>
      <c r="C35" s="5">
        <f t="shared" si="0"/>
        <v>5.0614548307835561</v>
      </c>
      <c r="D35" s="48">
        <f t="shared" si="1"/>
        <v>-0.93969262078590832</v>
      </c>
      <c r="E35" s="45">
        <f t="shared" si="2"/>
        <v>6.0307379214091683E-2</v>
      </c>
      <c r="F35" s="1"/>
      <c r="G35" s="1"/>
    </row>
    <row r="36" spans="1:9">
      <c r="A36">
        <v>300</v>
      </c>
      <c r="C36" s="5">
        <f t="shared" si="0"/>
        <v>5.2359877559829888</v>
      </c>
      <c r="D36" s="48">
        <f t="shared" si="1"/>
        <v>-0.8660254037844386</v>
      </c>
      <c r="E36" s="45">
        <f t="shared" si="2"/>
        <v>0.1339745962155614</v>
      </c>
      <c r="F36" s="1"/>
      <c r="G36" s="1"/>
    </row>
    <row r="37" spans="1:9">
      <c r="A37">
        <v>310</v>
      </c>
      <c r="C37" s="5">
        <f t="shared" si="0"/>
        <v>5.4105206811824216</v>
      </c>
      <c r="D37" s="48">
        <f t="shared" si="1"/>
        <v>-0.76604444311897812</v>
      </c>
      <c r="E37" s="45">
        <f t="shared" si="2"/>
        <v>0.23395555688102188</v>
      </c>
      <c r="F37" s="1"/>
      <c r="G37" s="1"/>
    </row>
    <row r="38" spans="1:9">
      <c r="A38">
        <v>315</v>
      </c>
      <c r="B38" t="s">
        <v>9</v>
      </c>
      <c r="C38" s="5">
        <f t="shared" si="0"/>
        <v>5.497787143782138</v>
      </c>
      <c r="D38" s="48">
        <f t="shared" si="1"/>
        <v>-0.70710678118654768</v>
      </c>
      <c r="E38" s="45">
        <f t="shared" si="2"/>
        <v>0.29289321881345232</v>
      </c>
      <c r="F38" s="1"/>
      <c r="G38" s="1"/>
    </row>
    <row r="39" spans="1:9">
      <c r="A39">
        <v>320</v>
      </c>
      <c r="C39" s="5">
        <f t="shared" si="0"/>
        <v>5.5850536063818543</v>
      </c>
      <c r="D39" s="48">
        <f t="shared" si="1"/>
        <v>-0.64278760968653958</v>
      </c>
      <c r="E39" s="45">
        <f t="shared" si="2"/>
        <v>0.35721239031346042</v>
      </c>
      <c r="F39" s="1"/>
      <c r="G39" s="1"/>
    </row>
    <row r="40" spans="1:9">
      <c r="A40">
        <v>330</v>
      </c>
      <c r="C40" s="5">
        <f t="shared" si="0"/>
        <v>5.7595865315812871</v>
      </c>
      <c r="D40" s="48">
        <f t="shared" si="1"/>
        <v>-0.50000000000000044</v>
      </c>
      <c r="E40" s="45">
        <f t="shared" si="2"/>
        <v>0.49999999999999956</v>
      </c>
      <c r="F40" s="1"/>
      <c r="G40" s="1"/>
    </row>
    <row r="41" spans="1:9">
      <c r="A41">
        <v>340</v>
      </c>
      <c r="C41" s="5">
        <f t="shared" si="0"/>
        <v>5.9341194567807207</v>
      </c>
      <c r="D41" s="48">
        <f t="shared" si="1"/>
        <v>-0.3420201433256686</v>
      </c>
      <c r="E41" s="45">
        <f t="shared" si="2"/>
        <v>0.65797985667433134</v>
      </c>
      <c r="F41" s="1"/>
      <c r="G41" s="1"/>
    </row>
    <row r="42" spans="1:9">
      <c r="A42">
        <v>350</v>
      </c>
      <c r="C42" s="5">
        <f t="shared" si="0"/>
        <v>6.1086523819801535</v>
      </c>
      <c r="D42" s="48">
        <f t="shared" si="1"/>
        <v>-0.17364817766693039</v>
      </c>
      <c r="E42" s="45">
        <f t="shared" si="2"/>
        <v>0.82635182233306959</v>
      </c>
      <c r="F42" s="1"/>
      <c r="G42" s="1"/>
    </row>
    <row r="43" spans="1:9">
      <c r="A43">
        <v>360</v>
      </c>
      <c r="B43" t="s">
        <v>11</v>
      </c>
      <c r="C43" s="5">
        <f t="shared" si="0"/>
        <v>6.2831853071795862</v>
      </c>
      <c r="D43" s="48">
        <f t="shared" si="1"/>
        <v>-2.45029690981724E-16</v>
      </c>
      <c r="E43" s="45">
        <f t="shared" si="2"/>
        <v>0.99999999999999978</v>
      </c>
      <c r="F43" s="1"/>
      <c r="G43" s="1"/>
    </row>
  </sheetData>
  <printOptions horizontalCentered="1"/>
  <pageMargins left="3.2677165354330708" right="0.19685039370078741" top="0.74803149606299213" bottom="0.74803149606299213" header="0.31496062992125984" footer="0.31496062992125984"/>
  <pageSetup paperSize="9" orientation="landscape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Spinner 1">
              <controlPr defaultSize="0" autoPict="0">
                <anchor moveWithCells="1" sizeWithCells="1">
                  <from>
                    <xdr:col>6</xdr:col>
                    <xdr:colOff>0</xdr:colOff>
                    <xdr:row>2</xdr:row>
                    <xdr:rowOff>9525</xdr:rowOff>
                  </from>
                  <to>
                    <xdr:col>6</xdr:col>
                    <xdr:colOff>752475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11EB-378B-4EC6-A1DF-31D1474896F8}">
  <dimension ref="A1:R43"/>
  <sheetViews>
    <sheetView tabSelected="1" zoomScaleNormal="100" workbookViewId="0">
      <selection activeCell="K1" sqref="K1"/>
    </sheetView>
  </sheetViews>
  <sheetFormatPr baseColWidth="10" defaultRowHeight="15"/>
  <cols>
    <col min="1" max="1" width="7.28515625" customWidth="1"/>
    <col min="2" max="2" width="6.85546875" bestFit="1" customWidth="1"/>
    <col min="6" max="6" width="5.85546875" customWidth="1"/>
    <col min="16" max="16" width="47.28515625" customWidth="1"/>
    <col min="17" max="17" width="12.28515625" bestFit="1" customWidth="1"/>
  </cols>
  <sheetData>
    <row r="1" spans="1:18">
      <c r="D1" s="23" t="s">
        <v>32</v>
      </c>
      <c r="E1">
        <f>0.5*G1-1</f>
        <v>1.5</v>
      </c>
      <c r="G1" s="24">
        <v>5</v>
      </c>
      <c r="I1" s="80" t="s">
        <v>34</v>
      </c>
      <c r="K1" s="21" t="s">
        <v>28</v>
      </c>
    </row>
    <row r="2" spans="1:18">
      <c r="A2" s="8" t="s">
        <v>2</v>
      </c>
      <c r="B2" s="8" t="s">
        <v>10</v>
      </c>
      <c r="C2" s="8" t="s">
        <v>3</v>
      </c>
      <c r="D2" s="54" t="s">
        <v>0</v>
      </c>
      <c r="E2" s="57" t="s">
        <v>28</v>
      </c>
      <c r="F2" s="20"/>
      <c r="G2" s="21"/>
      <c r="Q2" s="19" t="s">
        <v>24</v>
      </c>
    </row>
    <row r="3" spans="1:18">
      <c r="A3">
        <v>0</v>
      </c>
      <c r="C3" s="5">
        <f t="shared" ref="C3:C43" si="0">RADIANS(A3)</f>
        <v>0</v>
      </c>
      <c r="D3" s="48">
        <f>SIN(C3)</f>
        <v>0</v>
      </c>
      <c r="E3" s="46">
        <f>SIN(C3)*$E$1</f>
        <v>0</v>
      </c>
      <c r="F3" s="1"/>
      <c r="G3" s="1"/>
      <c r="Q3" s="22" t="s">
        <v>23</v>
      </c>
      <c r="R3" t="s">
        <v>25</v>
      </c>
    </row>
    <row r="4" spans="1:18">
      <c r="A4">
        <v>10</v>
      </c>
      <c r="C4" s="5">
        <f t="shared" si="0"/>
        <v>0.17453292519943295</v>
      </c>
      <c r="D4" s="48">
        <f t="shared" ref="D4:D43" si="1">SIN(C4)</f>
        <v>0.17364817766693033</v>
      </c>
      <c r="E4" s="46">
        <f t="shared" ref="E4:E43" si="2">SIN(C4)*$E$1</f>
        <v>0.26047226650039551</v>
      </c>
      <c r="F4" s="1"/>
      <c r="G4" s="1"/>
      <c r="Q4" s="20" t="s">
        <v>22</v>
      </c>
      <c r="R4" t="s">
        <v>26</v>
      </c>
    </row>
    <row r="5" spans="1:18">
      <c r="A5">
        <v>20</v>
      </c>
      <c r="C5" s="5">
        <f t="shared" si="0"/>
        <v>0.3490658503988659</v>
      </c>
      <c r="D5" s="48">
        <f t="shared" si="1"/>
        <v>0.34202014332566871</v>
      </c>
      <c r="E5" s="46">
        <f t="shared" si="2"/>
        <v>0.5130302149885031</v>
      </c>
      <c r="F5" s="1"/>
      <c r="G5" s="1"/>
    </row>
    <row r="6" spans="1:18">
      <c r="A6">
        <v>30</v>
      </c>
      <c r="C6" s="5">
        <f t="shared" si="0"/>
        <v>0.52359877559829882</v>
      </c>
      <c r="D6" s="48">
        <f t="shared" si="1"/>
        <v>0.49999999999999994</v>
      </c>
      <c r="E6" s="46">
        <f t="shared" si="2"/>
        <v>0.74999999999999989</v>
      </c>
      <c r="F6" s="1"/>
      <c r="G6" s="1"/>
      <c r="Q6" t="s">
        <v>30</v>
      </c>
    </row>
    <row r="7" spans="1:18">
      <c r="A7">
        <v>40</v>
      </c>
      <c r="C7" s="5">
        <f t="shared" si="0"/>
        <v>0.69813170079773179</v>
      </c>
      <c r="D7" s="48">
        <f t="shared" si="1"/>
        <v>0.64278760968653925</v>
      </c>
      <c r="E7" s="46">
        <f t="shared" si="2"/>
        <v>0.96418141452980888</v>
      </c>
      <c r="F7" s="1"/>
      <c r="G7" s="1"/>
      <c r="Q7" s="21" t="s">
        <v>27</v>
      </c>
      <c r="R7" t="s">
        <v>29</v>
      </c>
    </row>
    <row r="8" spans="1:18">
      <c r="A8">
        <v>45</v>
      </c>
      <c r="B8" t="s">
        <v>4</v>
      </c>
      <c r="C8" s="5">
        <f t="shared" si="0"/>
        <v>0.78539816339744828</v>
      </c>
      <c r="D8" s="48">
        <f t="shared" si="1"/>
        <v>0.70710678118654746</v>
      </c>
      <c r="E8" s="46">
        <f t="shared" si="2"/>
        <v>1.0606601717798212</v>
      </c>
      <c r="F8" s="1"/>
      <c r="G8" s="1"/>
    </row>
    <row r="9" spans="1:18">
      <c r="A9">
        <v>50</v>
      </c>
      <c r="C9" s="5">
        <f t="shared" si="0"/>
        <v>0.87266462599716477</v>
      </c>
      <c r="D9" s="48">
        <f t="shared" si="1"/>
        <v>0.76604444311897801</v>
      </c>
      <c r="E9" s="46">
        <f t="shared" si="2"/>
        <v>1.1490666646784671</v>
      </c>
      <c r="F9" s="1"/>
      <c r="G9" s="1"/>
    </row>
    <row r="10" spans="1:18">
      <c r="A10">
        <v>60</v>
      </c>
      <c r="C10" s="5">
        <f t="shared" si="0"/>
        <v>1.0471975511965976</v>
      </c>
      <c r="D10" s="48">
        <f t="shared" si="1"/>
        <v>0.8660254037844386</v>
      </c>
      <c r="E10" s="46">
        <f t="shared" si="2"/>
        <v>1.299038105676658</v>
      </c>
      <c r="F10" s="1"/>
      <c r="G10" s="1"/>
    </row>
    <row r="11" spans="1:18">
      <c r="A11">
        <v>70</v>
      </c>
      <c r="C11" s="5">
        <f t="shared" si="0"/>
        <v>1.2217304763960306</v>
      </c>
      <c r="D11" s="48">
        <f t="shared" si="1"/>
        <v>0.93969262078590832</v>
      </c>
      <c r="E11" s="46">
        <f t="shared" si="2"/>
        <v>1.4095389311788624</v>
      </c>
      <c r="F11" s="1"/>
      <c r="G11" s="1"/>
    </row>
    <row r="12" spans="1:18">
      <c r="A12">
        <v>80</v>
      </c>
      <c r="C12" s="5">
        <f t="shared" si="0"/>
        <v>1.3962634015954636</v>
      </c>
      <c r="D12" s="48">
        <f t="shared" si="1"/>
        <v>0.98480775301220802</v>
      </c>
      <c r="E12" s="46">
        <f t="shared" si="2"/>
        <v>1.477211629518312</v>
      </c>
      <c r="F12" s="1"/>
      <c r="G12" s="1"/>
    </row>
    <row r="13" spans="1:18">
      <c r="A13">
        <v>90</v>
      </c>
      <c r="B13" t="s">
        <v>5</v>
      </c>
      <c r="C13" s="5">
        <f t="shared" si="0"/>
        <v>1.5707963267948966</v>
      </c>
      <c r="D13" s="48">
        <f t="shared" si="1"/>
        <v>1</v>
      </c>
      <c r="E13" s="46">
        <f t="shared" si="2"/>
        <v>1.5</v>
      </c>
      <c r="F13" s="1"/>
      <c r="G13" s="1"/>
    </row>
    <row r="14" spans="1:18">
      <c r="A14">
        <v>100</v>
      </c>
      <c r="C14" s="5">
        <f t="shared" si="0"/>
        <v>1.7453292519943295</v>
      </c>
      <c r="D14" s="48">
        <f t="shared" si="1"/>
        <v>0.98480775301220802</v>
      </c>
      <c r="E14" s="46">
        <f t="shared" si="2"/>
        <v>1.477211629518312</v>
      </c>
      <c r="F14" s="1"/>
      <c r="G14" s="1"/>
    </row>
    <row r="15" spans="1:18">
      <c r="A15">
        <v>110</v>
      </c>
      <c r="C15" s="5">
        <f t="shared" si="0"/>
        <v>1.9198621771937625</v>
      </c>
      <c r="D15" s="48">
        <f t="shared" si="1"/>
        <v>0.93969262078590843</v>
      </c>
      <c r="E15" s="46">
        <f t="shared" si="2"/>
        <v>1.4095389311788626</v>
      </c>
      <c r="F15" s="1"/>
      <c r="G15" s="1"/>
    </row>
    <row r="16" spans="1:18">
      <c r="A16">
        <v>120</v>
      </c>
      <c r="C16" s="5">
        <f t="shared" si="0"/>
        <v>2.0943951023931953</v>
      </c>
      <c r="D16" s="48">
        <f t="shared" si="1"/>
        <v>0.86602540378443871</v>
      </c>
      <c r="E16" s="46">
        <f t="shared" si="2"/>
        <v>1.299038105676658</v>
      </c>
      <c r="F16" s="1"/>
      <c r="G16" s="1"/>
    </row>
    <row r="17" spans="1:7">
      <c r="A17">
        <v>130</v>
      </c>
      <c r="C17" s="5">
        <f t="shared" si="0"/>
        <v>2.2689280275926285</v>
      </c>
      <c r="D17" s="48">
        <f t="shared" si="1"/>
        <v>0.76604444311897801</v>
      </c>
      <c r="E17" s="46">
        <f t="shared" si="2"/>
        <v>1.1490666646784671</v>
      </c>
      <c r="F17" s="1"/>
      <c r="G17" s="1"/>
    </row>
    <row r="18" spans="1:7">
      <c r="A18">
        <v>135</v>
      </c>
      <c r="B18" t="s">
        <v>6</v>
      </c>
      <c r="C18" s="5">
        <f t="shared" si="0"/>
        <v>2.3561944901923448</v>
      </c>
      <c r="D18" s="48">
        <f t="shared" si="1"/>
        <v>0.70710678118654757</v>
      </c>
      <c r="E18" s="46">
        <f t="shared" si="2"/>
        <v>1.0606601717798214</v>
      </c>
      <c r="F18" s="1"/>
      <c r="G18" s="1"/>
    </row>
    <row r="19" spans="1:7">
      <c r="A19">
        <v>140</v>
      </c>
      <c r="C19" s="5">
        <f t="shared" si="0"/>
        <v>2.4434609527920612</v>
      </c>
      <c r="D19" s="48">
        <f t="shared" si="1"/>
        <v>0.64278760968653947</v>
      </c>
      <c r="E19" s="46">
        <f t="shared" si="2"/>
        <v>0.96418141452980921</v>
      </c>
      <c r="F19" s="1"/>
      <c r="G19" s="1"/>
    </row>
    <row r="20" spans="1:7">
      <c r="A20">
        <v>150</v>
      </c>
      <c r="C20" s="5">
        <f t="shared" si="0"/>
        <v>2.6179938779914944</v>
      </c>
      <c r="D20" s="48">
        <f t="shared" si="1"/>
        <v>0.49999999999999994</v>
      </c>
      <c r="E20" s="46">
        <f t="shared" si="2"/>
        <v>0.74999999999999989</v>
      </c>
      <c r="F20" s="1"/>
      <c r="G20" s="1"/>
    </row>
    <row r="21" spans="1:7">
      <c r="A21">
        <v>160</v>
      </c>
      <c r="C21" s="5">
        <f t="shared" si="0"/>
        <v>2.7925268031909272</v>
      </c>
      <c r="D21" s="48">
        <f t="shared" si="1"/>
        <v>0.34202014332566888</v>
      </c>
      <c r="E21" s="46">
        <f t="shared" si="2"/>
        <v>0.51303021498850332</v>
      </c>
      <c r="F21" s="1"/>
      <c r="G21" s="1"/>
    </row>
    <row r="22" spans="1:7">
      <c r="A22">
        <v>170</v>
      </c>
      <c r="C22" s="5">
        <f t="shared" si="0"/>
        <v>2.9670597283903604</v>
      </c>
      <c r="D22" s="48">
        <f t="shared" si="1"/>
        <v>0.17364817766693028</v>
      </c>
      <c r="E22" s="46">
        <f t="shared" si="2"/>
        <v>0.2604722665003954</v>
      </c>
      <c r="F22" s="1"/>
      <c r="G22" s="1"/>
    </row>
    <row r="23" spans="1:7">
      <c r="A23">
        <v>180</v>
      </c>
      <c r="B23" t="s">
        <v>10</v>
      </c>
      <c r="C23" s="5">
        <f t="shared" si="0"/>
        <v>3.1415926535897931</v>
      </c>
      <c r="D23" s="48">
        <f t="shared" si="1"/>
        <v>1.22514845490862E-16</v>
      </c>
      <c r="E23" s="46">
        <f t="shared" si="2"/>
        <v>1.83772268236293E-16</v>
      </c>
      <c r="F23" s="1"/>
      <c r="G23" s="1"/>
    </row>
    <row r="24" spans="1:7">
      <c r="A24">
        <v>190</v>
      </c>
      <c r="C24" s="5">
        <f t="shared" si="0"/>
        <v>3.3161255787892263</v>
      </c>
      <c r="D24" s="48">
        <f t="shared" si="1"/>
        <v>-0.17364817766693047</v>
      </c>
      <c r="E24" s="46">
        <f t="shared" si="2"/>
        <v>-0.26047226650039568</v>
      </c>
      <c r="F24" s="1"/>
      <c r="G24" s="1"/>
    </row>
    <row r="25" spans="1:7">
      <c r="A25">
        <v>200</v>
      </c>
      <c r="C25" s="5">
        <f t="shared" si="0"/>
        <v>3.4906585039886591</v>
      </c>
      <c r="D25" s="48">
        <f t="shared" si="1"/>
        <v>-0.34202014332566866</v>
      </c>
      <c r="E25" s="46">
        <f t="shared" si="2"/>
        <v>-0.51303021498850299</v>
      </c>
      <c r="F25" s="1"/>
      <c r="G25" s="1"/>
    </row>
    <row r="26" spans="1:7">
      <c r="A26">
        <v>210</v>
      </c>
      <c r="C26" s="5">
        <f t="shared" si="0"/>
        <v>3.6651914291880923</v>
      </c>
      <c r="D26" s="48">
        <f t="shared" si="1"/>
        <v>-0.50000000000000011</v>
      </c>
      <c r="E26" s="46">
        <f t="shared" si="2"/>
        <v>-0.75000000000000022</v>
      </c>
      <c r="F26" s="1"/>
      <c r="G26" s="1"/>
    </row>
    <row r="27" spans="1:7">
      <c r="A27">
        <v>220</v>
      </c>
      <c r="C27" s="5">
        <f t="shared" si="0"/>
        <v>3.839724354387525</v>
      </c>
      <c r="D27" s="48">
        <f t="shared" si="1"/>
        <v>-0.64278760968653925</v>
      </c>
      <c r="E27" s="46">
        <f t="shared" si="2"/>
        <v>-0.96418141452980888</v>
      </c>
      <c r="F27" s="1"/>
    </row>
    <row r="28" spans="1:7">
      <c r="A28">
        <v>225</v>
      </c>
      <c r="B28" t="s">
        <v>7</v>
      </c>
      <c r="C28" s="5">
        <f t="shared" si="0"/>
        <v>3.9269908169872414</v>
      </c>
      <c r="D28" s="48">
        <f t="shared" si="1"/>
        <v>-0.70710678118654746</v>
      </c>
      <c r="E28" s="46">
        <f t="shared" si="2"/>
        <v>-1.0606601717798212</v>
      </c>
      <c r="F28" s="1"/>
    </row>
    <row r="29" spans="1:7">
      <c r="A29">
        <v>230</v>
      </c>
      <c r="C29" s="5">
        <f t="shared" si="0"/>
        <v>4.0142572795869578</v>
      </c>
      <c r="D29" s="48">
        <f t="shared" si="1"/>
        <v>-0.7660444431189779</v>
      </c>
      <c r="E29" s="46">
        <f t="shared" si="2"/>
        <v>-1.1490666646784669</v>
      </c>
      <c r="F29" s="1"/>
    </row>
    <row r="30" spans="1:7">
      <c r="A30">
        <v>240</v>
      </c>
      <c r="C30" s="5">
        <f t="shared" si="0"/>
        <v>4.1887902047863905</v>
      </c>
      <c r="D30" s="48">
        <f t="shared" si="1"/>
        <v>-0.86602540378443837</v>
      </c>
      <c r="E30" s="46">
        <f t="shared" si="2"/>
        <v>-1.2990381056766576</v>
      </c>
      <c r="F30" s="1"/>
      <c r="G30" s="1"/>
    </row>
    <row r="31" spans="1:7">
      <c r="A31">
        <v>250</v>
      </c>
      <c r="C31" s="5">
        <f t="shared" si="0"/>
        <v>4.3633231299858242</v>
      </c>
      <c r="D31" s="48">
        <f t="shared" si="1"/>
        <v>-0.93969262078590843</v>
      </c>
      <c r="E31" s="46">
        <f t="shared" si="2"/>
        <v>-1.4095389311788626</v>
      </c>
      <c r="F31" s="1"/>
      <c r="G31" s="1"/>
    </row>
    <row r="32" spans="1:7">
      <c r="A32">
        <v>260</v>
      </c>
      <c r="C32" s="5">
        <f t="shared" si="0"/>
        <v>4.5378560551852569</v>
      </c>
      <c r="D32" s="48">
        <f t="shared" si="1"/>
        <v>-0.98480775301220802</v>
      </c>
      <c r="E32" s="46">
        <f t="shared" si="2"/>
        <v>-1.477211629518312</v>
      </c>
      <c r="F32" s="1"/>
      <c r="G32" s="1" t="s">
        <v>54</v>
      </c>
    </row>
    <row r="33" spans="1:9">
      <c r="A33">
        <v>270</v>
      </c>
      <c r="B33" t="s">
        <v>8</v>
      </c>
      <c r="C33" s="5">
        <f t="shared" si="0"/>
        <v>4.7123889803846897</v>
      </c>
      <c r="D33" s="48">
        <f t="shared" si="1"/>
        <v>-1</v>
      </c>
      <c r="E33" s="46">
        <f t="shared" si="2"/>
        <v>-1.5</v>
      </c>
      <c r="F33" s="1"/>
      <c r="G33" s="1" t="s">
        <v>50</v>
      </c>
      <c r="H33">
        <v>0</v>
      </c>
      <c r="I33">
        <v>2</v>
      </c>
    </row>
    <row r="34" spans="1:9">
      <c r="A34">
        <v>280</v>
      </c>
      <c r="C34" s="5">
        <f t="shared" si="0"/>
        <v>4.8869219055841224</v>
      </c>
      <c r="D34" s="48">
        <f t="shared" si="1"/>
        <v>-0.98480775301220813</v>
      </c>
      <c r="E34" s="46">
        <f t="shared" si="2"/>
        <v>-1.4772116295183122</v>
      </c>
      <c r="F34" s="1"/>
      <c r="G34" t="s">
        <v>51</v>
      </c>
      <c r="H34">
        <v>0</v>
      </c>
      <c r="I34">
        <v>-2</v>
      </c>
    </row>
    <row r="35" spans="1:9">
      <c r="A35">
        <v>290</v>
      </c>
      <c r="C35" s="5">
        <f t="shared" si="0"/>
        <v>5.0614548307835561</v>
      </c>
      <c r="D35" s="48">
        <f t="shared" si="1"/>
        <v>-0.93969262078590832</v>
      </c>
      <c r="E35" s="46">
        <f t="shared" si="2"/>
        <v>-1.4095389311788624</v>
      </c>
      <c r="F35" s="1"/>
      <c r="G35" s="1"/>
    </row>
    <row r="36" spans="1:9">
      <c r="A36">
        <v>300</v>
      </c>
      <c r="C36" s="5">
        <f t="shared" si="0"/>
        <v>5.2359877559829888</v>
      </c>
      <c r="D36" s="48">
        <f t="shared" si="1"/>
        <v>-0.8660254037844386</v>
      </c>
      <c r="E36" s="46">
        <f t="shared" si="2"/>
        <v>-1.299038105676658</v>
      </c>
      <c r="F36" s="1"/>
      <c r="G36" s="1"/>
    </row>
    <row r="37" spans="1:9">
      <c r="A37">
        <v>310</v>
      </c>
      <c r="C37" s="5">
        <f t="shared" si="0"/>
        <v>5.4105206811824216</v>
      </c>
      <c r="D37" s="48">
        <f t="shared" si="1"/>
        <v>-0.76604444311897812</v>
      </c>
      <c r="E37" s="46">
        <f t="shared" si="2"/>
        <v>-1.1490666646784673</v>
      </c>
      <c r="F37" s="1"/>
      <c r="G37" s="1"/>
    </row>
    <row r="38" spans="1:9">
      <c r="A38">
        <v>315</v>
      </c>
      <c r="B38" t="s">
        <v>9</v>
      </c>
      <c r="C38" s="5">
        <f t="shared" si="0"/>
        <v>5.497787143782138</v>
      </c>
      <c r="D38" s="48">
        <f t="shared" si="1"/>
        <v>-0.70710678118654768</v>
      </c>
      <c r="E38" s="46">
        <f t="shared" si="2"/>
        <v>-1.0606601717798214</v>
      </c>
      <c r="F38" s="1"/>
      <c r="G38" s="1"/>
    </row>
    <row r="39" spans="1:9">
      <c r="A39">
        <v>320</v>
      </c>
      <c r="C39" s="5">
        <f t="shared" si="0"/>
        <v>5.5850536063818543</v>
      </c>
      <c r="D39" s="48">
        <f t="shared" si="1"/>
        <v>-0.64278760968653958</v>
      </c>
      <c r="E39" s="46">
        <f t="shared" si="2"/>
        <v>-0.96418141452980932</v>
      </c>
      <c r="F39" s="1"/>
      <c r="G39" s="1"/>
    </row>
    <row r="40" spans="1:9">
      <c r="A40">
        <v>330</v>
      </c>
      <c r="C40" s="5">
        <f t="shared" si="0"/>
        <v>5.7595865315812871</v>
      </c>
      <c r="D40" s="48">
        <f t="shared" si="1"/>
        <v>-0.50000000000000044</v>
      </c>
      <c r="E40" s="46">
        <f t="shared" si="2"/>
        <v>-0.75000000000000067</v>
      </c>
      <c r="F40" s="1"/>
      <c r="G40" s="1"/>
    </row>
    <row r="41" spans="1:9">
      <c r="A41">
        <v>340</v>
      </c>
      <c r="C41" s="5">
        <f t="shared" si="0"/>
        <v>5.9341194567807207</v>
      </c>
      <c r="D41" s="48">
        <f t="shared" si="1"/>
        <v>-0.3420201433256686</v>
      </c>
      <c r="E41" s="46">
        <f t="shared" si="2"/>
        <v>-0.51303021498850288</v>
      </c>
      <c r="F41" s="1"/>
      <c r="G41" s="1"/>
    </row>
    <row r="42" spans="1:9">
      <c r="A42">
        <v>350</v>
      </c>
      <c r="C42" s="5">
        <f t="shared" si="0"/>
        <v>6.1086523819801535</v>
      </c>
      <c r="D42" s="48">
        <f t="shared" si="1"/>
        <v>-0.17364817766693039</v>
      </c>
      <c r="E42" s="46">
        <f t="shared" si="2"/>
        <v>-0.26047226650039557</v>
      </c>
      <c r="F42" s="1"/>
      <c r="G42" s="1"/>
    </row>
    <row r="43" spans="1:9">
      <c r="A43">
        <v>360</v>
      </c>
      <c r="B43" t="s">
        <v>11</v>
      </c>
      <c r="C43" s="5">
        <f t="shared" si="0"/>
        <v>6.2831853071795862</v>
      </c>
      <c r="D43" s="48">
        <f t="shared" si="1"/>
        <v>-2.45029690981724E-16</v>
      </c>
      <c r="E43" s="46">
        <f t="shared" si="2"/>
        <v>-3.67544536472586E-16</v>
      </c>
      <c r="F43" s="1"/>
      <c r="G43" s="1"/>
    </row>
  </sheetData>
  <printOptions horizontalCentered="1"/>
  <pageMargins left="3.2677165354330708" right="0.19685039370078741" top="0.74803149606299213" bottom="0.74803149606299213" header="0.31496062992125984" footer="0.31496062992125984"/>
  <pageSetup paperSize="9" orientation="landscape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Spinner 1">
              <controlPr defaultSize="0" autoPict="0">
                <anchor moveWithCells="1" sizeWithCells="1">
                  <from>
                    <xdr:col>6</xdr:col>
                    <xdr:colOff>0</xdr:colOff>
                    <xdr:row>2</xdr:row>
                    <xdr:rowOff>9525</xdr:rowOff>
                  </from>
                  <to>
                    <xdr:col>6</xdr:col>
                    <xdr:colOff>752475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2518-F464-4E96-8E72-1D70929AB1EE}">
  <dimension ref="A1:P106"/>
  <sheetViews>
    <sheetView zoomScale="85" zoomScaleNormal="85" workbookViewId="0">
      <selection activeCell="Q25" sqref="Q25"/>
    </sheetView>
  </sheetViews>
  <sheetFormatPr baseColWidth="10" defaultRowHeight="15"/>
  <cols>
    <col min="1" max="1" width="11.42578125" customWidth="1"/>
    <col min="2" max="2" width="14.28515625" customWidth="1"/>
    <col min="3" max="3" width="15.28515625" customWidth="1"/>
    <col min="4" max="4" width="6.140625" customWidth="1"/>
    <col min="5" max="5" width="11.7109375" customWidth="1"/>
    <col min="6" max="6" width="12.7109375" customWidth="1"/>
    <col min="7" max="7" width="12.42578125" customWidth="1"/>
    <col min="8" max="8" width="6.42578125" customWidth="1"/>
    <col min="11" max="11" width="11.42578125" customWidth="1"/>
  </cols>
  <sheetData>
    <row r="1" spans="1:16" ht="21" thickBot="1">
      <c r="A1" s="6" t="s">
        <v>16</v>
      </c>
      <c r="O1" t="s">
        <v>59</v>
      </c>
      <c r="P1" s="25" t="s">
        <v>35</v>
      </c>
    </row>
    <row r="2" spans="1:16" ht="20.25">
      <c r="A2" s="26" t="s">
        <v>39</v>
      </c>
      <c r="B2" s="27">
        <v>1000</v>
      </c>
      <c r="C2" s="28" t="s">
        <v>13</v>
      </c>
      <c r="E2" s="34" t="s">
        <v>40</v>
      </c>
      <c r="F2" s="35">
        <v>10000</v>
      </c>
      <c r="G2" s="36" t="s">
        <v>13</v>
      </c>
      <c r="O2" t="s">
        <v>60</v>
      </c>
      <c r="P2" s="25" t="s">
        <v>36</v>
      </c>
    </row>
    <row r="3" spans="1:16" ht="16.5" customHeight="1">
      <c r="A3" s="29" t="s">
        <v>48</v>
      </c>
      <c r="B3">
        <v>0.8</v>
      </c>
      <c r="C3" s="30" t="s">
        <v>14</v>
      </c>
      <c r="E3" s="37" t="s">
        <v>47</v>
      </c>
      <c r="F3">
        <v>1</v>
      </c>
      <c r="G3" s="38" t="s">
        <v>14</v>
      </c>
      <c r="H3" s="7"/>
    </row>
    <row r="4" spans="1:16" ht="16.5" customHeight="1" thickBot="1">
      <c r="A4" s="33" t="s">
        <v>17</v>
      </c>
      <c r="B4" s="31">
        <v>0.8</v>
      </c>
      <c r="C4" s="32"/>
      <c r="D4" s="1"/>
      <c r="E4" s="39"/>
      <c r="F4" s="40"/>
      <c r="G4" s="41"/>
    </row>
    <row r="5" spans="1:16" ht="18">
      <c r="A5" s="8" t="s">
        <v>15</v>
      </c>
      <c r="B5" s="8" t="s">
        <v>38</v>
      </c>
      <c r="C5" s="8" t="s">
        <v>43</v>
      </c>
      <c r="D5" s="1"/>
      <c r="E5" s="8" t="s">
        <v>37</v>
      </c>
      <c r="F5" s="8" t="s">
        <v>18</v>
      </c>
    </row>
    <row r="6" spans="1:16">
      <c r="A6" s="13">
        <v>0</v>
      </c>
      <c r="B6" s="2">
        <f>2*PI()*$B$2*A6</f>
        <v>0</v>
      </c>
      <c r="C6" s="2">
        <f>$B$4*SIN(B6)</f>
        <v>0</v>
      </c>
      <c r="D6" s="2"/>
      <c r="E6" s="2">
        <f>2*PI()*$F$2*A6</f>
        <v>0</v>
      </c>
      <c r="F6" s="2">
        <f>$F$3*SIN(E6)</f>
        <v>0</v>
      </c>
      <c r="I6" s="10"/>
      <c r="J6" s="11"/>
      <c r="K6" s="8"/>
    </row>
    <row r="7" spans="1:16">
      <c r="A7" s="13">
        <v>1.0000000000000001E-5</v>
      </c>
      <c r="B7" s="2">
        <f t="shared" ref="B7:B26" si="0">2*PI()*$B$2*A7</f>
        <v>6.2831853071795868E-2</v>
      </c>
      <c r="C7" s="2">
        <f t="shared" ref="C7:C26" si="1">$B$4*SIN(B7)</f>
        <v>5.0232415623450703E-2</v>
      </c>
      <c r="D7" s="2"/>
      <c r="E7" s="2">
        <f>2*PI()*$F$2*A7</f>
        <v>0.62831853071795873</v>
      </c>
      <c r="F7" s="2">
        <f t="shared" ref="F7" si="2">$F$3*SIN(E7)</f>
        <v>0.58778525229247325</v>
      </c>
    </row>
    <row r="8" spans="1:16">
      <c r="A8" s="13">
        <v>2.0000000000000002E-5</v>
      </c>
      <c r="B8" s="2">
        <f t="shared" si="0"/>
        <v>0.12566370614359174</v>
      </c>
      <c r="C8" s="2">
        <f t="shared" si="1"/>
        <v>0.10026658685144341</v>
      </c>
      <c r="D8" s="2"/>
      <c r="E8" s="2">
        <f t="shared" ref="E8:E71" si="3">2*PI()*$F$2*A8</f>
        <v>1.2566370614359175</v>
      </c>
      <c r="F8" s="2">
        <f t="shared" ref="F8:F71" si="4">$F$3*SIN(E8)</f>
        <v>0.95105651629515364</v>
      </c>
    </row>
    <row r="9" spans="1:16">
      <c r="A9" s="13">
        <v>3.0000000000000001E-5</v>
      </c>
      <c r="B9" s="2">
        <f t="shared" si="0"/>
        <v>0.18849555921538758</v>
      </c>
      <c r="C9" s="2">
        <f t="shared" si="1"/>
        <v>0.1499050516685797</v>
      </c>
      <c r="D9" s="2"/>
      <c r="E9" s="2">
        <f t="shared" si="3"/>
        <v>1.8849555921538759</v>
      </c>
      <c r="F9" s="2">
        <f t="shared" si="4"/>
        <v>0.95105651629515364</v>
      </c>
    </row>
    <row r="10" spans="1:16">
      <c r="A10" s="13">
        <v>4.0000000000000003E-5</v>
      </c>
      <c r="B10" s="2">
        <f t="shared" si="0"/>
        <v>0.25132741228718347</v>
      </c>
      <c r="C10" s="2">
        <f t="shared" si="1"/>
        <v>0.19895190973188384</v>
      </c>
      <c r="D10" s="2"/>
      <c r="E10" s="2">
        <f t="shared" si="3"/>
        <v>2.5132741228718349</v>
      </c>
      <c r="F10" s="2">
        <f t="shared" si="4"/>
        <v>0.5877852522924728</v>
      </c>
    </row>
    <row r="11" spans="1:16">
      <c r="A11" s="13">
        <v>5.0000000000000002E-5</v>
      </c>
      <c r="B11" s="2">
        <f t="shared" si="0"/>
        <v>0.31415926535897931</v>
      </c>
      <c r="C11" s="2">
        <f t="shared" si="1"/>
        <v>0.24721359549995792</v>
      </c>
      <c r="D11" s="2"/>
      <c r="E11" s="2">
        <f t="shared" si="3"/>
        <v>3.1415926535897936</v>
      </c>
      <c r="F11" s="2">
        <f t="shared" si="4"/>
        <v>-3.2157436435920062E-16</v>
      </c>
    </row>
    <row r="12" spans="1:16">
      <c r="A12" s="13">
        <v>6.0000000000000002E-5</v>
      </c>
      <c r="B12" s="2">
        <f t="shared" si="0"/>
        <v>0.37699111843077515</v>
      </c>
      <c r="C12" s="2">
        <f t="shared" si="1"/>
        <v>0.29449964214774232</v>
      </c>
      <c r="D12" s="2"/>
      <c r="E12" s="2">
        <f t="shared" si="3"/>
        <v>3.7699111843077517</v>
      </c>
      <c r="F12" s="2">
        <f t="shared" si="4"/>
        <v>-0.58778525229247303</v>
      </c>
    </row>
    <row r="13" spans="1:16">
      <c r="A13" s="13">
        <v>6.9999999999999994E-5</v>
      </c>
      <c r="B13" s="2">
        <f t="shared" si="0"/>
        <v>0.43982297150257099</v>
      </c>
      <c r="C13" s="2">
        <f t="shared" si="1"/>
        <v>0.34062343325205813</v>
      </c>
      <c r="D13" s="2"/>
      <c r="E13" s="2">
        <f t="shared" si="3"/>
        <v>4.3982297150257104</v>
      </c>
      <c r="F13" s="2">
        <f t="shared" si="4"/>
        <v>-0.95105651629515353</v>
      </c>
    </row>
    <row r="14" spans="1:16">
      <c r="A14" s="13">
        <v>8.0000000000000007E-5</v>
      </c>
      <c r="B14" s="2">
        <f t="shared" si="0"/>
        <v>0.50265482457436694</v>
      </c>
      <c r="C14" s="2">
        <f t="shared" si="1"/>
        <v>0.38540293928137226</v>
      </c>
      <c r="D14" s="2"/>
      <c r="E14" s="2">
        <f t="shared" si="3"/>
        <v>5.0265482457436699</v>
      </c>
      <c r="F14" s="2">
        <f t="shared" si="4"/>
        <v>-0.95105651629515331</v>
      </c>
    </row>
    <row r="15" spans="1:16">
      <c r="A15" s="13">
        <v>9.0000000000000006E-5</v>
      </c>
      <c r="B15" s="2">
        <f t="shared" si="0"/>
        <v>0.56548667764616278</v>
      </c>
      <c r="C15" s="2">
        <f t="shared" si="1"/>
        <v>0.42866143598319734</v>
      </c>
      <c r="D15" s="2"/>
      <c r="E15" s="2">
        <f t="shared" si="3"/>
        <v>5.6548667764616285</v>
      </c>
      <c r="F15" s="2">
        <f t="shared" si="4"/>
        <v>-0.58778525229247258</v>
      </c>
    </row>
    <row r="16" spans="1:16">
      <c r="A16" s="13">
        <v>1E-4</v>
      </c>
      <c r="B16" s="2">
        <f t="shared" si="0"/>
        <v>0.62831853071795862</v>
      </c>
      <c r="C16" s="2">
        <f t="shared" si="1"/>
        <v>0.47022820183397851</v>
      </c>
      <c r="D16" s="2"/>
      <c r="E16" s="2">
        <f t="shared" si="3"/>
        <v>6.2831853071795871</v>
      </c>
      <c r="F16" s="2">
        <f t="shared" si="4"/>
        <v>6.4314872871840123E-16</v>
      </c>
    </row>
    <row r="17" spans="1:6">
      <c r="A17" s="13">
        <v>1.1E-4</v>
      </c>
      <c r="B17" s="2">
        <f t="shared" si="0"/>
        <v>0.69115038378975446</v>
      </c>
      <c r="C17" s="2">
        <f t="shared" si="1"/>
        <v>0.50993919179895175</v>
      </c>
      <c r="D17" s="2"/>
      <c r="E17" s="2">
        <f t="shared" si="3"/>
        <v>6.9115038378975449</v>
      </c>
      <c r="F17" s="2">
        <f t="shared" si="4"/>
        <v>0.58778525229247292</v>
      </c>
    </row>
    <row r="18" spans="1:6">
      <c r="A18" s="13">
        <v>1.2E-4</v>
      </c>
      <c r="B18" s="2">
        <f t="shared" si="0"/>
        <v>0.7539822368615503</v>
      </c>
      <c r="C18" s="2">
        <f t="shared" si="1"/>
        <v>0.54763768474295094</v>
      </c>
      <c r="D18" s="2"/>
      <c r="E18" s="2">
        <f t="shared" si="3"/>
        <v>7.5398223686155035</v>
      </c>
      <c r="F18" s="2">
        <f t="shared" si="4"/>
        <v>0.95105651629515353</v>
      </c>
    </row>
    <row r="19" spans="1:6">
      <c r="A19" s="13">
        <v>1.2999999999999999E-4</v>
      </c>
      <c r="B19" s="2">
        <f t="shared" si="0"/>
        <v>0.81681408993334603</v>
      </c>
      <c r="C19" s="2">
        <f t="shared" si="1"/>
        <v>0.58317490193712906</v>
      </c>
      <c r="D19" s="2"/>
      <c r="E19" s="2">
        <f t="shared" si="3"/>
        <v>8.1681408993334621</v>
      </c>
      <c r="F19" s="2">
        <f t="shared" si="4"/>
        <v>0.95105651629515364</v>
      </c>
    </row>
    <row r="20" spans="1:6">
      <c r="A20" s="13">
        <v>1.3999999999999999E-4</v>
      </c>
      <c r="B20" s="2">
        <f t="shared" si="0"/>
        <v>0.87964594300514198</v>
      </c>
      <c r="C20" s="2">
        <f t="shared" si="1"/>
        <v>0.61641059422063138</v>
      </c>
      <c r="D20" s="2"/>
      <c r="E20" s="2">
        <f t="shared" si="3"/>
        <v>8.7964594300514207</v>
      </c>
      <c r="F20" s="2">
        <f t="shared" si="4"/>
        <v>0.58778525229247336</v>
      </c>
    </row>
    <row r="21" spans="1:6">
      <c r="A21" s="13">
        <v>1.4999999999999999E-4</v>
      </c>
      <c r="B21" s="2">
        <f t="shared" si="0"/>
        <v>0.94247779607693782</v>
      </c>
      <c r="C21" s="2">
        <f t="shared" si="1"/>
        <v>0.64721359549995794</v>
      </c>
      <c r="D21" s="2"/>
      <c r="E21" s="2">
        <f t="shared" si="3"/>
        <v>9.4247779607693793</v>
      </c>
      <c r="F21" s="2">
        <f t="shared" si="4"/>
        <v>3.67544536472586E-16</v>
      </c>
    </row>
    <row r="22" spans="1:6">
      <c r="A22" s="13">
        <v>1.6000000000000001E-4</v>
      </c>
      <c r="B22" s="2">
        <f t="shared" si="0"/>
        <v>1.0053096491487339</v>
      </c>
      <c r="C22" s="2">
        <f t="shared" si="1"/>
        <v>0.67546234040161213</v>
      </c>
      <c r="D22" s="2"/>
      <c r="E22" s="2">
        <f t="shared" si="3"/>
        <v>10.05309649148734</v>
      </c>
      <c r="F22" s="2">
        <f t="shared" si="4"/>
        <v>-0.58778525229247425</v>
      </c>
    </row>
    <row r="23" spans="1:6">
      <c r="A23" s="13">
        <v>1.7000000000000001E-4</v>
      </c>
      <c r="B23" s="2">
        <f t="shared" si="0"/>
        <v>1.0681415022205296</v>
      </c>
      <c r="C23" s="2">
        <f t="shared" si="1"/>
        <v>0.70104534403509089</v>
      </c>
      <c r="D23" s="2"/>
      <c r="E23" s="2">
        <f t="shared" si="3"/>
        <v>10.681415022205298</v>
      </c>
      <c r="F23" s="2">
        <f t="shared" si="4"/>
        <v>-0.95105651629515398</v>
      </c>
    </row>
    <row r="24" spans="1:6">
      <c r="A24" s="13">
        <v>1.8000000000000001E-4</v>
      </c>
      <c r="B24" s="2">
        <f t="shared" si="0"/>
        <v>1.1309733552923256</v>
      </c>
      <c r="C24" s="2">
        <f t="shared" si="1"/>
        <v>0.72386164197281566</v>
      </c>
      <c r="D24" s="2"/>
      <c r="E24" s="2">
        <f t="shared" si="3"/>
        <v>11.309733552923257</v>
      </c>
      <c r="F24" s="2">
        <f t="shared" si="4"/>
        <v>-0.9510565162951532</v>
      </c>
    </row>
    <row r="25" spans="1:6">
      <c r="A25" s="13">
        <v>1.9000000000000001E-4</v>
      </c>
      <c r="B25" s="2">
        <f t="shared" si="0"/>
        <v>1.1938052083641213</v>
      </c>
      <c r="C25" s="2">
        <f t="shared" si="1"/>
        <v>0.7438211887106011</v>
      </c>
      <c r="D25" s="2"/>
      <c r="E25" s="2">
        <f t="shared" si="3"/>
        <v>11.938052083641216</v>
      </c>
      <c r="F25" s="2">
        <f t="shared" si="4"/>
        <v>-0.58778525229247203</v>
      </c>
    </row>
    <row r="26" spans="1:6">
      <c r="A26" s="16">
        <v>2.0000000000000001E-4</v>
      </c>
      <c r="B26" s="3">
        <f t="shared" si="0"/>
        <v>1.2566370614359172</v>
      </c>
      <c r="C26" s="3">
        <f t="shared" si="1"/>
        <v>0.76084521303612285</v>
      </c>
      <c r="D26" s="3"/>
      <c r="E26" s="3">
        <f t="shared" si="3"/>
        <v>12.566370614359174</v>
      </c>
      <c r="F26" s="3">
        <f t="shared" si="4"/>
        <v>1.2862974574368025E-15</v>
      </c>
    </row>
    <row r="27" spans="1:6">
      <c r="A27" s="13">
        <v>2.1000000000000001E-4</v>
      </c>
      <c r="B27" s="2">
        <f t="shared" ref="B27:B90" si="5">2*PI()*$B$2*A27</f>
        <v>1.319468914507713</v>
      </c>
      <c r="C27" s="2">
        <f t="shared" ref="C27:C90" si="6">$B$4*SIN(B27)</f>
        <v>0.77486652890290486</v>
      </c>
      <c r="D27" s="2"/>
      <c r="E27" s="2">
        <f t="shared" si="3"/>
        <v>13.194689145077131</v>
      </c>
      <c r="F27" s="2">
        <f t="shared" si="4"/>
        <v>0.58778525229247269</v>
      </c>
    </row>
    <row r="28" spans="1:6">
      <c r="A28" s="13">
        <v>2.2000000000000001E-4</v>
      </c>
      <c r="B28" s="2">
        <f t="shared" si="5"/>
        <v>1.3823007675795089</v>
      </c>
      <c r="C28" s="2">
        <f t="shared" si="6"/>
        <v>0.78582980058295093</v>
      </c>
      <c r="D28" s="2"/>
      <c r="E28" s="2">
        <f t="shared" si="3"/>
        <v>13.82300767579509</v>
      </c>
      <c r="F28" s="2">
        <f t="shared" si="4"/>
        <v>0.95105651629515342</v>
      </c>
    </row>
    <row r="29" spans="1:6">
      <c r="A29" s="13">
        <v>2.3000000000000001E-4</v>
      </c>
      <c r="B29" s="2">
        <f t="shared" si="5"/>
        <v>1.4451326206513049</v>
      </c>
      <c r="C29" s="2">
        <f t="shared" si="6"/>
        <v>0.79369176105158235</v>
      </c>
      <c r="D29" s="2"/>
      <c r="E29" s="2">
        <f t="shared" si="3"/>
        <v>14.451326206513048</v>
      </c>
      <c r="F29" s="2">
        <f t="shared" si="4"/>
        <v>0.95105651629515375</v>
      </c>
    </row>
    <row r="30" spans="1:6">
      <c r="A30" s="13">
        <v>2.4000000000000001E-4</v>
      </c>
      <c r="B30" s="2">
        <f t="shared" si="5"/>
        <v>1.5079644737231006</v>
      </c>
      <c r="C30" s="2">
        <f t="shared" si="6"/>
        <v>0.79842138274261731</v>
      </c>
      <c r="D30" s="2"/>
      <c r="E30" s="2">
        <f t="shared" si="3"/>
        <v>15.079644737231007</v>
      </c>
      <c r="F30" s="2">
        <f t="shared" si="4"/>
        <v>0.58778525229247358</v>
      </c>
    </row>
    <row r="31" spans="1:6">
      <c r="A31" s="13">
        <v>2.5000000000000001E-4</v>
      </c>
      <c r="B31" s="2">
        <f t="shared" si="5"/>
        <v>1.5707963267948966</v>
      </c>
      <c r="C31" s="2">
        <f t="shared" si="6"/>
        <v>0.8</v>
      </c>
      <c r="D31" s="2"/>
      <c r="E31" s="2">
        <f t="shared" si="3"/>
        <v>15.707963267948966</v>
      </c>
      <c r="F31" s="2">
        <f t="shared" si="4"/>
        <v>6.1257422745431001E-16</v>
      </c>
    </row>
    <row r="32" spans="1:6">
      <c r="A32" s="13">
        <v>2.5999999999999998E-4</v>
      </c>
      <c r="B32" s="2">
        <f t="shared" si="5"/>
        <v>1.6336281798666921</v>
      </c>
      <c r="C32" s="2">
        <f t="shared" si="6"/>
        <v>0.79842138274261731</v>
      </c>
      <c r="D32" s="2"/>
      <c r="E32" s="2">
        <f t="shared" si="3"/>
        <v>16.336281798666924</v>
      </c>
      <c r="F32" s="2">
        <f t="shared" si="4"/>
        <v>-0.58778525229247258</v>
      </c>
    </row>
    <row r="33" spans="1:6">
      <c r="A33" s="13">
        <v>2.7E-4</v>
      </c>
      <c r="B33" s="2">
        <f t="shared" si="5"/>
        <v>1.6964600329384882</v>
      </c>
      <c r="C33" s="2">
        <f t="shared" si="6"/>
        <v>0.79369176105158235</v>
      </c>
      <c r="D33" s="2"/>
      <c r="E33" s="2">
        <f t="shared" si="3"/>
        <v>16.964600329384883</v>
      </c>
      <c r="F33" s="2">
        <f t="shared" si="4"/>
        <v>-0.95105651629515342</v>
      </c>
    </row>
    <row r="34" spans="1:6">
      <c r="A34" s="13">
        <v>2.7999999999999998E-4</v>
      </c>
      <c r="B34" s="2">
        <f t="shared" si="5"/>
        <v>1.759291886010284</v>
      </c>
      <c r="C34" s="2">
        <f t="shared" si="6"/>
        <v>0.78582980058295104</v>
      </c>
      <c r="D34" s="2"/>
      <c r="E34" s="2">
        <f t="shared" si="3"/>
        <v>17.592918860102841</v>
      </c>
      <c r="F34" s="2">
        <f t="shared" si="4"/>
        <v>-0.95105651629515375</v>
      </c>
    </row>
    <row r="35" spans="1:6">
      <c r="A35" s="13">
        <v>2.9E-4</v>
      </c>
      <c r="B35" s="2">
        <f t="shared" si="5"/>
        <v>1.8221237390820799</v>
      </c>
      <c r="C35" s="2">
        <f t="shared" si="6"/>
        <v>0.77486652890290497</v>
      </c>
      <c r="D35" s="2"/>
      <c r="E35" s="2">
        <f t="shared" si="3"/>
        <v>18.2212373908208</v>
      </c>
      <c r="F35" s="2">
        <f t="shared" si="4"/>
        <v>-0.58778525229247369</v>
      </c>
    </row>
    <row r="36" spans="1:6">
      <c r="A36" s="13">
        <v>2.9999999999999997E-4</v>
      </c>
      <c r="B36" s="2">
        <f t="shared" si="5"/>
        <v>1.8849555921538756</v>
      </c>
      <c r="C36" s="2">
        <f t="shared" si="6"/>
        <v>0.76084521303612296</v>
      </c>
      <c r="D36" s="2"/>
      <c r="E36" s="2">
        <f t="shared" si="3"/>
        <v>18.849555921538759</v>
      </c>
      <c r="F36" s="2">
        <f t="shared" si="4"/>
        <v>-7.3508907294517201E-16</v>
      </c>
    </row>
    <row r="37" spans="1:6">
      <c r="A37" s="13">
        <v>3.1E-4</v>
      </c>
      <c r="B37" s="2">
        <f t="shared" si="5"/>
        <v>1.9477874452256716</v>
      </c>
      <c r="C37" s="2">
        <f t="shared" si="6"/>
        <v>0.74382118871060121</v>
      </c>
      <c r="D37" s="2"/>
      <c r="E37" s="2">
        <f t="shared" si="3"/>
        <v>19.477874452256717</v>
      </c>
      <c r="F37" s="2">
        <f t="shared" si="4"/>
        <v>0.58778525229247247</v>
      </c>
    </row>
    <row r="38" spans="1:6">
      <c r="A38" s="13">
        <v>3.2000000000000003E-4</v>
      </c>
      <c r="B38" s="2">
        <f t="shared" si="5"/>
        <v>2.0106192982974678</v>
      </c>
      <c r="C38" s="2">
        <f t="shared" si="6"/>
        <v>0.72386164197281566</v>
      </c>
      <c r="D38" s="2"/>
      <c r="E38" s="2">
        <f t="shared" si="3"/>
        <v>20.106192982974679</v>
      </c>
      <c r="F38" s="2">
        <f t="shared" si="4"/>
        <v>0.95105651629515442</v>
      </c>
    </row>
    <row r="39" spans="1:6">
      <c r="A39" s="13">
        <v>3.3E-4</v>
      </c>
      <c r="B39" s="2">
        <f t="shared" si="5"/>
        <v>2.0734511513692633</v>
      </c>
      <c r="C39" s="2">
        <f t="shared" si="6"/>
        <v>0.701045344035091</v>
      </c>
      <c r="D39" s="2"/>
      <c r="E39" s="2">
        <f t="shared" si="3"/>
        <v>20.734511513692635</v>
      </c>
      <c r="F39" s="2">
        <f t="shared" si="4"/>
        <v>0.95105651629515386</v>
      </c>
    </row>
    <row r="40" spans="1:6">
      <c r="A40" s="13">
        <v>3.4000000000000002E-4</v>
      </c>
      <c r="B40" s="2">
        <f t="shared" si="5"/>
        <v>2.1362830044410592</v>
      </c>
      <c r="C40" s="2">
        <f t="shared" si="6"/>
        <v>0.67546234040161224</v>
      </c>
      <c r="D40" s="2"/>
      <c r="E40" s="2">
        <f t="shared" si="3"/>
        <v>21.362830044410597</v>
      </c>
      <c r="F40" s="2">
        <f t="shared" si="4"/>
        <v>0.58778525229247092</v>
      </c>
    </row>
    <row r="41" spans="1:6">
      <c r="A41" s="13">
        <v>3.5E-4</v>
      </c>
      <c r="B41" s="2">
        <f t="shared" si="5"/>
        <v>2.1991148575128552</v>
      </c>
      <c r="C41" s="2">
        <f t="shared" si="6"/>
        <v>0.64721359549995805</v>
      </c>
      <c r="D41" s="2"/>
      <c r="E41" s="2">
        <f t="shared" si="3"/>
        <v>21.991148575128552</v>
      </c>
      <c r="F41" s="2">
        <f t="shared" si="4"/>
        <v>8.5760391843603401E-16</v>
      </c>
    </row>
    <row r="42" spans="1:6">
      <c r="A42" s="13">
        <v>3.6000000000000002E-4</v>
      </c>
      <c r="B42" s="2">
        <f t="shared" si="5"/>
        <v>2.2619467105846511</v>
      </c>
      <c r="C42" s="2">
        <f t="shared" si="6"/>
        <v>0.61641059422063149</v>
      </c>
      <c r="D42" s="2"/>
      <c r="E42" s="2">
        <f t="shared" si="3"/>
        <v>22.619467105846514</v>
      </c>
      <c r="F42" s="2">
        <f t="shared" si="4"/>
        <v>-0.58778525229247525</v>
      </c>
    </row>
    <row r="43" spans="1:6">
      <c r="A43" s="13">
        <v>3.6999999999999999E-4</v>
      </c>
      <c r="B43" s="2">
        <f t="shared" si="5"/>
        <v>2.3247785636564466</v>
      </c>
      <c r="C43" s="2">
        <f t="shared" si="6"/>
        <v>0.5831749019371294</v>
      </c>
      <c r="D43" s="2"/>
      <c r="E43" s="2">
        <f t="shared" si="3"/>
        <v>23.247785636564469</v>
      </c>
      <c r="F43" s="2">
        <f t="shared" si="4"/>
        <v>-0.95105651629515331</v>
      </c>
    </row>
    <row r="44" spans="1:6">
      <c r="A44" s="13">
        <v>3.8000000000000002E-4</v>
      </c>
      <c r="B44" s="2">
        <f t="shared" si="5"/>
        <v>2.3876104167282426</v>
      </c>
      <c r="C44" s="2">
        <f t="shared" si="6"/>
        <v>0.54763768474295105</v>
      </c>
      <c r="D44" s="2"/>
      <c r="E44" s="2">
        <f t="shared" si="3"/>
        <v>23.876104167282431</v>
      </c>
      <c r="F44" s="2">
        <f t="shared" si="4"/>
        <v>-0.95105651629515275</v>
      </c>
    </row>
    <row r="45" spans="1:6">
      <c r="A45" s="13">
        <v>3.8999999999999999E-4</v>
      </c>
      <c r="B45" s="2">
        <f t="shared" si="5"/>
        <v>2.4504422698000385</v>
      </c>
      <c r="C45" s="2">
        <f t="shared" si="6"/>
        <v>0.50993919179895186</v>
      </c>
      <c r="D45" s="2"/>
      <c r="E45" s="2">
        <f t="shared" si="3"/>
        <v>24.504422698000386</v>
      </c>
      <c r="F45" s="2">
        <f t="shared" si="4"/>
        <v>-0.58778525229247391</v>
      </c>
    </row>
    <row r="46" spans="1:6">
      <c r="A46" s="13">
        <v>4.0000000000000002E-4</v>
      </c>
      <c r="B46" s="2">
        <f t="shared" si="5"/>
        <v>2.5132741228718345</v>
      </c>
      <c r="C46" s="2">
        <f t="shared" si="6"/>
        <v>0.47022820183397862</v>
      </c>
      <c r="D46" s="2"/>
      <c r="E46" s="2">
        <f t="shared" si="3"/>
        <v>25.132741228718348</v>
      </c>
      <c r="F46" s="2">
        <f t="shared" si="4"/>
        <v>2.5725949148736049E-15</v>
      </c>
    </row>
    <row r="47" spans="1:6">
      <c r="A47" s="13">
        <v>4.0999999999999999E-4</v>
      </c>
      <c r="B47" s="2">
        <f t="shared" si="5"/>
        <v>2.57610597594363</v>
      </c>
      <c r="C47" s="2">
        <f t="shared" si="6"/>
        <v>0.42866143598319761</v>
      </c>
      <c r="D47" s="2"/>
      <c r="E47" s="2">
        <f t="shared" si="3"/>
        <v>25.761059759436304</v>
      </c>
      <c r="F47" s="2">
        <f t="shared" si="4"/>
        <v>0.58778525229247236</v>
      </c>
    </row>
    <row r="48" spans="1:6">
      <c r="A48" s="13">
        <v>4.2000000000000002E-4</v>
      </c>
      <c r="B48" s="2">
        <f t="shared" si="5"/>
        <v>2.638937829015426</v>
      </c>
      <c r="C48" s="2">
        <f t="shared" si="6"/>
        <v>0.38540293928137248</v>
      </c>
      <c r="D48" s="2"/>
      <c r="E48" s="2">
        <f t="shared" si="3"/>
        <v>26.389378290154262</v>
      </c>
      <c r="F48" s="2">
        <f t="shared" si="4"/>
        <v>0.95105651629515331</v>
      </c>
    </row>
    <row r="49" spans="1:6">
      <c r="A49" s="13">
        <v>4.2999999999999999E-4</v>
      </c>
      <c r="B49" s="2">
        <f t="shared" si="5"/>
        <v>2.7017696820872219</v>
      </c>
      <c r="C49" s="2">
        <f t="shared" si="6"/>
        <v>0.34062343325205835</v>
      </c>
      <c r="D49" s="2"/>
      <c r="E49" s="2">
        <f t="shared" si="3"/>
        <v>27.017696820872221</v>
      </c>
      <c r="F49" s="2">
        <f t="shared" si="4"/>
        <v>0.95105651629515386</v>
      </c>
    </row>
    <row r="50" spans="1:6">
      <c r="A50" s="13">
        <v>4.4000000000000002E-4</v>
      </c>
      <c r="B50" s="2">
        <f t="shared" si="5"/>
        <v>2.7646015351590179</v>
      </c>
      <c r="C50" s="2">
        <f t="shared" si="6"/>
        <v>0.29449964214774255</v>
      </c>
      <c r="D50" s="2"/>
      <c r="E50" s="2">
        <f t="shared" si="3"/>
        <v>27.646015351590179</v>
      </c>
      <c r="F50" s="2">
        <f t="shared" si="4"/>
        <v>0.58778525229247403</v>
      </c>
    </row>
    <row r="51" spans="1:6">
      <c r="A51" s="13">
        <v>4.4999999999999999E-4</v>
      </c>
      <c r="B51" s="2">
        <f t="shared" si="5"/>
        <v>2.8274333882308134</v>
      </c>
      <c r="C51" s="2">
        <f t="shared" si="6"/>
        <v>0.24721359549995836</v>
      </c>
      <c r="D51" s="2"/>
      <c r="E51" s="2">
        <f t="shared" si="3"/>
        <v>28.274333882308138</v>
      </c>
      <c r="F51" s="2">
        <f t="shared" si="4"/>
        <v>1.102633609417758E-15</v>
      </c>
    </row>
    <row r="52" spans="1:6">
      <c r="A52" s="13">
        <v>4.6000000000000001E-4</v>
      </c>
      <c r="B52" s="2">
        <f t="shared" si="5"/>
        <v>2.8902652413026098</v>
      </c>
      <c r="C52" s="2">
        <f t="shared" si="6"/>
        <v>0.19895190973188387</v>
      </c>
      <c r="D52" s="2"/>
      <c r="E52" s="2">
        <f t="shared" si="3"/>
        <v>28.902652413026097</v>
      </c>
      <c r="F52" s="2">
        <f t="shared" si="4"/>
        <v>-0.58778525229247225</v>
      </c>
    </row>
    <row r="53" spans="1:6">
      <c r="A53" s="13">
        <v>4.6999999999999999E-4</v>
      </c>
      <c r="B53" s="2">
        <f t="shared" si="5"/>
        <v>2.9530970943744053</v>
      </c>
      <c r="C53" s="2">
        <f t="shared" si="6"/>
        <v>0.14990505166858004</v>
      </c>
      <c r="D53" s="2"/>
      <c r="E53" s="2">
        <f t="shared" si="3"/>
        <v>29.530970943744055</v>
      </c>
      <c r="F53" s="2">
        <f t="shared" si="4"/>
        <v>-0.9510565162951532</v>
      </c>
    </row>
    <row r="54" spans="1:6">
      <c r="A54" s="13">
        <v>4.8000000000000001E-4</v>
      </c>
      <c r="B54" s="2">
        <f t="shared" si="5"/>
        <v>3.0159289474462012</v>
      </c>
      <c r="C54" s="2">
        <f t="shared" si="6"/>
        <v>0.10026658685144363</v>
      </c>
      <c r="D54" s="2"/>
      <c r="E54" s="2">
        <f t="shared" si="3"/>
        <v>30.159289474462014</v>
      </c>
      <c r="F54" s="2">
        <f t="shared" si="4"/>
        <v>-0.95105651629515398</v>
      </c>
    </row>
    <row r="55" spans="1:6">
      <c r="A55" s="13">
        <v>4.8999999999999998E-4</v>
      </c>
      <c r="B55" s="2">
        <f t="shared" si="5"/>
        <v>3.0787608005179972</v>
      </c>
      <c r="C55" s="2">
        <f t="shared" si="6"/>
        <v>5.023241562345087E-2</v>
      </c>
      <c r="D55" s="2"/>
      <c r="E55" s="2">
        <f t="shared" si="3"/>
        <v>30.787608005179973</v>
      </c>
      <c r="F55" s="2">
        <f t="shared" si="4"/>
        <v>-0.58778525229247414</v>
      </c>
    </row>
    <row r="56" spans="1:6">
      <c r="A56" s="13">
        <v>5.0000000000000001E-4</v>
      </c>
      <c r="B56" s="2">
        <f t="shared" si="5"/>
        <v>3.1415926535897931</v>
      </c>
      <c r="C56" s="2">
        <f t="shared" si="6"/>
        <v>9.8011876392689601E-17</v>
      </c>
      <c r="D56" s="2"/>
      <c r="E56" s="2">
        <f t="shared" si="3"/>
        <v>31.415926535897931</v>
      </c>
      <c r="F56" s="2">
        <f t="shared" si="4"/>
        <v>-1.22514845490862E-15</v>
      </c>
    </row>
    <row r="57" spans="1:6">
      <c r="A57" s="13">
        <v>5.1000000000000004E-4</v>
      </c>
      <c r="B57" s="2">
        <f t="shared" si="5"/>
        <v>3.2044245066615891</v>
      </c>
      <c r="C57" s="2">
        <f t="shared" si="6"/>
        <v>-5.0232415623450682E-2</v>
      </c>
      <c r="D57" s="2"/>
      <c r="E57" s="2">
        <f t="shared" si="3"/>
        <v>32.044245066615893</v>
      </c>
      <c r="F57" s="2">
        <f t="shared" si="4"/>
        <v>0.58778525229247502</v>
      </c>
    </row>
    <row r="58" spans="1:6">
      <c r="A58" s="13">
        <v>5.1999999999999995E-4</v>
      </c>
      <c r="B58" s="2">
        <f t="shared" si="5"/>
        <v>3.2672563597333841</v>
      </c>
      <c r="C58" s="2">
        <f t="shared" si="6"/>
        <v>-0.10026658685144274</v>
      </c>
      <c r="D58" s="2"/>
      <c r="E58" s="2">
        <f t="shared" si="3"/>
        <v>32.672563597333848</v>
      </c>
      <c r="F58" s="2">
        <f t="shared" si="4"/>
        <v>0.9510565162951532</v>
      </c>
    </row>
    <row r="59" spans="1:6">
      <c r="A59" s="13">
        <v>5.2999999999999998E-4</v>
      </c>
      <c r="B59" s="2">
        <f t="shared" si="5"/>
        <v>3.3300882128051805</v>
      </c>
      <c r="C59" s="2">
        <f t="shared" si="6"/>
        <v>-0.14990505166857948</v>
      </c>
      <c r="D59" s="2"/>
      <c r="E59" s="2">
        <f t="shared" si="3"/>
        <v>33.300882128051803</v>
      </c>
      <c r="F59" s="2">
        <f t="shared" si="4"/>
        <v>0.95105651629515509</v>
      </c>
    </row>
    <row r="60" spans="1:6">
      <c r="A60" s="13">
        <v>5.4000000000000001E-4</v>
      </c>
      <c r="B60" s="2">
        <f t="shared" si="5"/>
        <v>3.3929200658769765</v>
      </c>
      <c r="C60" s="2">
        <f t="shared" si="6"/>
        <v>-0.19895190973188367</v>
      </c>
      <c r="D60" s="2"/>
      <c r="E60" s="2">
        <f t="shared" si="3"/>
        <v>33.929200658769766</v>
      </c>
      <c r="F60" s="2">
        <f t="shared" si="4"/>
        <v>0.58778525229247425</v>
      </c>
    </row>
    <row r="61" spans="1:6">
      <c r="A61" s="13">
        <v>5.5000000000000003E-4</v>
      </c>
      <c r="B61" s="2">
        <f t="shared" si="5"/>
        <v>3.4557519189487724</v>
      </c>
      <c r="C61" s="2">
        <f t="shared" si="6"/>
        <v>-0.24721359549995783</v>
      </c>
      <c r="D61" s="2"/>
      <c r="E61" s="2">
        <f t="shared" si="3"/>
        <v>34.557519189487728</v>
      </c>
      <c r="F61" s="2">
        <f t="shared" si="4"/>
        <v>-2.2050503784010189E-15</v>
      </c>
    </row>
    <row r="62" spans="1:6">
      <c r="A62" s="13">
        <v>5.5999999999999995E-4</v>
      </c>
      <c r="B62" s="2">
        <f t="shared" si="5"/>
        <v>3.5185837720205679</v>
      </c>
      <c r="C62" s="2">
        <f t="shared" si="6"/>
        <v>-0.29449964214774199</v>
      </c>
      <c r="D62" s="2"/>
      <c r="E62" s="2">
        <f t="shared" si="3"/>
        <v>35.185837720205683</v>
      </c>
      <c r="F62" s="2">
        <f t="shared" si="4"/>
        <v>-0.58778525229247203</v>
      </c>
    </row>
    <row r="63" spans="1:6">
      <c r="A63" s="13">
        <v>5.6999999999999998E-4</v>
      </c>
      <c r="B63" s="2">
        <f t="shared" si="5"/>
        <v>3.5814156250923639</v>
      </c>
      <c r="C63" s="2">
        <f t="shared" si="6"/>
        <v>-0.34062343325205785</v>
      </c>
      <c r="D63" s="2"/>
      <c r="E63" s="2">
        <f t="shared" si="3"/>
        <v>35.814156250923638</v>
      </c>
      <c r="F63" s="2">
        <f t="shared" si="4"/>
        <v>-0.95105651629515209</v>
      </c>
    </row>
    <row r="64" spans="1:6">
      <c r="A64" s="13">
        <v>5.8E-4</v>
      </c>
      <c r="B64" s="2">
        <f t="shared" si="5"/>
        <v>3.6442474781641598</v>
      </c>
      <c r="C64" s="2">
        <f t="shared" si="6"/>
        <v>-0.38540293928137204</v>
      </c>
      <c r="D64" s="2"/>
      <c r="E64" s="2">
        <f t="shared" si="3"/>
        <v>36.4424747816416</v>
      </c>
      <c r="F64" s="2">
        <f t="shared" si="4"/>
        <v>-0.95105651629515398</v>
      </c>
    </row>
    <row r="65" spans="1:6">
      <c r="A65" s="13">
        <v>5.9000000000000003E-4</v>
      </c>
      <c r="B65" s="2">
        <f t="shared" si="5"/>
        <v>3.7070793312359558</v>
      </c>
      <c r="C65" s="2">
        <f t="shared" si="6"/>
        <v>-0.42866143598319717</v>
      </c>
      <c r="D65" s="2"/>
      <c r="E65" s="2">
        <f t="shared" si="3"/>
        <v>37.070793312359562</v>
      </c>
      <c r="F65" s="2">
        <f t="shared" si="4"/>
        <v>-0.58778525229247147</v>
      </c>
    </row>
    <row r="66" spans="1:6">
      <c r="A66" s="13">
        <v>5.9999999999999995E-4</v>
      </c>
      <c r="B66" s="2">
        <f t="shared" si="5"/>
        <v>3.7699111843077513</v>
      </c>
      <c r="C66" s="2">
        <f t="shared" si="6"/>
        <v>-0.47022820183397818</v>
      </c>
      <c r="D66" s="2"/>
      <c r="E66" s="2">
        <f t="shared" si="3"/>
        <v>37.699111843077517</v>
      </c>
      <c r="F66" s="2">
        <f t="shared" si="4"/>
        <v>-1.470178145890344E-15</v>
      </c>
    </row>
    <row r="67" spans="1:6">
      <c r="A67" s="13">
        <v>6.0999999999999997E-4</v>
      </c>
      <c r="B67" s="2">
        <f t="shared" si="5"/>
        <v>3.8327430373795472</v>
      </c>
      <c r="C67" s="2">
        <f t="shared" si="6"/>
        <v>-0.50993919179895142</v>
      </c>
      <c r="D67" s="2"/>
      <c r="E67" s="2">
        <f t="shared" si="3"/>
        <v>38.327430373795472</v>
      </c>
      <c r="F67" s="2">
        <f t="shared" si="4"/>
        <v>0.58778525229246903</v>
      </c>
    </row>
    <row r="68" spans="1:6">
      <c r="A68" s="13">
        <v>6.2E-4</v>
      </c>
      <c r="B68" s="2">
        <f t="shared" si="5"/>
        <v>3.8955748904513432</v>
      </c>
      <c r="C68" s="2">
        <f t="shared" si="6"/>
        <v>-0.54763768474295071</v>
      </c>
      <c r="D68" s="2"/>
      <c r="E68" s="2">
        <f t="shared" si="3"/>
        <v>38.955748904513435</v>
      </c>
      <c r="F68" s="2">
        <f t="shared" si="4"/>
        <v>0.95105651629515309</v>
      </c>
    </row>
    <row r="69" spans="1:6">
      <c r="A69" s="13">
        <v>6.3000000000000003E-4</v>
      </c>
      <c r="B69" s="2">
        <f t="shared" si="5"/>
        <v>3.9584067435231391</v>
      </c>
      <c r="C69" s="2">
        <f t="shared" si="6"/>
        <v>-0.58317490193712906</v>
      </c>
      <c r="D69" s="2"/>
      <c r="E69" s="2">
        <f t="shared" si="3"/>
        <v>39.584067435231397</v>
      </c>
      <c r="F69" s="2">
        <f t="shared" si="4"/>
        <v>0.95105651629515298</v>
      </c>
    </row>
    <row r="70" spans="1:6">
      <c r="A70" s="13">
        <v>6.4000000000000005E-4</v>
      </c>
      <c r="B70" s="2">
        <f t="shared" si="5"/>
        <v>4.0212385965949355</v>
      </c>
      <c r="C70" s="2">
        <f t="shared" si="6"/>
        <v>-0.61641059422063149</v>
      </c>
      <c r="D70" s="2"/>
      <c r="E70" s="2">
        <f t="shared" si="3"/>
        <v>40.212385965949359</v>
      </c>
      <c r="F70" s="2">
        <f t="shared" si="4"/>
        <v>0.5877852522924687</v>
      </c>
    </row>
    <row r="71" spans="1:6">
      <c r="A71" s="13">
        <v>6.4999999999999997E-4</v>
      </c>
      <c r="B71" s="2">
        <f t="shared" si="5"/>
        <v>4.0840704496667302</v>
      </c>
      <c r="C71" s="2">
        <f t="shared" si="6"/>
        <v>-0.64721359549995749</v>
      </c>
      <c r="D71" s="2"/>
      <c r="E71" s="2">
        <f t="shared" si="3"/>
        <v>40.840704496667307</v>
      </c>
      <c r="F71" s="2">
        <f t="shared" si="4"/>
        <v>5.1454066701817069E-15</v>
      </c>
    </row>
    <row r="72" spans="1:6">
      <c r="A72" s="13">
        <v>6.6E-4</v>
      </c>
      <c r="B72" s="2">
        <f t="shared" si="5"/>
        <v>4.1469023027385266</v>
      </c>
      <c r="C72" s="2">
        <f t="shared" si="6"/>
        <v>-0.6754623404016119</v>
      </c>
      <c r="D72" s="2"/>
      <c r="E72" s="2">
        <f t="shared" ref="E72:E106" si="7">2*PI()*$F$2*A72</f>
        <v>41.469023027385269</v>
      </c>
      <c r="F72" s="2">
        <f t="shared" ref="F72:F106" si="8">$F$3*SIN(E72)</f>
        <v>-0.5877852522924718</v>
      </c>
    </row>
    <row r="73" spans="1:6">
      <c r="A73" s="13">
        <v>6.7000000000000002E-4</v>
      </c>
      <c r="B73" s="2">
        <f t="shared" si="5"/>
        <v>4.209734155810323</v>
      </c>
      <c r="C73" s="2">
        <f t="shared" si="6"/>
        <v>-0.70104534403509089</v>
      </c>
      <c r="D73" s="2"/>
      <c r="E73" s="2">
        <f t="shared" si="7"/>
        <v>42.097341558103231</v>
      </c>
      <c r="F73" s="2">
        <f t="shared" si="8"/>
        <v>-0.9510565162951542</v>
      </c>
    </row>
    <row r="74" spans="1:6">
      <c r="A74" s="13">
        <v>6.8000000000000005E-4</v>
      </c>
      <c r="B74" s="2">
        <f t="shared" si="5"/>
        <v>4.2725660088821185</v>
      </c>
      <c r="C74" s="2">
        <f t="shared" si="6"/>
        <v>-0.72386164197281555</v>
      </c>
      <c r="D74" s="2"/>
      <c r="E74" s="2">
        <f t="shared" si="7"/>
        <v>42.725660088821193</v>
      </c>
      <c r="F74" s="2">
        <f t="shared" si="8"/>
        <v>-0.95105651629515187</v>
      </c>
    </row>
    <row r="75" spans="1:6">
      <c r="A75" s="13">
        <v>6.8999999999999997E-4</v>
      </c>
      <c r="B75" s="2">
        <f t="shared" si="5"/>
        <v>4.335397861953914</v>
      </c>
      <c r="C75" s="2">
        <f t="shared" si="6"/>
        <v>-0.74382118871060099</v>
      </c>
      <c r="D75" s="2"/>
      <c r="E75" s="2">
        <f t="shared" si="7"/>
        <v>43.353978619539141</v>
      </c>
      <c r="F75" s="2">
        <f t="shared" si="8"/>
        <v>-0.58778525229247736</v>
      </c>
    </row>
    <row r="76" spans="1:6">
      <c r="A76" s="13">
        <v>6.9999999999999999E-4</v>
      </c>
      <c r="B76" s="2">
        <f t="shared" si="5"/>
        <v>4.3982297150257104</v>
      </c>
      <c r="C76" s="2">
        <f t="shared" si="6"/>
        <v>-0.76084521303612285</v>
      </c>
      <c r="D76" s="2"/>
      <c r="E76" s="2">
        <f t="shared" si="7"/>
        <v>43.982297150257104</v>
      </c>
      <c r="F76" s="2">
        <f t="shared" si="8"/>
        <v>-1.715207836872068E-15</v>
      </c>
    </row>
    <row r="77" spans="1:6">
      <c r="A77" s="13">
        <v>7.1000000000000002E-4</v>
      </c>
      <c r="B77" s="2">
        <f t="shared" si="5"/>
        <v>4.4610615680975059</v>
      </c>
      <c r="C77" s="2">
        <f t="shared" si="6"/>
        <v>-0.77486652890290486</v>
      </c>
      <c r="D77" s="2"/>
      <c r="E77" s="2">
        <f t="shared" si="7"/>
        <v>44.610615680975066</v>
      </c>
      <c r="F77" s="2">
        <f t="shared" si="8"/>
        <v>0.58778525229247458</v>
      </c>
    </row>
    <row r="78" spans="1:6">
      <c r="A78" s="13">
        <v>7.2000000000000005E-4</v>
      </c>
      <c r="B78" s="2">
        <f t="shared" si="5"/>
        <v>4.5238934211693023</v>
      </c>
      <c r="C78" s="2">
        <f t="shared" si="6"/>
        <v>-0.78582980058295104</v>
      </c>
      <c r="D78" s="2"/>
      <c r="E78" s="2">
        <f t="shared" si="7"/>
        <v>45.238934211693028</v>
      </c>
      <c r="F78" s="2">
        <f t="shared" si="8"/>
        <v>0.9510565162951552</v>
      </c>
    </row>
    <row r="79" spans="1:6">
      <c r="A79" s="13">
        <v>7.2999999999999996E-4</v>
      </c>
      <c r="B79" s="2">
        <f t="shared" si="5"/>
        <v>4.5867252742410978</v>
      </c>
      <c r="C79" s="2">
        <f t="shared" si="6"/>
        <v>-0.79369176105158223</v>
      </c>
      <c r="D79" s="2"/>
      <c r="E79" s="2">
        <f t="shared" si="7"/>
        <v>45.867252742410976</v>
      </c>
      <c r="F79" s="2">
        <f t="shared" si="8"/>
        <v>0.9510565162951552</v>
      </c>
    </row>
    <row r="80" spans="1:6">
      <c r="A80" s="13">
        <v>7.3999999999999999E-4</v>
      </c>
      <c r="B80" s="2">
        <f t="shared" si="5"/>
        <v>4.6495571273128933</v>
      </c>
      <c r="C80" s="2">
        <f t="shared" si="6"/>
        <v>-0.79842138274261731</v>
      </c>
      <c r="D80" s="2"/>
      <c r="E80" s="2">
        <f t="shared" si="7"/>
        <v>46.495571273128938</v>
      </c>
      <c r="F80" s="2">
        <f t="shared" si="8"/>
        <v>0.58778525229247458</v>
      </c>
    </row>
    <row r="81" spans="1:6">
      <c r="A81" s="13">
        <v>7.5000000000000002E-4</v>
      </c>
      <c r="B81" s="2">
        <f t="shared" si="5"/>
        <v>4.7123889803846897</v>
      </c>
      <c r="C81" s="2">
        <f t="shared" si="6"/>
        <v>-0.8</v>
      </c>
      <c r="D81" s="2"/>
      <c r="E81" s="2">
        <f t="shared" si="7"/>
        <v>47.1238898038469</v>
      </c>
      <c r="F81" s="2">
        <f t="shared" si="8"/>
        <v>-1.7149909964375709E-15</v>
      </c>
    </row>
    <row r="82" spans="1:6">
      <c r="A82" s="13">
        <v>7.6000000000000004E-4</v>
      </c>
      <c r="B82" s="2">
        <f t="shared" si="5"/>
        <v>4.7752208334564852</v>
      </c>
      <c r="C82" s="2">
        <f t="shared" si="6"/>
        <v>-0.79842138274261731</v>
      </c>
      <c r="D82" s="2"/>
      <c r="E82" s="2">
        <f t="shared" si="7"/>
        <v>47.752208334564862</v>
      </c>
      <c r="F82" s="2">
        <f t="shared" si="8"/>
        <v>-0.58778525229247736</v>
      </c>
    </row>
    <row r="83" spans="1:6">
      <c r="A83" s="13">
        <v>7.6999999999999996E-4</v>
      </c>
      <c r="B83" s="2">
        <f t="shared" si="5"/>
        <v>4.8380526865282807</v>
      </c>
      <c r="C83" s="2">
        <f t="shared" si="6"/>
        <v>-0.79369176105158246</v>
      </c>
      <c r="D83" s="2"/>
      <c r="E83" s="2">
        <f t="shared" si="7"/>
        <v>48.38052686528281</v>
      </c>
      <c r="F83" s="2">
        <f t="shared" si="8"/>
        <v>-0.95105651629515187</v>
      </c>
    </row>
    <row r="84" spans="1:6">
      <c r="A84" s="13">
        <v>7.7999999999999999E-4</v>
      </c>
      <c r="B84" s="2">
        <f t="shared" si="5"/>
        <v>4.9008845396000771</v>
      </c>
      <c r="C84" s="2">
        <f t="shared" si="6"/>
        <v>-0.78582980058295104</v>
      </c>
      <c r="D84" s="2"/>
      <c r="E84" s="2">
        <f t="shared" si="7"/>
        <v>49.008845396000773</v>
      </c>
      <c r="F84" s="2">
        <f t="shared" si="8"/>
        <v>-0.9510565162951542</v>
      </c>
    </row>
    <row r="85" spans="1:6">
      <c r="A85" s="13">
        <v>7.9000000000000001E-4</v>
      </c>
      <c r="B85" s="2">
        <f t="shared" si="5"/>
        <v>4.9637163926718726</v>
      </c>
      <c r="C85" s="2">
        <f t="shared" si="6"/>
        <v>-0.77486652890290508</v>
      </c>
      <c r="D85" s="2"/>
      <c r="E85" s="2">
        <f t="shared" si="7"/>
        <v>49.637163926718735</v>
      </c>
      <c r="F85" s="2">
        <f t="shared" si="8"/>
        <v>-0.5877852522924718</v>
      </c>
    </row>
    <row r="86" spans="1:6">
      <c r="A86" s="13">
        <v>8.0000000000000004E-4</v>
      </c>
      <c r="B86" s="2">
        <f t="shared" si="5"/>
        <v>5.026548245743669</v>
      </c>
      <c r="C86" s="2">
        <f t="shared" si="6"/>
        <v>-0.76084521303612296</v>
      </c>
      <c r="D86" s="2"/>
      <c r="E86" s="2">
        <f t="shared" si="7"/>
        <v>50.265482457436697</v>
      </c>
      <c r="F86" s="2">
        <f t="shared" si="8"/>
        <v>5.1451898297472098E-15</v>
      </c>
    </row>
    <row r="87" spans="1:6">
      <c r="A87" s="13">
        <v>8.0999999999999996E-4</v>
      </c>
      <c r="B87" s="2">
        <f t="shared" si="5"/>
        <v>5.0893800988154645</v>
      </c>
      <c r="C87" s="2">
        <f t="shared" si="6"/>
        <v>-0.74382118871060132</v>
      </c>
      <c r="D87" s="2"/>
      <c r="E87" s="2">
        <f t="shared" si="7"/>
        <v>50.893800988154645</v>
      </c>
      <c r="F87" s="2">
        <f t="shared" si="8"/>
        <v>0.5877852522924687</v>
      </c>
    </row>
    <row r="88" spans="1:6">
      <c r="A88" s="13">
        <v>8.1999999999999998E-4</v>
      </c>
      <c r="B88" s="2">
        <f t="shared" si="5"/>
        <v>5.15221195188726</v>
      </c>
      <c r="C88" s="2">
        <f t="shared" si="6"/>
        <v>-0.72386164197281599</v>
      </c>
      <c r="D88" s="2"/>
      <c r="E88" s="2">
        <f t="shared" si="7"/>
        <v>51.522119518872607</v>
      </c>
      <c r="F88" s="2">
        <f t="shared" si="8"/>
        <v>0.95105651629515298</v>
      </c>
    </row>
    <row r="89" spans="1:6">
      <c r="A89" s="13">
        <v>8.3000000000000001E-4</v>
      </c>
      <c r="B89" s="2">
        <f t="shared" si="5"/>
        <v>5.2150438049590564</v>
      </c>
      <c r="C89" s="2">
        <f t="shared" si="6"/>
        <v>-0.70104534403509111</v>
      </c>
      <c r="D89" s="2"/>
      <c r="E89" s="2">
        <f t="shared" si="7"/>
        <v>52.150438049590569</v>
      </c>
      <c r="F89" s="2">
        <f t="shared" si="8"/>
        <v>0.95105651629515309</v>
      </c>
    </row>
    <row r="90" spans="1:6">
      <c r="A90" s="13">
        <v>8.4000000000000003E-4</v>
      </c>
      <c r="B90" s="2">
        <f t="shared" si="5"/>
        <v>5.2778756580308519</v>
      </c>
      <c r="C90" s="2">
        <f t="shared" si="6"/>
        <v>-0.67546234040161246</v>
      </c>
      <c r="D90" s="2"/>
      <c r="E90" s="2">
        <f t="shared" si="7"/>
        <v>52.778756580308524</v>
      </c>
      <c r="F90" s="2">
        <f t="shared" si="8"/>
        <v>0.5877852522924748</v>
      </c>
    </row>
    <row r="91" spans="1:6">
      <c r="A91" s="13">
        <v>8.4999999999999995E-4</v>
      </c>
      <c r="B91" s="2">
        <f t="shared" ref="B91:B106" si="9">2*PI()*$B$2*A91</f>
        <v>5.3407075111026474</v>
      </c>
      <c r="C91" s="2">
        <f t="shared" ref="C91:C106" si="10">$B$4*SIN(B91)</f>
        <v>-0.64721359549995849</v>
      </c>
      <c r="D91" s="2"/>
      <c r="E91" s="2">
        <f t="shared" si="7"/>
        <v>53.407075111026479</v>
      </c>
      <c r="F91" s="2">
        <f t="shared" si="8"/>
        <v>5.6354660521451549E-15</v>
      </c>
    </row>
    <row r="92" spans="1:6">
      <c r="A92" s="13">
        <v>8.5999999999999998E-4</v>
      </c>
      <c r="B92" s="2">
        <f t="shared" si="9"/>
        <v>5.4035393641744438</v>
      </c>
      <c r="C92" s="2">
        <f t="shared" si="10"/>
        <v>-0.61641059422063171</v>
      </c>
      <c r="D92" s="2"/>
      <c r="E92" s="2">
        <f t="shared" si="7"/>
        <v>54.035393641744442</v>
      </c>
      <c r="F92" s="2">
        <f t="shared" si="8"/>
        <v>-0.58778525229247147</v>
      </c>
    </row>
    <row r="93" spans="1:6">
      <c r="A93" s="13">
        <v>8.7000000000000001E-4</v>
      </c>
      <c r="B93" s="2">
        <f t="shared" si="9"/>
        <v>5.4663712172462393</v>
      </c>
      <c r="C93" s="2">
        <f t="shared" si="10"/>
        <v>-0.58317490193712973</v>
      </c>
      <c r="D93" s="2"/>
      <c r="E93" s="2">
        <f t="shared" si="7"/>
        <v>54.663712172462404</v>
      </c>
      <c r="F93" s="2">
        <f t="shared" si="8"/>
        <v>-0.95105651629515398</v>
      </c>
    </row>
    <row r="94" spans="1:6">
      <c r="A94" s="13">
        <v>8.8000000000000003E-4</v>
      </c>
      <c r="B94" s="2">
        <f t="shared" si="9"/>
        <v>5.5292030703180357</v>
      </c>
      <c r="C94" s="2">
        <f t="shared" si="10"/>
        <v>-0.54763768474295116</v>
      </c>
      <c r="D94" s="2"/>
      <c r="E94" s="2">
        <f t="shared" si="7"/>
        <v>55.292030703180359</v>
      </c>
      <c r="F94" s="2">
        <f t="shared" si="8"/>
        <v>-0.9510565162951542</v>
      </c>
    </row>
    <row r="95" spans="1:6">
      <c r="A95" s="13">
        <v>8.8999999999999995E-4</v>
      </c>
      <c r="B95" s="2">
        <f t="shared" si="9"/>
        <v>5.5920349233898312</v>
      </c>
      <c r="C95" s="2">
        <f t="shared" si="10"/>
        <v>-0.50993919179895231</v>
      </c>
      <c r="D95" s="2"/>
      <c r="E95" s="2">
        <f t="shared" si="7"/>
        <v>55.920349233898314</v>
      </c>
      <c r="F95" s="2">
        <f t="shared" si="8"/>
        <v>-0.5877852522924778</v>
      </c>
    </row>
    <row r="96" spans="1:6">
      <c r="A96" s="13">
        <v>8.9999999999999998E-4</v>
      </c>
      <c r="B96" s="2">
        <f t="shared" si="9"/>
        <v>5.6548667764616267</v>
      </c>
      <c r="C96" s="2">
        <f t="shared" si="10"/>
        <v>-0.47022820183397923</v>
      </c>
      <c r="D96" s="2"/>
      <c r="E96" s="2">
        <f t="shared" si="7"/>
        <v>56.548667764616276</v>
      </c>
      <c r="F96" s="2">
        <f t="shared" si="8"/>
        <v>-2.205267218835516E-15</v>
      </c>
    </row>
    <row r="97" spans="1:6">
      <c r="A97" s="13">
        <v>9.1E-4</v>
      </c>
      <c r="B97" s="2">
        <f t="shared" si="9"/>
        <v>5.7176986295334231</v>
      </c>
      <c r="C97" s="2">
        <f t="shared" si="10"/>
        <v>-0.42866143598319773</v>
      </c>
      <c r="D97" s="2"/>
      <c r="E97" s="2">
        <f t="shared" si="7"/>
        <v>57.176986295334238</v>
      </c>
      <c r="F97" s="2">
        <f t="shared" si="8"/>
        <v>0.58778525229247425</v>
      </c>
    </row>
    <row r="98" spans="1:6">
      <c r="A98" s="13">
        <v>9.2000000000000003E-4</v>
      </c>
      <c r="B98" s="2">
        <f t="shared" si="9"/>
        <v>5.7805304826052195</v>
      </c>
      <c r="C98" s="2">
        <f t="shared" si="10"/>
        <v>-0.38540293928137226</v>
      </c>
      <c r="D98" s="2"/>
      <c r="E98" s="2">
        <f t="shared" si="7"/>
        <v>57.805304826052193</v>
      </c>
      <c r="F98" s="2">
        <f t="shared" si="8"/>
        <v>0.95105651629515287</v>
      </c>
    </row>
    <row r="99" spans="1:6">
      <c r="A99" s="13">
        <v>9.3000000000000005E-4</v>
      </c>
      <c r="B99" s="2">
        <f t="shared" si="9"/>
        <v>5.843362335677015</v>
      </c>
      <c r="C99" s="2">
        <f t="shared" si="10"/>
        <v>-0.34062343325205841</v>
      </c>
      <c r="D99" s="2"/>
      <c r="E99" s="2">
        <f t="shared" si="7"/>
        <v>58.433623356770156</v>
      </c>
      <c r="F99" s="2">
        <f t="shared" si="8"/>
        <v>0.9510565162951532</v>
      </c>
    </row>
    <row r="100" spans="1:6">
      <c r="A100" s="13">
        <v>9.3999999999999997E-4</v>
      </c>
      <c r="B100" s="2">
        <f t="shared" si="9"/>
        <v>5.9061941887488105</v>
      </c>
      <c r="C100" s="2">
        <f t="shared" si="10"/>
        <v>-0.29449964214774299</v>
      </c>
      <c r="D100" s="2"/>
      <c r="E100" s="2">
        <f t="shared" si="7"/>
        <v>59.061941887488111</v>
      </c>
      <c r="F100" s="2">
        <f t="shared" si="8"/>
        <v>0.58778525229247502</v>
      </c>
    </row>
    <row r="101" spans="1:6">
      <c r="A101" s="13">
        <v>9.5E-4</v>
      </c>
      <c r="B101" s="2">
        <f t="shared" si="9"/>
        <v>5.9690260418206069</v>
      </c>
      <c r="C101" s="2">
        <f t="shared" si="10"/>
        <v>-0.24721359549995811</v>
      </c>
      <c r="D101" s="2"/>
      <c r="E101" s="2">
        <f t="shared" si="7"/>
        <v>59.690260418206073</v>
      </c>
      <c r="F101" s="2">
        <f t="shared" si="8"/>
        <v>-1.2249316144741229E-15</v>
      </c>
    </row>
    <row r="102" spans="1:6">
      <c r="A102" s="13">
        <v>9.6000000000000002E-4</v>
      </c>
      <c r="B102" s="2">
        <f t="shared" si="9"/>
        <v>6.0318578948924024</v>
      </c>
      <c r="C102" s="2">
        <f t="shared" si="10"/>
        <v>-0.19895190973188429</v>
      </c>
      <c r="D102" s="2"/>
      <c r="E102" s="2">
        <f t="shared" si="7"/>
        <v>60.318578948924028</v>
      </c>
      <c r="F102" s="2">
        <f t="shared" si="8"/>
        <v>-0.58778525229247125</v>
      </c>
    </row>
    <row r="103" spans="1:6">
      <c r="A103" s="13">
        <v>9.7000000000000005E-4</v>
      </c>
      <c r="B103" s="2">
        <f t="shared" si="9"/>
        <v>6.0946897479641988</v>
      </c>
      <c r="C103" s="2">
        <f t="shared" si="10"/>
        <v>-0.14990505166857976</v>
      </c>
      <c r="D103" s="2"/>
      <c r="E103" s="2">
        <f t="shared" si="7"/>
        <v>60.94689747964199</v>
      </c>
      <c r="F103" s="2">
        <f t="shared" si="8"/>
        <v>-0.95105651629515398</v>
      </c>
    </row>
    <row r="104" spans="1:6">
      <c r="A104" s="13">
        <v>9.7999999999999997E-4</v>
      </c>
      <c r="B104" s="2">
        <f t="shared" si="9"/>
        <v>6.1575216010359943</v>
      </c>
      <c r="C104" s="2">
        <f t="shared" si="10"/>
        <v>-0.10026658685144373</v>
      </c>
      <c r="D104" s="2"/>
      <c r="E104" s="2">
        <f t="shared" si="7"/>
        <v>61.575216010359945</v>
      </c>
      <c r="F104" s="2">
        <f t="shared" si="8"/>
        <v>-0.95105651629515431</v>
      </c>
    </row>
    <row r="105" spans="1:6">
      <c r="A105" s="13">
        <v>9.8999999999999999E-4</v>
      </c>
      <c r="B105" s="2">
        <f t="shared" si="9"/>
        <v>6.2203534541077898</v>
      </c>
      <c r="C105" s="2">
        <f t="shared" si="10"/>
        <v>-5.0232415623451321E-2</v>
      </c>
      <c r="D105" s="2"/>
      <c r="E105" s="2">
        <f t="shared" si="7"/>
        <v>62.203534541077907</v>
      </c>
      <c r="F105" s="2">
        <f t="shared" si="8"/>
        <v>-0.58778525229247225</v>
      </c>
    </row>
    <row r="106" spans="1:6">
      <c r="A106" s="13">
        <v>1E-3</v>
      </c>
      <c r="B106" s="2">
        <f t="shared" si="9"/>
        <v>6.2831853071795862</v>
      </c>
      <c r="C106" s="2">
        <f t="shared" si="10"/>
        <v>-1.960237527853792E-16</v>
      </c>
      <c r="D106" s="2"/>
      <c r="E106" s="2">
        <f t="shared" si="7"/>
        <v>62.831853071795862</v>
      </c>
      <c r="F106" s="2">
        <f t="shared" si="8"/>
        <v>-2.45029690981724E-15</v>
      </c>
    </row>
  </sheetData>
  <hyperlinks>
    <hyperlink ref="A1" r:id="rId1" display="https://www.elektroniktutor.de/signalkunde/am.html" xr:uid="{A54A4EDF-640E-45E6-9E2D-5235C7EF458B}"/>
  </hyperlinks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2481-5C64-45C3-8922-6685C80BE6CC}">
  <dimension ref="A1:P106"/>
  <sheetViews>
    <sheetView topLeftCell="A16" zoomScale="85" zoomScaleNormal="85" workbookViewId="0">
      <selection activeCell="P42" sqref="P42"/>
    </sheetView>
  </sheetViews>
  <sheetFormatPr baseColWidth="10" defaultRowHeight="15"/>
  <cols>
    <col min="1" max="1" width="11.42578125" customWidth="1"/>
    <col min="2" max="2" width="14.28515625" customWidth="1"/>
    <col min="3" max="3" width="15.28515625" customWidth="1"/>
    <col min="4" max="4" width="6.140625" customWidth="1"/>
    <col min="6" max="7" width="12.7109375" customWidth="1"/>
    <col min="8" max="8" width="6.42578125" customWidth="1"/>
    <col min="11" max="11" width="11.42578125" customWidth="1"/>
  </cols>
  <sheetData>
    <row r="1" spans="1:16" ht="21" thickBot="1">
      <c r="A1" s="6" t="s">
        <v>16</v>
      </c>
      <c r="O1" t="s">
        <v>59</v>
      </c>
      <c r="P1" s="25" t="s">
        <v>35</v>
      </c>
    </row>
    <row r="2" spans="1:16" ht="20.25">
      <c r="A2" s="26" t="s">
        <v>39</v>
      </c>
      <c r="B2" s="27">
        <v>1000</v>
      </c>
      <c r="C2" s="28" t="s">
        <v>13</v>
      </c>
      <c r="E2" s="34" t="s">
        <v>40</v>
      </c>
      <c r="F2" s="35">
        <v>10000</v>
      </c>
      <c r="G2" s="36" t="s">
        <v>13</v>
      </c>
      <c r="O2" t="s">
        <v>60</v>
      </c>
      <c r="P2" s="25" t="s">
        <v>36</v>
      </c>
    </row>
    <row r="3" spans="1:16" ht="16.5" customHeight="1">
      <c r="A3" s="29" t="s">
        <v>48</v>
      </c>
      <c r="B3">
        <v>0.8</v>
      </c>
      <c r="C3" s="30" t="s">
        <v>14</v>
      </c>
      <c r="E3" s="37" t="s">
        <v>47</v>
      </c>
      <c r="F3">
        <v>1</v>
      </c>
      <c r="G3" s="38" t="s">
        <v>14</v>
      </c>
      <c r="H3" s="7"/>
      <c r="I3" s="25"/>
      <c r="L3" s="25"/>
    </row>
    <row r="4" spans="1:16" ht="16.5" customHeight="1" thickBot="1">
      <c r="A4" s="33" t="s">
        <v>17</v>
      </c>
      <c r="B4" s="31">
        <v>0.8</v>
      </c>
      <c r="C4" s="32"/>
      <c r="D4" s="1"/>
      <c r="E4" s="39"/>
      <c r="F4" s="40"/>
      <c r="G4" s="41"/>
    </row>
    <row r="5" spans="1:16" ht="18">
      <c r="A5" s="8" t="s">
        <v>15</v>
      </c>
      <c r="B5" s="8" t="s">
        <v>38</v>
      </c>
      <c r="C5" s="8" t="s">
        <v>43</v>
      </c>
      <c r="D5" s="1"/>
      <c r="E5" s="8" t="s">
        <v>37</v>
      </c>
      <c r="F5" s="8" t="s">
        <v>18</v>
      </c>
      <c r="G5" s="14" t="s">
        <v>44</v>
      </c>
    </row>
    <row r="6" spans="1:16">
      <c r="A6" s="13">
        <v>0</v>
      </c>
      <c r="B6" s="2">
        <f>2*PI()*$B$2*A6</f>
        <v>0</v>
      </c>
      <c r="C6" s="2">
        <f>$B$4*SIN(B6)</f>
        <v>0</v>
      </c>
      <c r="D6" s="2"/>
      <c r="E6" s="2">
        <f>2*PI()*$F$2*A6</f>
        <v>0</v>
      </c>
      <c r="F6" s="2">
        <f>$F$3*SIN(E6)</f>
        <v>0</v>
      </c>
      <c r="G6" s="2">
        <f>C6*F6</f>
        <v>0</v>
      </c>
      <c r="I6" s="10"/>
      <c r="J6" s="11"/>
      <c r="K6" s="8"/>
    </row>
    <row r="7" spans="1:16">
      <c r="A7" s="13">
        <v>1.0000000000000001E-5</v>
      </c>
      <c r="B7" s="2">
        <f t="shared" ref="B7:B70" si="0">2*PI()*$B$2*A7</f>
        <v>6.2831853071795868E-2</v>
      </c>
      <c r="C7" s="2">
        <f t="shared" ref="C7:C70" si="1">$B$4*SIN(B7)</f>
        <v>5.0232415623450703E-2</v>
      </c>
      <c r="D7" s="2"/>
      <c r="E7" s="2">
        <f>2*PI()*$F$2*A7</f>
        <v>0.62831853071795873</v>
      </c>
      <c r="F7" s="2">
        <f t="shared" ref="F7:F70" si="2">$F$3*SIN(E7)</f>
        <v>0.58778525229247325</v>
      </c>
      <c r="G7" s="2">
        <f t="shared" ref="G7:G70" si="3">C7*F7</f>
        <v>2.9525873090490345E-2</v>
      </c>
    </row>
    <row r="8" spans="1:16">
      <c r="A8" s="13">
        <v>2.0000000000000002E-5</v>
      </c>
      <c r="B8" s="2">
        <f t="shared" si="0"/>
        <v>0.12566370614359174</v>
      </c>
      <c r="C8" s="2">
        <f t="shared" si="1"/>
        <v>0.10026658685144341</v>
      </c>
      <c r="D8" s="2"/>
      <c r="E8" s="2">
        <f t="shared" ref="E8:E71" si="4">2*PI()*$F$2*A8</f>
        <v>1.2566370614359175</v>
      </c>
      <c r="F8" s="2">
        <f t="shared" si="2"/>
        <v>0.95105651629515364</v>
      </c>
      <c r="G8" s="2">
        <f t="shared" si="3"/>
        <v>9.5359190791739226E-2</v>
      </c>
    </row>
    <row r="9" spans="1:16">
      <c r="A9" s="13">
        <v>3.0000000000000001E-5</v>
      </c>
      <c r="B9" s="2">
        <f t="shared" si="0"/>
        <v>0.18849555921538758</v>
      </c>
      <c r="C9" s="2">
        <f t="shared" si="1"/>
        <v>0.1499050516685797</v>
      </c>
      <c r="D9" s="2"/>
      <c r="E9" s="2">
        <f t="shared" si="4"/>
        <v>1.8849555921538759</v>
      </c>
      <c r="F9" s="2">
        <f t="shared" si="2"/>
        <v>0.95105651629515364</v>
      </c>
      <c r="G9" s="2">
        <f t="shared" si="3"/>
        <v>0.14256817621496443</v>
      </c>
    </row>
    <row r="10" spans="1:16">
      <c r="A10" s="13">
        <v>4.0000000000000003E-5</v>
      </c>
      <c r="B10" s="2">
        <f t="shared" si="0"/>
        <v>0.25132741228718347</v>
      </c>
      <c r="C10" s="2">
        <f t="shared" si="1"/>
        <v>0.19895190973188384</v>
      </c>
      <c r="D10" s="2"/>
      <c r="E10" s="2">
        <f t="shared" si="4"/>
        <v>2.5132741228718349</v>
      </c>
      <c r="F10" s="2">
        <f t="shared" si="2"/>
        <v>0.5877852522924728</v>
      </c>
      <c r="G10" s="2">
        <f t="shared" si="3"/>
        <v>0.11694099845582462</v>
      </c>
    </row>
    <row r="11" spans="1:16">
      <c r="A11" s="13">
        <v>5.0000000000000002E-5</v>
      </c>
      <c r="B11" s="2">
        <f t="shared" si="0"/>
        <v>0.31415926535897931</v>
      </c>
      <c r="C11" s="2">
        <f t="shared" si="1"/>
        <v>0.24721359549995792</v>
      </c>
      <c r="D11" s="2"/>
      <c r="E11" s="2">
        <f t="shared" si="4"/>
        <v>3.1415926535897936</v>
      </c>
      <c r="F11" s="2">
        <f t="shared" si="2"/>
        <v>-3.2157436435920062E-16</v>
      </c>
      <c r="G11" s="2">
        <f t="shared" si="3"/>
        <v>-7.9497554833851503E-17</v>
      </c>
    </row>
    <row r="12" spans="1:16">
      <c r="A12" s="13">
        <v>6.0000000000000002E-5</v>
      </c>
      <c r="B12" s="2">
        <f t="shared" si="0"/>
        <v>0.37699111843077515</v>
      </c>
      <c r="C12" s="2">
        <f t="shared" si="1"/>
        <v>0.29449964214774232</v>
      </c>
      <c r="D12" s="2"/>
      <c r="E12" s="2">
        <f t="shared" si="4"/>
        <v>3.7699111843077517</v>
      </c>
      <c r="F12" s="2">
        <f t="shared" si="2"/>
        <v>-0.58778525229247303</v>
      </c>
      <c r="G12" s="2">
        <f t="shared" si="3"/>
        <v>-0.17310254645985373</v>
      </c>
    </row>
    <row r="13" spans="1:16">
      <c r="A13" s="13">
        <v>6.9999999999999994E-5</v>
      </c>
      <c r="B13" s="2">
        <f t="shared" si="0"/>
        <v>0.43982297150257099</v>
      </c>
      <c r="C13" s="2">
        <f t="shared" si="1"/>
        <v>0.34062343325205813</v>
      </c>
      <c r="D13" s="2"/>
      <c r="E13" s="2">
        <f t="shared" si="4"/>
        <v>4.3982297150257104</v>
      </c>
      <c r="F13" s="2">
        <f t="shared" si="2"/>
        <v>-0.95105651629515353</v>
      </c>
      <c r="G13" s="2">
        <f t="shared" si="3"/>
        <v>-0.32395213579719717</v>
      </c>
    </row>
    <row r="14" spans="1:16">
      <c r="A14" s="13">
        <v>8.0000000000000007E-5</v>
      </c>
      <c r="B14" s="2">
        <f t="shared" si="0"/>
        <v>0.50265482457436694</v>
      </c>
      <c r="C14" s="2">
        <f t="shared" si="1"/>
        <v>0.38540293928137226</v>
      </c>
      <c r="D14" s="2"/>
      <c r="E14" s="2">
        <f t="shared" si="4"/>
        <v>5.0265482457436699</v>
      </c>
      <c r="F14" s="2">
        <f t="shared" si="2"/>
        <v>-0.95105651629515331</v>
      </c>
      <c r="G14" s="2">
        <f t="shared" si="3"/>
        <v>-0.36653997680285438</v>
      </c>
    </row>
    <row r="15" spans="1:16">
      <c r="A15" s="13">
        <v>9.0000000000000006E-5</v>
      </c>
      <c r="B15" s="2">
        <f t="shared" si="0"/>
        <v>0.56548667764616278</v>
      </c>
      <c r="C15" s="2">
        <f t="shared" si="1"/>
        <v>0.42866143598319734</v>
      </c>
      <c r="D15" s="2"/>
      <c r="E15" s="2">
        <f t="shared" si="4"/>
        <v>5.6548667764616285</v>
      </c>
      <c r="F15" s="2">
        <f t="shared" si="2"/>
        <v>-0.58778525229247258</v>
      </c>
      <c r="G15" s="2">
        <f t="shared" si="3"/>
        <v>-0.25196087029743724</v>
      </c>
    </row>
    <row r="16" spans="1:16">
      <c r="A16" s="13">
        <v>1E-4</v>
      </c>
      <c r="B16" s="2">
        <f t="shared" si="0"/>
        <v>0.62831853071795862</v>
      </c>
      <c r="C16" s="2">
        <f t="shared" si="1"/>
        <v>0.47022820183397851</v>
      </c>
      <c r="D16" s="2"/>
      <c r="E16" s="2">
        <f t="shared" si="4"/>
        <v>6.2831853071795871</v>
      </c>
      <c r="F16" s="2">
        <f t="shared" si="2"/>
        <v>6.4314872871840123E-16</v>
      </c>
      <c r="G16" s="2">
        <f t="shared" si="3"/>
        <v>3.0242667021706309E-16</v>
      </c>
    </row>
    <row r="17" spans="1:7">
      <c r="A17" s="13">
        <v>1.1E-4</v>
      </c>
      <c r="B17" s="2">
        <f t="shared" si="0"/>
        <v>0.69115038378975446</v>
      </c>
      <c r="C17" s="2">
        <f t="shared" si="1"/>
        <v>0.50993919179895175</v>
      </c>
      <c r="D17" s="2"/>
      <c r="E17" s="2">
        <f t="shared" si="4"/>
        <v>6.9115038378975449</v>
      </c>
      <c r="F17" s="2">
        <f t="shared" si="2"/>
        <v>0.58778525229247292</v>
      </c>
      <c r="G17" s="2">
        <f t="shared" si="3"/>
        <v>0.29973473650536658</v>
      </c>
    </row>
    <row r="18" spans="1:7">
      <c r="A18" s="13">
        <v>1.2E-4</v>
      </c>
      <c r="B18" s="2">
        <f t="shared" si="0"/>
        <v>0.7539822368615503</v>
      </c>
      <c r="C18" s="2">
        <f t="shared" si="1"/>
        <v>0.54763768474295094</v>
      </c>
      <c r="D18" s="2"/>
      <c r="E18" s="2">
        <f t="shared" si="4"/>
        <v>7.5398223686155035</v>
      </c>
      <c r="F18" s="2">
        <f t="shared" si="2"/>
        <v>0.95105651629515353</v>
      </c>
      <c r="G18" s="2">
        <f t="shared" si="3"/>
        <v>0.52083438864357445</v>
      </c>
    </row>
    <row r="19" spans="1:7">
      <c r="A19" s="13">
        <v>1.2999999999999999E-4</v>
      </c>
      <c r="B19" s="2">
        <f t="shared" si="0"/>
        <v>0.81681408993334603</v>
      </c>
      <c r="C19" s="2">
        <f t="shared" si="1"/>
        <v>0.58317490193712906</v>
      </c>
      <c r="D19" s="2"/>
      <c r="E19" s="2">
        <f t="shared" si="4"/>
        <v>8.1681408993334621</v>
      </c>
      <c r="F19" s="2">
        <f t="shared" si="2"/>
        <v>0.95105651629515364</v>
      </c>
      <c r="G19" s="2">
        <f t="shared" si="3"/>
        <v>0.55463229062709385</v>
      </c>
    </row>
    <row r="20" spans="1:7">
      <c r="A20" s="13">
        <v>1.3999999999999999E-4</v>
      </c>
      <c r="B20" s="2">
        <f t="shared" si="0"/>
        <v>0.87964594300514198</v>
      </c>
      <c r="C20" s="2">
        <f t="shared" si="1"/>
        <v>0.61641059422063138</v>
      </c>
      <c r="D20" s="2"/>
      <c r="E20" s="2">
        <f t="shared" si="4"/>
        <v>8.7964594300514207</v>
      </c>
      <c r="F20" s="2">
        <f t="shared" si="2"/>
        <v>0.58778525229247336</v>
      </c>
      <c r="G20" s="2">
        <f t="shared" si="3"/>
        <v>0.36231705663972724</v>
      </c>
    </row>
    <row r="21" spans="1:7">
      <c r="A21" s="13">
        <v>1.4999999999999999E-4</v>
      </c>
      <c r="B21" s="2">
        <f t="shared" si="0"/>
        <v>0.94247779607693782</v>
      </c>
      <c r="C21" s="2">
        <f t="shared" si="1"/>
        <v>0.64721359549995794</v>
      </c>
      <c r="D21" s="2"/>
      <c r="E21" s="2">
        <f t="shared" si="4"/>
        <v>9.4247779607693793</v>
      </c>
      <c r="F21" s="2">
        <f t="shared" si="2"/>
        <v>3.67544536472586E-16</v>
      </c>
      <c r="G21" s="2">
        <f t="shared" si="3"/>
        <v>2.3787982095678781E-16</v>
      </c>
    </row>
    <row r="22" spans="1:7">
      <c r="A22" s="13">
        <v>1.6000000000000001E-4</v>
      </c>
      <c r="B22" s="2">
        <f t="shared" si="0"/>
        <v>1.0053096491487339</v>
      </c>
      <c r="C22" s="2">
        <f t="shared" si="1"/>
        <v>0.67546234040161213</v>
      </c>
      <c r="D22" s="2"/>
      <c r="E22" s="2">
        <f t="shared" si="4"/>
        <v>10.05309649148734</v>
      </c>
      <c r="F22" s="2">
        <f t="shared" si="2"/>
        <v>-0.58778525229247425</v>
      </c>
      <c r="G22" s="2">
        <f t="shared" si="3"/>
        <v>-0.39702680216702668</v>
      </c>
    </row>
    <row r="23" spans="1:7">
      <c r="A23" s="13">
        <v>1.7000000000000001E-4</v>
      </c>
      <c r="B23" s="2">
        <f t="shared" si="0"/>
        <v>1.0681415022205296</v>
      </c>
      <c r="C23" s="2">
        <f t="shared" si="1"/>
        <v>0.70104534403509089</v>
      </c>
      <c r="D23" s="2"/>
      <c r="E23" s="2">
        <f t="shared" si="4"/>
        <v>10.681415022205298</v>
      </c>
      <c r="F23" s="2">
        <f t="shared" si="2"/>
        <v>-0.95105651629515398</v>
      </c>
      <c r="G23" s="2">
        <f t="shared" si="3"/>
        <v>-0.66673374266295127</v>
      </c>
    </row>
    <row r="24" spans="1:7">
      <c r="A24" s="13">
        <v>1.8000000000000001E-4</v>
      </c>
      <c r="B24" s="2">
        <f t="shared" si="0"/>
        <v>1.1309733552923256</v>
      </c>
      <c r="C24" s="2">
        <f t="shared" si="1"/>
        <v>0.72386164197281566</v>
      </c>
      <c r="D24" s="2"/>
      <c r="E24" s="2">
        <f t="shared" si="4"/>
        <v>11.309733552923257</v>
      </c>
      <c r="F24" s="2">
        <f t="shared" si="2"/>
        <v>-0.9510565162951532</v>
      </c>
      <c r="G24" s="2">
        <f t="shared" si="3"/>
        <v>-0.68843333149435548</v>
      </c>
    </row>
    <row r="25" spans="1:7">
      <c r="A25" s="13">
        <v>1.9000000000000001E-4</v>
      </c>
      <c r="B25" s="2">
        <f t="shared" si="0"/>
        <v>1.1938052083641213</v>
      </c>
      <c r="C25" s="2">
        <f t="shared" si="1"/>
        <v>0.7438211887106011</v>
      </c>
      <c r="D25" s="2"/>
      <c r="E25" s="2">
        <f t="shared" si="4"/>
        <v>11.938052083641216</v>
      </c>
      <c r="F25" s="2">
        <f t="shared" si="2"/>
        <v>-0.58778525229247203</v>
      </c>
      <c r="G25" s="2">
        <f t="shared" si="3"/>
        <v>-0.43720712506674714</v>
      </c>
    </row>
    <row r="26" spans="1:7">
      <c r="A26" s="16">
        <v>2.0000000000000001E-4</v>
      </c>
      <c r="B26" s="3">
        <f t="shared" si="0"/>
        <v>1.2566370614359172</v>
      </c>
      <c r="C26" s="3">
        <f t="shared" si="1"/>
        <v>0.76084521303612285</v>
      </c>
      <c r="D26" s="3"/>
      <c r="E26" s="3">
        <f t="shared" si="4"/>
        <v>12.566370614359174</v>
      </c>
      <c r="F26" s="3">
        <f t="shared" si="2"/>
        <v>1.2862974574368025E-15</v>
      </c>
      <c r="G26" s="3">
        <f t="shared" si="3"/>
        <v>9.7867326303132719E-16</v>
      </c>
    </row>
    <row r="27" spans="1:7">
      <c r="A27" s="13">
        <v>2.1000000000000001E-4</v>
      </c>
      <c r="B27" s="2">
        <f t="shared" si="0"/>
        <v>1.319468914507713</v>
      </c>
      <c r="C27" s="2">
        <f t="shared" si="1"/>
        <v>0.77486652890290486</v>
      </c>
      <c r="D27" s="2"/>
      <c r="E27" s="2">
        <f t="shared" si="4"/>
        <v>13.194689145077131</v>
      </c>
      <c r="F27" s="2">
        <f t="shared" si="2"/>
        <v>0.58778525229247269</v>
      </c>
      <c r="G27" s="2">
        <f t="shared" si="3"/>
        <v>0.45545511818418649</v>
      </c>
    </row>
    <row r="28" spans="1:7">
      <c r="A28" s="13">
        <v>2.2000000000000001E-4</v>
      </c>
      <c r="B28" s="2">
        <f t="shared" si="0"/>
        <v>1.3823007675795089</v>
      </c>
      <c r="C28" s="2">
        <f t="shared" si="1"/>
        <v>0.78582980058295093</v>
      </c>
      <c r="D28" s="2"/>
      <c r="E28" s="2">
        <f t="shared" si="4"/>
        <v>13.82300767579509</v>
      </c>
      <c r="F28" s="2">
        <f t="shared" si="2"/>
        <v>0.95105651629515342</v>
      </c>
      <c r="G28" s="2">
        <f t="shared" si="3"/>
        <v>0.74736855254333645</v>
      </c>
    </row>
    <row r="29" spans="1:7">
      <c r="A29" s="13">
        <v>2.3000000000000001E-4</v>
      </c>
      <c r="B29" s="2">
        <f t="shared" si="0"/>
        <v>1.4451326206513049</v>
      </c>
      <c r="C29" s="2">
        <f t="shared" si="1"/>
        <v>0.79369176105158235</v>
      </c>
      <c r="D29" s="2"/>
      <c r="E29" s="2">
        <f t="shared" si="4"/>
        <v>14.451326206513048</v>
      </c>
      <c r="F29" s="2">
        <f t="shared" si="2"/>
        <v>0.95105651629515375</v>
      </c>
      <c r="G29" s="2">
        <f t="shared" si="3"/>
        <v>0.75484572127788352</v>
      </c>
    </row>
    <row r="30" spans="1:7">
      <c r="A30" s="13">
        <v>2.4000000000000001E-4</v>
      </c>
      <c r="B30" s="2">
        <f t="shared" si="0"/>
        <v>1.5079644737231006</v>
      </c>
      <c r="C30" s="2">
        <f t="shared" si="1"/>
        <v>0.79842138274261731</v>
      </c>
      <c r="D30" s="2"/>
      <c r="E30" s="2">
        <f t="shared" si="4"/>
        <v>15.079644737231007</v>
      </c>
      <c r="F30" s="2">
        <f t="shared" si="2"/>
        <v>0.58778525229247358</v>
      </c>
      <c r="G30" s="2">
        <f t="shared" si="3"/>
        <v>0.46930031389107491</v>
      </c>
    </row>
    <row r="31" spans="1:7">
      <c r="A31" s="13">
        <v>2.5000000000000001E-4</v>
      </c>
      <c r="B31" s="2">
        <f t="shared" si="0"/>
        <v>1.5707963267948966</v>
      </c>
      <c r="C31" s="2">
        <f t="shared" si="1"/>
        <v>0.8</v>
      </c>
      <c r="D31" s="2"/>
      <c r="E31" s="2">
        <f t="shared" si="4"/>
        <v>15.707963267948966</v>
      </c>
      <c r="F31" s="2">
        <f t="shared" si="2"/>
        <v>6.1257422745431001E-16</v>
      </c>
      <c r="G31" s="2">
        <f t="shared" si="3"/>
        <v>4.90059381963448E-16</v>
      </c>
    </row>
    <row r="32" spans="1:7">
      <c r="A32" s="13">
        <v>2.5999999999999998E-4</v>
      </c>
      <c r="B32" s="2">
        <f t="shared" si="0"/>
        <v>1.6336281798666921</v>
      </c>
      <c r="C32" s="2">
        <f t="shared" si="1"/>
        <v>0.79842138274261731</v>
      </c>
      <c r="D32" s="2"/>
      <c r="E32" s="2">
        <f t="shared" si="4"/>
        <v>16.336281798666924</v>
      </c>
      <c r="F32" s="2">
        <f t="shared" si="2"/>
        <v>-0.58778525229247258</v>
      </c>
      <c r="G32" s="2">
        <f t="shared" si="3"/>
        <v>-0.46930031389107413</v>
      </c>
    </row>
    <row r="33" spans="1:7">
      <c r="A33" s="13">
        <v>2.7E-4</v>
      </c>
      <c r="B33" s="2">
        <f t="shared" si="0"/>
        <v>1.6964600329384882</v>
      </c>
      <c r="C33" s="2">
        <f t="shared" si="1"/>
        <v>0.79369176105158235</v>
      </c>
      <c r="D33" s="2"/>
      <c r="E33" s="2">
        <f t="shared" si="4"/>
        <v>16.964600329384883</v>
      </c>
      <c r="F33" s="2">
        <f t="shared" si="2"/>
        <v>-0.95105651629515342</v>
      </c>
      <c r="G33" s="2">
        <f t="shared" si="3"/>
        <v>-0.75484572127788319</v>
      </c>
    </row>
    <row r="34" spans="1:7">
      <c r="A34" s="13">
        <v>2.7999999999999998E-4</v>
      </c>
      <c r="B34" s="2">
        <f t="shared" si="0"/>
        <v>1.759291886010284</v>
      </c>
      <c r="C34" s="2">
        <f t="shared" si="1"/>
        <v>0.78582980058295104</v>
      </c>
      <c r="D34" s="2"/>
      <c r="E34" s="2">
        <f t="shared" si="4"/>
        <v>17.592918860102841</v>
      </c>
      <c r="F34" s="2">
        <f t="shared" si="2"/>
        <v>-0.95105651629515375</v>
      </c>
      <c r="G34" s="2">
        <f t="shared" si="3"/>
        <v>-0.74736855254333678</v>
      </c>
    </row>
    <row r="35" spans="1:7">
      <c r="A35" s="13">
        <v>2.9E-4</v>
      </c>
      <c r="B35" s="2">
        <f t="shared" si="0"/>
        <v>1.8221237390820799</v>
      </c>
      <c r="C35" s="2">
        <f t="shared" si="1"/>
        <v>0.77486652890290497</v>
      </c>
      <c r="D35" s="2"/>
      <c r="E35" s="2">
        <f t="shared" si="4"/>
        <v>18.2212373908208</v>
      </c>
      <c r="F35" s="2">
        <f t="shared" si="2"/>
        <v>-0.58778525229247369</v>
      </c>
      <c r="G35" s="2">
        <f t="shared" si="3"/>
        <v>-0.45545511818418738</v>
      </c>
    </row>
    <row r="36" spans="1:7">
      <c r="A36" s="13">
        <v>2.9999999999999997E-4</v>
      </c>
      <c r="B36" s="2">
        <f t="shared" si="0"/>
        <v>1.8849555921538756</v>
      </c>
      <c r="C36" s="2">
        <f t="shared" si="1"/>
        <v>0.76084521303612296</v>
      </c>
      <c r="D36" s="2"/>
      <c r="E36" s="2">
        <f t="shared" si="4"/>
        <v>18.849555921538759</v>
      </c>
      <c r="F36" s="2">
        <f t="shared" si="2"/>
        <v>-7.3508907294517201E-16</v>
      </c>
      <c r="G36" s="2">
        <f t="shared" si="3"/>
        <v>-5.5928900230549554E-16</v>
      </c>
    </row>
    <row r="37" spans="1:7">
      <c r="A37" s="13">
        <v>3.1E-4</v>
      </c>
      <c r="B37" s="2">
        <f t="shared" si="0"/>
        <v>1.9477874452256716</v>
      </c>
      <c r="C37" s="2">
        <f t="shared" si="1"/>
        <v>0.74382118871060121</v>
      </c>
      <c r="D37" s="2"/>
      <c r="E37" s="2">
        <f t="shared" si="4"/>
        <v>19.477874452256717</v>
      </c>
      <c r="F37" s="2">
        <f t="shared" si="2"/>
        <v>0.58778525229247247</v>
      </c>
      <c r="G37" s="2">
        <f t="shared" si="3"/>
        <v>0.43720712506674753</v>
      </c>
    </row>
    <row r="38" spans="1:7">
      <c r="A38" s="13">
        <v>3.2000000000000003E-4</v>
      </c>
      <c r="B38" s="2">
        <f t="shared" si="0"/>
        <v>2.0106192982974678</v>
      </c>
      <c r="C38" s="2">
        <f t="shared" si="1"/>
        <v>0.72386164197281566</v>
      </c>
      <c r="D38" s="2"/>
      <c r="E38" s="2">
        <f t="shared" si="4"/>
        <v>20.106192982974679</v>
      </c>
      <c r="F38" s="2">
        <f t="shared" si="2"/>
        <v>0.95105651629515442</v>
      </c>
      <c r="G38" s="2">
        <f t="shared" si="3"/>
        <v>0.68843333149435637</v>
      </c>
    </row>
    <row r="39" spans="1:7">
      <c r="A39" s="13">
        <v>3.3E-4</v>
      </c>
      <c r="B39" s="2">
        <f t="shared" si="0"/>
        <v>2.0734511513692633</v>
      </c>
      <c r="C39" s="2">
        <f t="shared" si="1"/>
        <v>0.701045344035091</v>
      </c>
      <c r="D39" s="2"/>
      <c r="E39" s="2">
        <f t="shared" si="4"/>
        <v>20.734511513692635</v>
      </c>
      <c r="F39" s="2">
        <f t="shared" si="2"/>
        <v>0.95105651629515386</v>
      </c>
      <c r="G39" s="2">
        <f t="shared" si="3"/>
        <v>0.66673374266295127</v>
      </c>
    </row>
    <row r="40" spans="1:7">
      <c r="A40" s="13">
        <v>3.4000000000000002E-4</v>
      </c>
      <c r="B40" s="2">
        <f t="shared" si="0"/>
        <v>2.1362830044410592</v>
      </c>
      <c r="C40" s="2">
        <f t="shared" si="1"/>
        <v>0.67546234040161224</v>
      </c>
      <c r="D40" s="2"/>
      <c r="E40" s="2">
        <f t="shared" si="4"/>
        <v>21.362830044410597</v>
      </c>
      <c r="F40" s="2">
        <f t="shared" si="2"/>
        <v>0.58778525229247092</v>
      </c>
      <c r="G40" s="2">
        <f t="shared" si="3"/>
        <v>0.39702680216702452</v>
      </c>
    </row>
    <row r="41" spans="1:7">
      <c r="A41" s="13">
        <v>3.5E-4</v>
      </c>
      <c r="B41" s="2">
        <f t="shared" si="0"/>
        <v>2.1991148575128552</v>
      </c>
      <c r="C41" s="2">
        <f t="shared" si="1"/>
        <v>0.64721359549995805</v>
      </c>
      <c r="D41" s="2"/>
      <c r="E41" s="2">
        <f t="shared" si="4"/>
        <v>21.991148575128552</v>
      </c>
      <c r="F41" s="2">
        <f t="shared" si="2"/>
        <v>8.5760391843603401E-16</v>
      </c>
      <c r="G41" s="2">
        <f t="shared" si="3"/>
        <v>5.5505291556583837E-16</v>
      </c>
    </row>
    <row r="42" spans="1:7">
      <c r="A42" s="13">
        <v>3.6000000000000002E-4</v>
      </c>
      <c r="B42" s="2">
        <f t="shared" si="0"/>
        <v>2.2619467105846511</v>
      </c>
      <c r="C42" s="2">
        <f t="shared" si="1"/>
        <v>0.61641059422063149</v>
      </c>
      <c r="D42" s="2"/>
      <c r="E42" s="2">
        <f t="shared" si="4"/>
        <v>22.619467105846514</v>
      </c>
      <c r="F42" s="2">
        <f t="shared" si="2"/>
        <v>-0.58778525229247525</v>
      </c>
      <c r="G42" s="2">
        <f t="shared" si="3"/>
        <v>-0.36231705663972846</v>
      </c>
    </row>
    <row r="43" spans="1:7">
      <c r="A43" s="13">
        <v>3.6999999999999999E-4</v>
      </c>
      <c r="B43" s="2">
        <f t="shared" si="0"/>
        <v>2.3247785636564466</v>
      </c>
      <c r="C43" s="2">
        <f t="shared" si="1"/>
        <v>0.5831749019371294</v>
      </c>
      <c r="D43" s="2"/>
      <c r="E43" s="2">
        <f t="shared" si="4"/>
        <v>23.247785636564469</v>
      </c>
      <c r="F43" s="2">
        <f t="shared" si="2"/>
        <v>-0.95105651629515331</v>
      </c>
      <c r="G43" s="2">
        <f t="shared" si="3"/>
        <v>-0.55463229062709396</v>
      </c>
    </row>
    <row r="44" spans="1:7">
      <c r="A44" s="13">
        <v>3.8000000000000002E-4</v>
      </c>
      <c r="B44" s="2">
        <f t="shared" si="0"/>
        <v>2.3876104167282426</v>
      </c>
      <c r="C44" s="2">
        <f t="shared" si="1"/>
        <v>0.54763768474295105</v>
      </c>
      <c r="D44" s="2"/>
      <c r="E44" s="2">
        <f t="shared" si="4"/>
        <v>23.876104167282431</v>
      </c>
      <c r="F44" s="2">
        <f t="shared" si="2"/>
        <v>-0.95105651629515275</v>
      </c>
      <c r="G44" s="2">
        <f t="shared" si="3"/>
        <v>-0.52083438864357412</v>
      </c>
    </row>
    <row r="45" spans="1:7">
      <c r="A45" s="13">
        <v>3.8999999999999999E-4</v>
      </c>
      <c r="B45" s="2">
        <f t="shared" si="0"/>
        <v>2.4504422698000385</v>
      </c>
      <c r="C45" s="2">
        <f t="shared" si="1"/>
        <v>0.50993919179895186</v>
      </c>
      <c r="D45" s="2"/>
      <c r="E45" s="2">
        <f t="shared" si="4"/>
        <v>24.504422698000386</v>
      </c>
      <c r="F45" s="2">
        <f t="shared" si="2"/>
        <v>-0.58778525229247391</v>
      </c>
      <c r="G45" s="2">
        <f t="shared" si="3"/>
        <v>-0.29973473650536714</v>
      </c>
    </row>
    <row r="46" spans="1:7">
      <c r="A46" s="13">
        <v>4.0000000000000002E-4</v>
      </c>
      <c r="B46" s="2">
        <f t="shared" si="0"/>
        <v>2.5132741228718345</v>
      </c>
      <c r="C46" s="2">
        <f t="shared" si="1"/>
        <v>0.47022820183397862</v>
      </c>
      <c r="D46" s="2"/>
      <c r="E46" s="2">
        <f t="shared" si="4"/>
        <v>25.132741228718348</v>
      </c>
      <c r="F46" s="2">
        <f t="shared" si="2"/>
        <v>2.5725949148736049E-15</v>
      </c>
      <c r="G46" s="2">
        <f t="shared" si="3"/>
        <v>1.2097066808682526E-15</v>
      </c>
    </row>
    <row r="47" spans="1:7">
      <c r="A47" s="13">
        <v>4.0999999999999999E-4</v>
      </c>
      <c r="B47" s="2">
        <f t="shared" si="0"/>
        <v>2.57610597594363</v>
      </c>
      <c r="C47" s="2">
        <f t="shared" si="1"/>
        <v>0.42866143598319761</v>
      </c>
      <c r="D47" s="2"/>
      <c r="E47" s="2">
        <f t="shared" si="4"/>
        <v>25.761059759436304</v>
      </c>
      <c r="F47" s="2">
        <f t="shared" si="2"/>
        <v>0.58778525229247236</v>
      </c>
      <c r="G47" s="2">
        <f t="shared" si="3"/>
        <v>0.2519608702974373</v>
      </c>
    </row>
    <row r="48" spans="1:7">
      <c r="A48" s="13">
        <v>4.2000000000000002E-4</v>
      </c>
      <c r="B48" s="2">
        <f t="shared" si="0"/>
        <v>2.638937829015426</v>
      </c>
      <c r="C48" s="2">
        <f t="shared" si="1"/>
        <v>0.38540293928137248</v>
      </c>
      <c r="D48" s="2"/>
      <c r="E48" s="2">
        <f t="shared" si="4"/>
        <v>26.389378290154262</v>
      </c>
      <c r="F48" s="2">
        <f t="shared" si="2"/>
        <v>0.95105651629515331</v>
      </c>
      <c r="G48" s="2">
        <f t="shared" si="3"/>
        <v>0.36653997680285461</v>
      </c>
    </row>
    <row r="49" spans="1:7">
      <c r="A49" s="13">
        <v>4.2999999999999999E-4</v>
      </c>
      <c r="B49" s="2">
        <f t="shared" si="0"/>
        <v>2.7017696820872219</v>
      </c>
      <c r="C49" s="2">
        <f t="shared" si="1"/>
        <v>0.34062343325205835</v>
      </c>
      <c r="D49" s="2"/>
      <c r="E49" s="2">
        <f t="shared" si="4"/>
        <v>27.017696820872221</v>
      </c>
      <c r="F49" s="2">
        <f t="shared" si="2"/>
        <v>0.95105651629515386</v>
      </c>
      <c r="G49" s="2">
        <f t="shared" si="3"/>
        <v>0.3239521357971975</v>
      </c>
    </row>
    <row r="50" spans="1:7">
      <c r="A50" s="13">
        <v>4.4000000000000002E-4</v>
      </c>
      <c r="B50" s="2">
        <f t="shared" si="0"/>
        <v>2.7646015351590179</v>
      </c>
      <c r="C50" s="2">
        <f t="shared" si="1"/>
        <v>0.29449964214774255</v>
      </c>
      <c r="D50" s="2"/>
      <c r="E50" s="2">
        <f t="shared" si="4"/>
        <v>27.646015351590179</v>
      </c>
      <c r="F50" s="2">
        <f t="shared" si="2"/>
        <v>0.58778525229247403</v>
      </c>
      <c r="G50" s="2">
        <f t="shared" si="3"/>
        <v>0.17310254645985418</v>
      </c>
    </row>
    <row r="51" spans="1:7">
      <c r="A51" s="13">
        <v>4.4999999999999999E-4</v>
      </c>
      <c r="B51" s="2">
        <f t="shared" si="0"/>
        <v>2.8274333882308134</v>
      </c>
      <c r="C51" s="2">
        <f t="shared" si="1"/>
        <v>0.24721359549995836</v>
      </c>
      <c r="D51" s="2"/>
      <c r="E51" s="2">
        <f t="shared" si="4"/>
        <v>28.274333882308138</v>
      </c>
      <c r="F51" s="2">
        <f t="shared" si="2"/>
        <v>1.102633609417758E-15</v>
      </c>
      <c r="G51" s="2">
        <f t="shared" si="3"/>
        <v>2.7258601910326072E-16</v>
      </c>
    </row>
    <row r="52" spans="1:7">
      <c r="A52" s="13">
        <v>4.6000000000000001E-4</v>
      </c>
      <c r="B52" s="2">
        <f t="shared" si="0"/>
        <v>2.8902652413026098</v>
      </c>
      <c r="C52" s="2">
        <f t="shared" si="1"/>
        <v>0.19895190973188387</v>
      </c>
      <c r="D52" s="2"/>
      <c r="E52" s="2">
        <f t="shared" si="4"/>
        <v>28.902652413026097</v>
      </c>
      <c r="F52" s="2">
        <f t="shared" si="2"/>
        <v>-0.58778525229247225</v>
      </c>
      <c r="G52" s="2">
        <f t="shared" si="3"/>
        <v>-0.11694099845582452</v>
      </c>
    </row>
    <row r="53" spans="1:7">
      <c r="A53" s="13">
        <v>4.6999999999999999E-4</v>
      </c>
      <c r="B53" s="2">
        <f t="shared" si="0"/>
        <v>2.9530970943744053</v>
      </c>
      <c r="C53" s="2">
        <f t="shared" si="1"/>
        <v>0.14990505166858004</v>
      </c>
      <c r="D53" s="2"/>
      <c r="E53" s="2">
        <f t="shared" si="4"/>
        <v>29.530970943744055</v>
      </c>
      <c r="F53" s="2">
        <f t="shared" si="2"/>
        <v>-0.9510565162951532</v>
      </c>
      <c r="G53" s="2">
        <f t="shared" si="3"/>
        <v>-0.14256817621496468</v>
      </c>
    </row>
    <row r="54" spans="1:7">
      <c r="A54" s="13">
        <v>4.8000000000000001E-4</v>
      </c>
      <c r="B54" s="2">
        <f t="shared" si="0"/>
        <v>3.0159289474462012</v>
      </c>
      <c r="C54" s="2">
        <f t="shared" si="1"/>
        <v>0.10026658685144363</v>
      </c>
      <c r="D54" s="2"/>
      <c r="E54" s="2">
        <f t="shared" si="4"/>
        <v>30.159289474462014</v>
      </c>
      <c r="F54" s="2">
        <f t="shared" si="2"/>
        <v>-0.95105651629515398</v>
      </c>
      <c r="G54" s="2">
        <f t="shared" si="3"/>
        <v>-9.5359190791739462E-2</v>
      </c>
    </row>
    <row r="55" spans="1:7">
      <c r="A55" s="13">
        <v>4.8999999999999998E-4</v>
      </c>
      <c r="B55" s="2">
        <f t="shared" si="0"/>
        <v>3.0787608005179972</v>
      </c>
      <c r="C55" s="2">
        <f t="shared" si="1"/>
        <v>5.023241562345087E-2</v>
      </c>
      <c r="D55" s="2"/>
      <c r="E55" s="2">
        <f t="shared" si="4"/>
        <v>30.787608005179973</v>
      </c>
      <c r="F55" s="2">
        <f t="shared" si="2"/>
        <v>-0.58778525229247414</v>
      </c>
      <c r="G55" s="2">
        <f t="shared" si="3"/>
        <v>-2.9525873090490488E-2</v>
      </c>
    </row>
    <row r="56" spans="1:7">
      <c r="A56" s="13">
        <v>5.0000000000000001E-4</v>
      </c>
      <c r="B56" s="2">
        <f t="shared" si="0"/>
        <v>3.1415926535897931</v>
      </c>
      <c r="C56" s="2">
        <f t="shared" si="1"/>
        <v>9.8011876392689601E-17</v>
      </c>
      <c r="D56" s="2"/>
      <c r="E56" s="2">
        <f t="shared" si="4"/>
        <v>31.415926535897931</v>
      </c>
      <c r="F56" s="2">
        <f t="shared" si="2"/>
        <v>-1.22514845490862E-15</v>
      </c>
      <c r="G56" s="2">
        <f t="shared" si="3"/>
        <v>-1.2007909892519831E-31</v>
      </c>
    </row>
    <row r="57" spans="1:7">
      <c r="A57" s="13">
        <v>5.1000000000000004E-4</v>
      </c>
      <c r="B57" s="2">
        <f t="shared" si="0"/>
        <v>3.2044245066615891</v>
      </c>
      <c r="C57" s="2">
        <f t="shared" si="1"/>
        <v>-5.0232415623450682E-2</v>
      </c>
      <c r="D57" s="2"/>
      <c r="E57" s="2">
        <f t="shared" si="4"/>
        <v>32.044245066615893</v>
      </c>
      <c r="F57" s="2">
        <f t="shared" si="2"/>
        <v>0.58778525229247502</v>
      </c>
      <c r="G57" s="2">
        <f t="shared" si="3"/>
        <v>-2.9525873090490422E-2</v>
      </c>
    </row>
    <row r="58" spans="1:7">
      <c r="A58" s="13">
        <v>5.1999999999999995E-4</v>
      </c>
      <c r="B58" s="2">
        <f t="shared" si="0"/>
        <v>3.2672563597333841</v>
      </c>
      <c r="C58" s="2">
        <f t="shared" si="1"/>
        <v>-0.10026658685144274</v>
      </c>
      <c r="D58" s="2"/>
      <c r="E58" s="2">
        <f t="shared" si="4"/>
        <v>32.672563597333848</v>
      </c>
      <c r="F58" s="2">
        <f t="shared" si="2"/>
        <v>0.9510565162951532</v>
      </c>
      <c r="G58" s="2">
        <f t="shared" si="3"/>
        <v>-9.5359190791738546E-2</v>
      </c>
    </row>
    <row r="59" spans="1:7">
      <c r="A59" s="13">
        <v>5.2999999999999998E-4</v>
      </c>
      <c r="B59" s="2">
        <f t="shared" si="0"/>
        <v>3.3300882128051805</v>
      </c>
      <c r="C59" s="2">
        <f t="shared" si="1"/>
        <v>-0.14990505166857948</v>
      </c>
      <c r="D59" s="2"/>
      <c r="E59" s="2">
        <f t="shared" si="4"/>
        <v>33.300882128051803</v>
      </c>
      <c r="F59" s="2">
        <f t="shared" si="2"/>
        <v>0.95105651629515509</v>
      </c>
      <c r="G59" s="2">
        <f t="shared" si="3"/>
        <v>-0.14256817621496443</v>
      </c>
    </row>
    <row r="60" spans="1:7">
      <c r="A60" s="13">
        <v>5.4000000000000001E-4</v>
      </c>
      <c r="B60" s="2">
        <f t="shared" si="0"/>
        <v>3.3929200658769765</v>
      </c>
      <c r="C60" s="2">
        <f t="shared" si="1"/>
        <v>-0.19895190973188367</v>
      </c>
      <c r="D60" s="2"/>
      <c r="E60" s="2">
        <f t="shared" si="4"/>
        <v>33.929200658769766</v>
      </c>
      <c r="F60" s="2">
        <f t="shared" si="2"/>
        <v>0.58778525229247425</v>
      </c>
      <c r="G60" s="2">
        <f t="shared" si="3"/>
        <v>-0.11694099845582481</v>
      </c>
    </row>
    <row r="61" spans="1:7">
      <c r="A61" s="13">
        <v>5.5000000000000003E-4</v>
      </c>
      <c r="B61" s="2">
        <f t="shared" si="0"/>
        <v>3.4557519189487724</v>
      </c>
      <c r="C61" s="2">
        <f t="shared" si="1"/>
        <v>-0.24721359549995783</v>
      </c>
      <c r="D61" s="2"/>
      <c r="E61" s="2">
        <f t="shared" si="4"/>
        <v>34.557519189487728</v>
      </c>
      <c r="F61" s="2">
        <f t="shared" si="2"/>
        <v>-2.2050503784010189E-15</v>
      </c>
      <c r="G61" s="2">
        <f t="shared" si="3"/>
        <v>5.4511843230305847E-16</v>
      </c>
    </row>
    <row r="62" spans="1:7">
      <c r="A62" s="13">
        <v>5.5999999999999995E-4</v>
      </c>
      <c r="B62" s="2">
        <f t="shared" si="0"/>
        <v>3.5185837720205679</v>
      </c>
      <c r="C62" s="2">
        <f t="shared" si="1"/>
        <v>-0.29449964214774199</v>
      </c>
      <c r="D62" s="2"/>
      <c r="E62" s="2">
        <f t="shared" si="4"/>
        <v>35.185837720205683</v>
      </c>
      <c r="F62" s="2">
        <f t="shared" si="2"/>
        <v>-0.58778525229247203</v>
      </c>
      <c r="G62" s="2">
        <f t="shared" si="3"/>
        <v>0.17310254645985326</v>
      </c>
    </row>
    <row r="63" spans="1:7">
      <c r="A63" s="13">
        <v>5.6999999999999998E-4</v>
      </c>
      <c r="B63" s="2">
        <f t="shared" si="0"/>
        <v>3.5814156250923639</v>
      </c>
      <c r="C63" s="2">
        <f t="shared" si="1"/>
        <v>-0.34062343325205785</v>
      </c>
      <c r="D63" s="2"/>
      <c r="E63" s="2">
        <f t="shared" si="4"/>
        <v>35.814156250923638</v>
      </c>
      <c r="F63" s="2">
        <f t="shared" si="2"/>
        <v>-0.95105651629515209</v>
      </c>
      <c r="G63" s="2">
        <f t="shared" si="3"/>
        <v>0.32395213579719639</v>
      </c>
    </row>
    <row r="64" spans="1:7">
      <c r="A64" s="13">
        <v>5.8E-4</v>
      </c>
      <c r="B64" s="2">
        <f t="shared" si="0"/>
        <v>3.6442474781641598</v>
      </c>
      <c r="C64" s="2">
        <f t="shared" si="1"/>
        <v>-0.38540293928137204</v>
      </c>
      <c r="D64" s="2"/>
      <c r="E64" s="2">
        <f t="shared" si="4"/>
        <v>36.4424747816416</v>
      </c>
      <c r="F64" s="2">
        <f t="shared" si="2"/>
        <v>-0.95105651629515398</v>
      </c>
      <c r="G64" s="2">
        <f t="shared" si="3"/>
        <v>0.36653997680285444</v>
      </c>
    </row>
    <row r="65" spans="1:7">
      <c r="A65" s="13">
        <v>5.9000000000000003E-4</v>
      </c>
      <c r="B65" s="2">
        <f t="shared" si="0"/>
        <v>3.7070793312359558</v>
      </c>
      <c r="C65" s="2">
        <f t="shared" si="1"/>
        <v>-0.42866143598319717</v>
      </c>
      <c r="D65" s="2"/>
      <c r="E65" s="2">
        <f t="shared" si="4"/>
        <v>37.070793312359562</v>
      </c>
      <c r="F65" s="2">
        <f t="shared" si="2"/>
        <v>-0.58778525229247147</v>
      </c>
      <c r="G65" s="2">
        <f t="shared" si="3"/>
        <v>0.25196087029743663</v>
      </c>
    </row>
    <row r="66" spans="1:7">
      <c r="A66" s="13">
        <v>5.9999999999999995E-4</v>
      </c>
      <c r="B66" s="2">
        <f t="shared" si="0"/>
        <v>3.7699111843077513</v>
      </c>
      <c r="C66" s="2">
        <f t="shared" si="1"/>
        <v>-0.47022820183397818</v>
      </c>
      <c r="D66" s="2"/>
      <c r="E66" s="2">
        <f t="shared" si="4"/>
        <v>37.699111843077517</v>
      </c>
      <c r="F66" s="2">
        <f t="shared" si="2"/>
        <v>-1.470178145890344E-15</v>
      </c>
      <c r="G66" s="2">
        <f t="shared" si="3"/>
        <v>6.9131922591762855E-16</v>
      </c>
    </row>
    <row r="67" spans="1:7">
      <c r="A67" s="13">
        <v>6.0999999999999997E-4</v>
      </c>
      <c r="B67" s="2">
        <f t="shared" si="0"/>
        <v>3.8327430373795472</v>
      </c>
      <c r="C67" s="2">
        <f t="shared" si="1"/>
        <v>-0.50993919179895142</v>
      </c>
      <c r="D67" s="2"/>
      <c r="E67" s="2">
        <f t="shared" si="4"/>
        <v>38.327430373795472</v>
      </c>
      <c r="F67" s="2">
        <f t="shared" si="2"/>
        <v>0.58778525229246903</v>
      </c>
      <c r="G67" s="2">
        <f t="shared" si="3"/>
        <v>-0.29973473650536442</v>
      </c>
    </row>
    <row r="68" spans="1:7">
      <c r="A68" s="13">
        <v>6.2E-4</v>
      </c>
      <c r="B68" s="2">
        <f t="shared" si="0"/>
        <v>3.8955748904513432</v>
      </c>
      <c r="C68" s="2">
        <f t="shared" si="1"/>
        <v>-0.54763768474295071</v>
      </c>
      <c r="D68" s="2"/>
      <c r="E68" s="2">
        <f t="shared" si="4"/>
        <v>38.955748904513435</v>
      </c>
      <c r="F68" s="2">
        <f t="shared" si="2"/>
        <v>0.95105651629515309</v>
      </c>
      <c r="G68" s="2">
        <f t="shared" si="3"/>
        <v>-0.52083438864357401</v>
      </c>
    </row>
    <row r="69" spans="1:7">
      <c r="A69" s="13">
        <v>6.3000000000000003E-4</v>
      </c>
      <c r="B69" s="2">
        <f t="shared" si="0"/>
        <v>3.9584067435231391</v>
      </c>
      <c r="C69" s="2">
        <f t="shared" si="1"/>
        <v>-0.58317490193712906</v>
      </c>
      <c r="D69" s="2"/>
      <c r="E69" s="2">
        <f t="shared" si="4"/>
        <v>39.584067435231397</v>
      </c>
      <c r="F69" s="2">
        <f t="shared" si="2"/>
        <v>0.95105651629515298</v>
      </c>
      <c r="G69" s="2">
        <f t="shared" si="3"/>
        <v>-0.5546322906270934</v>
      </c>
    </row>
    <row r="70" spans="1:7">
      <c r="A70" s="13">
        <v>6.4000000000000005E-4</v>
      </c>
      <c r="B70" s="2">
        <f t="shared" si="0"/>
        <v>4.0212385965949355</v>
      </c>
      <c r="C70" s="2">
        <f t="shared" si="1"/>
        <v>-0.61641059422063149</v>
      </c>
      <c r="D70" s="2"/>
      <c r="E70" s="2">
        <f t="shared" si="4"/>
        <v>40.212385965949359</v>
      </c>
      <c r="F70" s="2">
        <f t="shared" si="2"/>
        <v>0.5877852522924687</v>
      </c>
      <c r="G70" s="2">
        <f t="shared" si="3"/>
        <v>-0.36231705663972441</v>
      </c>
    </row>
    <row r="71" spans="1:7">
      <c r="A71" s="13">
        <v>6.4999999999999997E-4</v>
      </c>
      <c r="B71" s="2">
        <f t="shared" ref="B71:B106" si="5">2*PI()*$B$2*A71</f>
        <v>4.0840704496667302</v>
      </c>
      <c r="C71" s="2">
        <f t="shared" ref="C71:C106" si="6">$B$4*SIN(B71)</f>
        <v>-0.64721359549995749</v>
      </c>
      <c r="D71" s="2"/>
      <c r="E71" s="2">
        <f t="shared" si="4"/>
        <v>40.840704496667307</v>
      </c>
      <c r="F71" s="2">
        <f t="shared" ref="F71:F106" si="7">$F$3*SIN(E71)</f>
        <v>5.1454066701817069E-15</v>
      </c>
      <c r="G71" s="2">
        <f t="shared" ref="G71:G106" si="8">C71*F71</f>
        <v>-3.3301771513177666E-15</v>
      </c>
    </row>
    <row r="72" spans="1:7">
      <c r="A72" s="13">
        <v>6.6E-4</v>
      </c>
      <c r="B72" s="2">
        <f t="shared" si="5"/>
        <v>4.1469023027385266</v>
      </c>
      <c r="C72" s="2">
        <f t="shared" si="6"/>
        <v>-0.6754623404016119</v>
      </c>
      <c r="D72" s="2"/>
      <c r="E72" s="2">
        <f t="shared" ref="E72:E106" si="9">2*PI()*$F$2*A72</f>
        <v>41.469023027385269</v>
      </c>
      <c r="F72" s="2">
        <f t="shared" si="7"/>
        <v>-0.5877852522924718</v>
      </c>
      <c r="G72" s="2">
        <f t="shared" si="8"/>
        <v>0.39702680216702491</v>
      </c>
    </row>
    <row r="73" spans="1:7">
      <c r="A73" s="13">
        <v>6.7000000000000002E-4</v>
      </c>
      <c r="B73" s="2">
        <f t="shared" si="5"/>
        <v>4.209734155810323</v>
      </c>
      <c r="C73" s="2">
        <f t="shared" si="6"/>
        <v>-0.70104534403509089</v>
      </c>
      <c r="D73" s="2"/>
      <c r="E73" s="2">
        <f t="shared" si="9"/>
        <v>42.097341558103231</v>
      </c>
      <c r="F73" s="2">
        <f t="shared" si="7"/>
        <v>-0.9510565162951542</v>
      </c>
      <c r="G73" s="2">
        <f t="shared" si="8"/>
        <v>0.66673374266295138</v>
      </c>
    </row>
    <row r="74" spans="1:7">
      <c r="A74" s="13">
        <v>6.8000000000000005E-4</v>
      </c>
      <c r="B74" s="2">
        <f t="shared" si="5"/>
        <v>4.2725660088821185</v>
      </c>
      <c r="C74" s="2">
        <f t="shared" si="6"/>
        <v>-0.72386164197281555</v>
      </c>
      <c r="D74" s="2"/>
      <c r="E74" s="2">
        <f t="shared" si="9"/>
        <v>42.725660088821193</v>
      </c>
      <c r="F74" s="2">
        <f t="shared" si="7"/>
        <v>-0.95105651629515187</v>
      </c>
      <c r="G74" s="2">
        <f t="shared" si="8"/>
        <v>0.68843333149435448</v>
      </c>
    </row>
    <row r="75" spans="1:7">
      <c r="A75" s="13">
        <v>6.8999999999999997E-4</v>
      </c>
      <c r="B75" s="2">
        <f t="shared" si="5"/>
        <v>4.335397861953914</v>
      </c>
      <c r="C75" s="2">
        <f t="shared" si="6"/>
        <v>-0.74382118871060099</v>
      </c>
      <c r="D75" s="2"/>
      <c r="E75" s="2">
        <f t="shared" si="9"/>
        <v>43.353978619539141</v>
      </c>
      <c r="F75" s="2">
        <f t="shared" si="7"/>
        <v>-0.58778525229247736</v>
      </c>
      <c r="G75" s="2">
        <f t="shared" si="8"/>
        <v>0.43720712506675102</v>
      </c>
    </row>
    <row r="76" spans="1:7">
      <c r="A76" s="13">
        <v>6.9999999999999999E-4</v>
      </c>
      <c r="B76" s="2">
        <f t="shared" si="5"/>
        <v>4.3982297150257104</v>
      </c>
      <c r="C76" s="2">
        <f t="shared" si="6"/>
        <v>-0.76084521303612285</v>
      </c>
      <c r="D76" s="2"/>
      <c r="E76" s="2">
        <f t="shared" si="9"/>
        <v>43.982297150257104</v>
      </c>
      <c r="F76" s="2">
        <f t="shared" si="7"/>
        <v>-1.715207836872068E-15</v>
      </c>
      <c r="G76" s="2">
        <f t="shared" si="8"/>
        <v>1.305007672046156E-15</v>
      </c>
    </row>
    <row r="77" spans="1:7">
      <c r="A77" s="13">
        <v>7.1000000000000002E-4</v>
      </c>
      <c r="B77" s="2">
        <f t="shared" si="5"/>
        <v>4.4610615680975059</v>
      </c>
      <c r="C77" s="2">
        <f t="shared" si="6"/>
        <v>-0.77486652890290486</v>
      </c>
      <c r="D77" s="2"/>
      <c r="E77" s="2">
        <f t="shared" si="9"/>
        <v>44.610615680975066</v>
      </c>
      <c r="F77" s="2">
        <f t="shared" si="7"/>
        <v>0.58778525229247458</v>
      </c>
      <c r="G77" s="2">
        <f t="shared" si="8"/>
        <v>-0.45545511818418799</v>
      </c>
    </row>
    <row r="78" spans="1:7">
      <c r="A78" s="13">
        <v>7.2000000000000005E-4</v>
      </c>
      <c r="B78" s="2">
        <f t="shared" si="5"/>
        <v>4.5238934211693023</v>
      </c>
      <c r="C78" s="2">
        <f t="shared" si="6"/>
        <v>-0.78582980058295104</v>
      </c>
      <c r="D78" s="2"/>
      <c r="E78" s="2">
        <f t="shared" si="9"/>
        <v>45.238934211693028</v>
      </c>
      <c r="F78" s="2">
        <f t="shared" si="7"/>
        <v>0.9510565162951552</v>
      </c>
      <c r="G78" s="2">
        <f t="shared" si="8"/>
        <v>-0.74736855254333789</v>
      </c>
    </row>
    <row r="79" spans="1:7">
      <c r="A79" s="13">
        <v>7.2999999999999996E-4</v>
      </c>
      <c r="B79" s="2">
        <f t="shared" si="5"/>
        <v>4.5867252742410978</v>
      </c>
      <c r="C79" s="2">
        <f t="shared" si="6"/>
        <v>-0.79369176105158223</v>
      </c>
      <c r="D79" s="2"/>
      <c r="E79" s="2">
        <f t="shared" si="9"/>
        <v>45.867252742410976</v>
      </c>
      <c r="F79" s="2">
        <f t="shared" si="7"/>
        <v>0.9510565162951552</v>
      </c>
      <c r="G79" s="2">
        <f t="shared" si="8"/>
        <v>-0.75484572127788452</v>
      </c>
    </row>
    <row r="80" spans="1:7">
      <c r="A80" s="13">
        <v>7.3999999999999999E-4</v>
      </c>
      <c r="B80" s="2">
        <f t="shared" si="5"/>
        <v>4.6495571273128933</v>
      </c>
      <c r="C80" s="2">
        <f t="shared" si="6"/>
        <v>-0.79842138274261731</v>
      </c>
      <c r="D80" s="2"/>
      <c r="E80" s="2">
        <f t="shared" si="9"/>
        <v>46.495571273128938</v>
      </c>
      <c r="F80" s="2">
        <f t="shared" si="7"/>
        <v>0.58778525229247458</v>
      </c>
      <c r="G80" s="2">
        <f t="shared" si="8"/>
        <v>-0.46930031389107574</v>
      </c>
    </row>
    <row r="81" spans="1:7">
      <c r="A81" s="13">
        <v>7.5000000000000002E-4</v>
      </c>
      <c r="B81" s="2">
        <f t="shared" si="5"/>
        <v>4.7123889803846897</v>
      </c>
      <c r="C81" s="2">
        <f t="shared" si="6"/>
        <v>-0.8</v>
      </c>
      <c r="D81" s="2"/>
      <c r="E81" s="2">
        <f t="shared" si="9"/>
        <v>47.1238898038469</v>
      </c>
      <c r="F81" s="2">
        <f t="shared" si="7"/>
        <v>-1.7149909964375709E-15</v>
      </c>
      <c r="G81" s="2">
        <f t="shared" si="8"/>
        <v>1.3719927971500569E-15</v>
      </c>
    </row>
    <row r="82" spans="1:7">
      <c r="A82" s="13">
        <v>7.6000000000000004E-4</v>
      </c>
      <c r="B82" s="2">
        <f t="shared" si="5"/>
        <v>4.7752208334564852</v>
      </c>
      <c r="C82" s="2">
        <f t="shared" si="6"/>
        <v>-0.79842138274261731</v>
      </c>
      <c r="D82" s="2"/>
      <c r="E82" s="2">
        <f t="shared" si="9"/>
        <v>47.752208334564862</v>
      </c>
      <c r="F82" s="2">
        <f t="shared" si="7"/>
        <v>-0.58778525229247736</v>
      </c>
      <c r="G82" s="2">
        <f t="shared" si="8"/>
        <v>0.46930031389107796</v>
      </c>
    </row>
    <row r="83" spans="1:7">
      <c r="A83" s="13">
        <v>7.6999999999999996E-4</v>
      </c>
      <c r="B83" s="2">
        <f t="shared" si="5"/>
        <v>4.8380526865282807</v>
      </c>
      <c r="C83" s="2">
        <f t="shared" si="6"/>
        <v>-0.79369176105158246</v>
      </c>
      <c r="D83" s="2"/>
      <c r="E83" s="2">
        <f t="shared" si="9"/>
        <v>48.38052686528281</v>
      </c>
      <c r="F83" s="2">
        <f t="shared" si="7"/>
        <v>-0.95105651629515187</v>
      </c>
      <c r="G83" s="2">
        <f t="shared" si="8"/>
        <v>0.75484572127788208</v>
      </c>
    </row>
    <row r="84" spans="1:7">
      <c r="A84" s="13">
        <v>7.7999999999999999E-4</v>
      </c>
      <c r="B84" s="2">
        <f t="shared" si="5"/>
        <v>4.9008845396000771</v>
      </c>
      <c r="C84" s="2">
        <f t="shared" si="6"/>
        <v>-0.78582980058295104</v>
      </c>
      <c r="D84" s="2"/>
      <c r="E84" s="2">
        <f t="shared" si="9"/>
        <v>49.008845396000773</v>
      </c>
      <c r="F84" s="2">
        <f t="shared" si="7"/>
        <v>-0.9510565162951542</v>
      </c>
      <c r="G84" s="2">
        <f t="shared" si="8"/>
        <v>0.74736855254333712</v>
      </c>
    </row>
    <row r="85" spans="1:7">
      <c r="A85" s="13">
        <v>7.9000000000000001E-4</v>
      </c>
      <c r="B85" s="2">
        <f t="shared" si="5"/>
        <v>4.9637163926718726</v>
      </c>
      <c r="C85" s="2">
        <f t="shared" si="6"/>
        <v>-0.77486652890290508</v>
      </c>
      <c r="D85" s="2"/>
      <c r="E85" s="2">
        <f t="shared" si="9"/>
        <v>49.637163926718735</v>
      </c>
      <c r="F85" s="2">
        <f t="shared" si="7"/>
        <v>-0.5877852522924718</v>
      </c>
      <c r="G85" s="2">
        <f t="shared" si="8"/>
        <v>0.45545511818418594</v>
      </c>
    </row>
    <row r="86" spans="1:7">
      <c r="A86" s="13">
        <v>8.0000000000000004E-4</v>
      </c>
      <c r="B86" s="2">
        <f t="shared" si="5"/>
        <v>5.026548245743669</v>
      </c>
      <c r="C86" s="2">
        <f t="shared" si="6"/>
        <v>-0.76084521303612296</v>
      </c>
      <c r="D86" s="2"/>
      <c r="E86" s="2">
        <f t="shared" si="9"/>
        <v>50.265482457436697</v>
      </c>
      <c r="F86" s="2">
        <f t="shared" si="7"/>
        <v>5.1451898297472098E-15</v>
      </c>
      <c r="G86" s="2">
        <f t="shared" si="8"/>
        <v>-3.9146930521253088E-15</v>
      </c>
    </row>
    <row r="87" spans="1:7">
      <c r="A87" s="13">
        <v>8.0999999999999996E-4</v>
      </c>
      <c r="B87" s="2">
        <f t="shared" si="5"/>
        <v>5.0893800988154645</v>
      </c>
      <c r="C87" s="2">
        <f t="shared" si="6"/>
        <v>-0.74382118871060132</v>
      </c>
      <c r="D87" s="2"/>
      <c r="E87" s="2">
        <f t="shared" si="9"/>
        <v>50.893800988154645</v>
      </c>
      <c r="F87" s="2">
        <f t="shared" si="7"/>
        <v>0.5877852522924687</v>
      </c>
      <c r="G87" s="2">
        <f t="shared" si="8"/>
        <v>-0.43720712506674475</v>
      </c>
    </row>
    <row r="88" spans="1:7">
      <c r="A88" s="13">
        <v>8.1999999999999998E-4</v>
      </c>
      <c r="B88" s="2">
        <f t="shared" si="5"/>
        <v>5.15221195188726</v>
      </c>
      <c r="C88" s="2">
        <f t="shared" si="6"/>
        <v>-0.72386164197281599</v>
      </c>
      <c r="D88" s="2"/>
      <c r="E88" s="2">
        <f t="shared" si="9"/>
        <v>51.522119518872607</v>
      </c>
      <c r="F88" s="2">
        <f t="shared" si="7"/>
        <v>0.95105651629515298</v>
      </c>
      <c r="G88" s="2">
        <f t="shared" si="8"/>
        <v>-0.6884333314943557</v>
      </c>
    </row>
    <row r="89" spans="1:7">
      <c r="A89" s="13">
        <v>8.3000000000000001E-4</v>
      </c>
      <c r="B89" s="2">
        <f t="shared" si="5"/>
        <v>5.2150438049590564</v>
      </c>
      <c r="C89" s="2">
        <f t="shared" si="6"/>
        <v>-0.70104534403509111</v>
      </c>
      <c r="D89" s="2"/>
      <c r="E89" s="2">
        <f t="shared" si="9"/>
        <v>52.150438049590569</v>
      </c>
      <c r="F89" s="2">
        <f t="shared" si="7"/>
        <v>0.95105651629515309</v>
      </c>
      <c r="G89" s="2">
        <f t="shared" si="8"/>
        <v>-0.66673374266295082</v>
      </c>
    </row>
    <row r="90" spans="1:7">
      <c r="A90" s="13">
        <v>8.4000000000000003E-4</v>
      </c>
      <c r="B90" s="2">
        <f t="shared" si="5"/>
        <v>5.2778756580308519</v>
      </c>
      <c r="C90" s="2">
        <f t="shared" si="6"/>
        <v>-0.67546234040161246</v>
      </c>
      <c r="D90" s="2"/>
      <c r="E90" s="2">
        <f t="shared" si="9"/>
        <v>52.778756580308524</v>
      </c>
      <c r="F90" s="2">
        <f t="shared" si="7"/>
        <v>0.5877852522924748</v>
      </c>
      <c r="G90" s="2">
        <f t="shared" si="8"/>
        <v>-0.39702680216702729</v>
      </c>
    </row>
    <row r="91" spans="1:7">
      <c r="A91" s="13">
        <v>8.4999999999999995E-4</v>
      </c>
      <c r="B91" s="2">
        <f t="shared" si="5"/>
        <v>5.3407075111026474</v>
      </c>
      <c r="C91" s="2">
        <f t="shared" si="6"/>
        <v>-0.64721359549995849</v>
      </c>
      <c r="D91" s="2"/>
      <c r="E91" s="2">
        <f t="shared" si="9"/>
        <v>53.407075111026479</v>
      </c>
      <c r="F91" s="2">
        <f t="shared" si="7"/>
        <v>5.6354660521451549E-15</v>
      </c>
      <c r="G91" s="2">
        <f t="shared" si="8"/>
        <v>-3.647350245926822E-15</v>
      </c>
    </row>
    <row r="92" spans="1:7">
      <c r="A92" s="13">
        <v>8.5999999999999998E-4</v>
      </c>
      <c r="B92" s="2">
        <f t="shared" si="5"/>
        <v>5.4035393641744438</v>
      </c>
      <c r="C92" s="2">
        <f t="shared" si="6"/>
        <v>-0.61641059422063171</v>
      </c>
      <c r="D92" s="2"/>
      <c r="E92" s="2">
        <f t="shared" si="9"/>
        <v>54.035393641744442</v>
      </c>
      <c r="F92" s="2">
        <f t="shared" si="7"/>
        <v>-0.58778525229247147</v>
      </c>
      <c r="G92" s="2">
        <f t="shared" si="8"/>
        <v>0.36231705663972624</v>
      </c>
    </row>
    <row r="93" spans="1:7">
      <c r="A93" s="13">
        <v>8.7000000000000001E-4</v>
      </c>
      <c r="B93" s="2">
        <f t="shared" si="5"/>
        <v>5.4663712172462393</v>
      </c>
      <c r="C93" s="2">
        <f t="shared" si="6"/>
        <v>-0.58317490193712973</v>
      </c>
      <c r="D93" s="2"/>
      <c r="E93" s="2">
        <f t="shared" si="9"/>
        <v>54.663712172462404</v>
      </c>
      <c r="F93" s="2">
        <f t="shared" si="7"/>
        <v>-0.95105651629515398</v>
      </c>
      <c r="G93" s="2">
        <f t="shared" si="8"/>
        <v>0.55463229062709463</v>
      </c>
    </row>
    <row r="94" spans="1:7">
      <c r="A94" s="13">
        <v>8.8000000000000003E-4</v>
      </c>
      <c r="B94" s="2">
        <f t="shared" si="5"/>
        <v>5.5292030703180357</v>
      </c>
      <c r="C94" s="2">
        <f t="shared" si="6"/>
        <v>-0.54763768474295116</v>
      </c>
      <c r="D94" s="2"/>
      <c r="E94" s="2">
        <f t="shared" si="9"/>
        <v>55.292030703180359</v>
      </c>
      <c r="F94" s="2">
        <f t="shared" si="7"/>
        <v>-0.9510565162951542</v>
      </c>
      <c r="G94" s="2">
        <f t="shared" si="8"/>
        <v>0.52083438864357501</v>
      </c>
    </row>
    <row r="95" spans="1:7">
      <c r="A95" s="13">
        <v>8.8999999999999995E-4</v>
      </c>
      <c r="B95" s="2">
        <f t="shared" si="5"/>
        <v>5.5920349233898312</v>
      </c>
      <c r="C95" s="2">
        <f t="shared" si="6"/>
        <v>-0.50993919179895231</v>
      </c>
      <c r="D95" s="2"/>
      <c r="E95" s="2">
        <f t="shared" si="9"/>
        <v>55.920349233898314</v>
      </c>
      <c r="F95" s="2">
        <f t="shared" si="7"/>
        <v>-0.5877852522924778</v>
      </c>
      <c r="G95" s="2">
        <f t="shared" si="8"/>
        <v>0.29973473650536941</v>
      </c>
    </row>
    <row r="96" spans="1:7">
      <c r="A96" s="13">
        <v>8.9999999999999998E-4</v>
      </c>
      <c r="B96" s="2">
        <f t="shared" si="5"/>
        <v>5.6548667764616267</v>
      </c>
      <c r="C96" s="2">
        <f t="shared" si="6"/>
        <v>-0.47022820183397923</v>
      </c>
      <c r="D96" s="2"/>
      <c r="E96" s="2">
        <f t="shared" si="9"/>
        <v>56.548667764616276</v>
      </c>
      <c r="F96" s="2">
        <f t="shared" si="7"/>
        <v>-2.205267218835516E-15</v>
      </c>
      <c r="G96" s="2">
        <f t="shared" si="8"/>
        <v>1.0369788388764451E-15</v>
      </c>
    </row>
    <row r="97" spans="1:7">
      <c r="A97" s="13">
        <v>9.1E-4</v>
      </c>
      <c r="B97" s="2">
        <f t="shared" si="5"/>
        <v>5.7176986295334231</v>
      </c>
      <c r="C97" s="2">
        <f t="shared" si="6"/>
        <v>-0.42866143598319773</v>
      </c>
      <c r="D97" s="2"/>
      <c r="E97" s="2">
        <f t="shared" si="9"/>
        <v>57.176986295334238</v>
      </c>
      <c r="F97" s="2">
        <f t="shared" si="7"/>
        <v>0.58778525229247425</v>
      </c>
      <c r="G97" s="2">
        <f t="shared" si="8"/>
        <v>-0.25196087029743819</v>
      </c>
    </row>
    <row r="98" spans="1:7">
      <c r="A98" s="13">
        <v>9.2000000000000003E-4</v>
      </c>
      <c r="B98" s="2">
        <f t="shared" si="5"/>
        <v>5.7805304826052195</v>
      </c>
      <c r="C98" s="2">
        <f t="shared" si="6"/>
        <v>-0.38540293928137226</v>
      </c>
      <c r="D98" s="2"/>
      <c r="E98" s="2">
        <f t="shared" si="9"/>
        <v>57.805304826052193</v>
      </c>
      <c r="F98" s="2">
        <f t="shared" si="7"/>
        <v>0.95105651629515287</v>
      </c>
      <c r="G98" s="2">
        <f t="shared" si="8"/>
        <v>-0.36653997680285422</v>
      </c>
    </row>
    <row r="99" spans="1:7">
      <c r="A99" s="13">
        <v>9.3000000000000005E-4</v>
      </c>
      <c r="B99" s="2">
        <f t="shared" si="5"/>
        <v>5.843362335677015</v>
      </c>
      <c r="C99" s="2">
        <f t="shared" si="6"/>
        <v>-0.34062343325205841</v>
      </c>
      <c r="D99" s="2"/>
      <c r="E99" s="2">
        <f t="shared" si="9"/>
        <v>58.433623356770156</v>
      </c>
      <c r="F99" s="2">
        <f t="shared" si="7"/>
        <v>0.9510565162951532</v>
      </c>
      <c r="G99" s="2">
        <f t="shared" si="8"/>
        <v>-0.32395213579719734</v>
      </c>
    </row>
    <row r="100" spans="1:7">
      <c r="A100" s="13">
        <v>9.3999999999999997E-4</v>
      </c>
      <c r="B100" s="2">
        <f t="shared" si="5"/>
        <v>5.9061941887488105</v>
      </c>
      <c r="C100" s="2">
        <f t="shared" si="6"/>
        <v>-0.29449964214774299</v>
      </c>
      <c r="D100" s="2"/>
      <c r="E100" s="2">
        <f t="shared" si="9"/>
        <v>59.061941887488111</v>
      </c>
      <c r="F100" s="2">
        <f t="shared" si="7"/>
        <v>0.58778525229247502</v>
      </c>
      <c r="G100" s="2">
        <f t="shared" si="8"/>
        <v>-0.17310254645985473</v>
      </c>
    </row>
    <row r="101" spans="1:7">
      <c r="A101" s="13">
        <v>9.5E-4</v>
      </c>
      <c r="B101" s="2">
        <f t="shared" si="5"/>
        <v>5.9690260418206069</v>
      </c>
      <c r="C101" s="2">
        <f t="shared" si="6"/>
        <v>-0.24721359549995811</v>
      </c>
      <c r="D101" s="2"/>
      <c r="E101" s="2">
        <f t="shared" si="9"/>
        <v>59.690260418206073</v>
      </c>
      <c r="F101" s="2">
        <f t="shared" si="7"/>
        <v>-1.2249316144741229E-15</v>
      </c>
      <c r="G101" s="2">
        <f t="shared" si="8"/>
        <v>3.0281974865571643E-16</v>
      </c>
    </row>
    <row r="102" spans="1:7">
      <c r="A102" s="13">
        <v>9.6000000000000002E-4</v>
      </c>
      <c r="B102" s="2">
        <f t="shared" si="5"/>
        <v>6.0318578948924024</v>
      </c>
      <c r="C102" s="2">
        <f t="shared" si="6"/>
        <v>-0.19895190973188429</v>
      </c>
      <c r="D102" s="2"/>
      <c r="E102" s="2">
        <f t="shared" si="9"/>
        <v>60.318578948924028</v>
      </c>
      <c r="F102" s="2">
        <f t="shared" si="7"/>
        <v>-0.58778525229247125</v>
      </c>
      <c r="G102" s="2">
        <f t="shared" si="8"/>
        <v>0.11694099845582458</v>
      </c>
    </row>
    <row r="103" spans="1:7">
      <c r="A103" s="13">
        <v>9.7000000000000005E-4</v>
      </c>
      <c r="B103" s="2">
        <f t="shared" si="5"/>
        <v>6.0946897479641988</v>
      </c>
      <c r="C103" s="2">
        <f t="shared" si="6"/>
        <v>-0.14990505166857976</v>
      </c>
      <c r="D103" s="2"/>
      <c r="E103" s="2">
        <f t="shared" si="9"/>
        <v>60.94689747964199</v>
      </c>
      <c r="F103" s="2">
        <f t="shared" si="7"/>
        <v>-0.95105651629515398</v>
      </c>
      <c r="G103" s="2">
        <f t="shared" si="8"/>
        <v>0.14256817621496454</v>
      </c>
    </row>
    <row r="104" spans="1:7">
      <c r="A104" s="13">
        <v>9.7999999999999997E-4</v>
      </c>
      <c r="B104" s="2">
        <f t="shared" si="5"/>
        <v>6.1575216010359943</v>
      </c>
      <c r="C104" s="2">
        <f t="shared" si="6"/>
        <v>-0.10026658685144373</v>
      </c>
      <c r="D104" s="2"/>
      <c r="E104" s="2">
        <f t="shared" si="9"/>
        <v>61.575216010359945</v>
      </c>
      <c r="F104" s="2">
        <f t="shared" si="7"/>
        <v>-0.95105651629515431</v>
      </c>
      <c r="G104" s="2">
        <f t="shared" si="8"/>
        <v>9.5359190791739601E-2</v>
      </c>
    </row>
    <row r="105" spans="1:7">
      <c r="A105" s="13">
        <v>9.8999999999999999E-4</v>
      </c>
      <c r="B105" s="2">
        <f t="shared" si="5"/>
        <v>6.2203534541077898</v>
      </c>
      <c r="C105" s="2">
        <f t="shared" si="6"/>
        <v>-5.0232415623451321E-2</v>
      </c>
      <c r="D105" s="2"/>
      <c r="E105" s="2">
        <f t="shared" si="9"/>
        <v>62.203534541077907</v>
      </c>
      <c r="F105" s="2">
        <f t="shared" si="7"/>
        <v>-0.58778525229247225</v>
      </c>
      <c r="G105" s="2">
        <f t="shared" si="8"/>
        <v>2.9525873090490658E-2</v>
      </c>
    </row>
    <row r="106" spans="1:7">
      <c r="A106" s="13">
        <v>1E-3</v>
      </c>
      <c r="B106" s="2">
        <f t="shared" si="5"/>
        <v>6.2831853071795862</v>
      </c>
      <c r="C106" s="2">
        <f t="shared" si="6"/>
        <v>-1.960237527853792E-16</v>
      </c>
      <c r="D106" s="2"/>
      <c r="E106" s="2">
        <f t="shared" si="9"/>
        <v>62.831853071795862</v>
      </c>
      <c r="F106" s="2">
        <f t="shared" si="7"/>
        <v>-2.45029690981724E-15</v>
      </c>
      <c r="G106" s="2">
        <f t="shared" si="8"/>
        <v>4.8031639570079325E-31</v>
      </c>
    </row>
  </sheetData>
  <hyperlinks>
    <hyperlink ref="A1" r:id="rId1" display="https://www.elektroniktutor.de/signalkunde/am.html" xr:uid="{2DB1801F-209D-4C14-AF89-21B91F8066E8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Aufgabe</vt:lpstr>
      <vt:lpstr>Tabelle1</vt:lpstr>
      <vt:lpstr>Tabelle2</vt:lpstr>
      <vt:lpstr>Tabelle3</vt:lpstr>
      <vt:lpstr>Tabelle3 (2)</vt:lpstr>
      <vt:lpstr>Tabelle3 (3)</vt:lpstr>
      <vt:lpstr>Tabelle3 (4)</vt:lpstr>
      <vt:lpstr>Tabelle4</vt:lpstr>
      <vt:lpstr>Tabelle5</vt:lpstr>
      <vt:lpstr>Tabelle6</vt:lpstr>
      <vt:lpstr>Tabelle6 (2)</vt:lpstr>
      <vt:lpstr>Tabelle7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Enno Klatt</dc:creator>
  <cp:lastModifiedBy>Enno Klatt</cp:lastModifiedBy>
  <cp:lastPrinted>2024-09-30T10:52:43Z</cp:lastPrinted>
  <dcterms:created xsi:type="dcterms:W3CDTF">2024-06-22T16:18:57Z</dcterms:created>
  <dcterms:modified xsi:type="dcterms:W3CDTF">2024-11-25T18:07:06Z</dcterms:modified>
</cp:coreProperties>
</file>