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no_\Documents\EBW\Excel für EBW\CarePaket\"/>
    </mc:Choice>
  </mc:AlternateContent>
  <xr:revisionPtr revIDLastSave="0" documentId="13_ncr:1_{CFACF3FD-E985-4194-98BC-2821602E2643}" xr6:coauthVersionLast="47" xr6:coauthVersionMax="47" xr10:uidLastSave="{00000000-0000-0000-0000-000000000000}"/>
  <bookViews>
    <workbookView xWindow="28680" yWindow="-120" windowWidth="29040" windowHeight="15840" xr2:uid="{9DCB35C8-3554-4DCE-B6A1-3C899E3D6521}"/>
  </bookViews>
  <sheets>
    <sheet name="Care-Paket" sheetId="1" r:id="rId1"/>
    <sheet name="Physik" sheetId="2" r:id="rId2"/>
    <sheet name="Versuch1" sheetId="3" r:id="rId3"/>
    <sheet name="Versuch2" sheetId="10" r:id="rId4"/>
    <sheet name="Flugbhan_1" sheetId="6" r:id="rId5"/>
    <sheet name="Flugbahn_2" sheetId="9" r:id="rId6"/>
    <sheet name="Verhalten" sheetId="7" r:id="rId7"/>
    <sheet name="Quelle" sheetId="11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3" i="2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4" i="10"/>
  <c r="F4" i="3"/>
  <c r="B5" i="10"/>
  <c r="G3" i="2"/>
  <c r="B21" i="9"/>
  <c r="B4" i="9"/>
  <c r="E21" i="9" s="1"/>
  <c r="B10" i="2"/>
  <c r="G4" i="2"/>
  <c r="G5" i="2"/>
  <c r="G6" i="2"/>
  <c r="G7" i="2"/>
  <c r="G8" i="2"/>
  <c r="G9" i="2"/>
  <c r="G10" i="2"/>
  <c r="G11" i="2"/>
  <c r="G12" i="2"/>
  <c r="G13" i="2"/>
  <c r="F22" i="3"/>
  <c r="F21" i="3"/>
  <c r="F20" i="3"/>
  <c r="F19" i="3"/>
  <c r="F18" i="3"/>
  <c r="F17" i="3"/>
  <c r="F16" i="3"/>
  <c r="B5" i="3"/>
  <c r="E4" i="3" s="1"/>
  <c r="F15" i="3"/>
  <c r="F14" i="3"/>
  <c r="F13" i="3"/>
  <c r="F12" i="3"/>
  <c r="F11" i="3"/>
  <c r="F10" i="3"/>
  <c r="F9" i="3"/>
  <c r="F8" i="3"/>
  <c r="F7" i="3"/>
  <c r="F6" i="3"/>
  <c r="F5" i="3"/>
  <c r="E12" i="3" l="1"/>
  <c r="E10" i="3"/>
  <c r="E8" i="3"/>
  <c r="E6" i="3"/>
  <c r="E14" i="3"/>
  <c r="E21" i="3"/>
  <c r="E19" i="3"/>
  <c r="E5" i="3"/>
  <c r="E7" i="3"/>
  <c r="E9" i="3"/>
  <c r="E11" i="3"/>
  <c r="E13" i="3"/>
  <c r="E15" i="3"/>
  <c r="E17" i="3"/>
  <c r="E16" i="3"/>
  <c r="E18" i="3"/>
  <c r="E20" i="3"/>
  <c r="E22" i="3"/>
  <c r="G3" i="9"/>
  <c r="H3" i="9" s="1"/>
  <c r="F17" i="9"/>
  <c r="G17" i="9" l="1"/>
  <c r="H17" i="9" s="1"/>
  <c r="F4" i="9"/>
  <c r="F5" i="9" l="1"/>
  <c r="G4" i="9"/>
  <c r="H4" i="9" s="1"/>
  <c r="F6" i="9" l="1"/>
  <c r="G5" i="9"/>
  <c r="H5" i="9" s="1"/>
  <c r="G6" i="9" l="1"/>
  <c r="H6" i="9" s="1"/>
  <c r="F7" i="9"/>
  <c r="G7" i="9" l="1"/>
  <c r="H7" i="9" s="1"/>
  <c r="F8" i="9"/>
  <c r="F9" i="9" l="1"/>
  <c r="G8" i="9"/>
  <c r="H8" i="9" s="1"/>
  <c r="F10" i="9" l="1"/>
  <c r="G9" i="9"/>
  <c r="H9" i="9" s="1"/>
  <c r="G10" i="9" l="1"/>
  <c r="H10" i="9" s="1"/>
  <c r="F11" i="9"/>
  <c r="G11" i="9" l="1"/>
  <c r="H11" i="9" s="1"/>
  <c r="F12" i="9"/>
  <c r="F13" i="9" l="1"/>
  <c r="G12" i="9"/>
  <c r="H12" i="9" s="1"/>
  <c r="F14" i="9" l="1"/>
  <c r="G13" i="9"/>
  <c r="H13" i="9" s="1"/>
  <c r="G14" i="9" l="1"/>
  <c r="H14" i="9" s="1"/>
  <c r="F15" i="9"/>
  <c r="G15" i="9" l="1"/>
  <c r="H15" i="9" s="1"/>
  <c r="F16" i="9"/>
  <c r="G16" i="9" s="1"/>
  <c r="H16" i="9" s="1"/>
</calcChain>
</file>

<file path=xl/sharedStrings.xml><?xml version="1.0" encoding="utf-8"?>
<sst xmlns="http://schemas.openxmlformats.org/spreadsheetml/2006/main" count="86" uniqueCount="35">
  <si>
    <t>Versuchsdaten</t>
  </si>
  <si>
    <t>km/h</t>
  </si>
  <si>
    <t>m/s²</t>
  </si>
  <si>
    <t>t</t>
  </si>
  <si>
    <t>m/s</t>
  </si>
  <si>
    <t>Abwurfhöhe</t>
  </si>
  <si>
    <t>m</t>
  </si>
  <si>
    <t>Versuch 1</t>
  </si>
  <si>
    <t>Abwurfhöhe H=</t>
  </si>
  <si>
    <t>t-Aufprall</t>
  </si>
  <si>
    <t>s</t>
  </si>
  <si>
    <t>s-Aufprall</t>
  </si>
  <si>
    <t>g =</t>
  </si>
  <si>
    <t>s-Aufprall =</t>
  </si>
  <si>
    <t>t-Aufprall =</t>
  </si>
  <si>
    <r>
      <t>v</t>
    </r>
    <r>
      <rPr>
        <vertAlign val="subscript"/>
        <sz val="11"/>
        <color theme="1"/>
        <rFont val="Calibri"/>
        <family val="2"/>
        <scheme val="minor"/>
      </rPr>
      <t>Flugzeug</t>
    </r>
  </si>
  <si>
    <r>
      <t>s</t>
    </r>
    <r>
      <rPr>
        <vertAlign val="subscript"/>
        <sz val="11"/>
        <color theme="1"/>
        <rFont val="Calibri"/>
        <family val="2"/>
        <scheme val="minor"/>
      </rPr>
      <t>Aufprall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</si>
  <si>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</t>
    </r>
  </si>
  <si>
    <t>Abwurfhöhe H =</t>
  </si>
  <si>
    <t>H = 100 m</t>
  </si>
  <si>
    <r>
      <t>h</t>
    </r>
    <r>
      <rPr>
        <vertAlign val="subscript"/>
        <sz val="11"/>
        <color theme="1"/>
        <rFont val="Calibri"/>
        <family val="2"/>
        <scheme val="minor"/>
      </rPr>
      <t>CarePaket</t>
    </r>
  </si>
  <si>
    <t>h</t>
  </si>
  <si>
    <t>Waagerechter Wurf</t>
  </si>
  <si>
    <t>Flugbahn</t>
  </si>
  <si>
    <r>
      <t>v</t>
    </r>
    <r>
      <rPr>
        <vertAlign val="subscript"/>
        <sz val="11"/>
        <color theme="1"/>
        <rFont val="Calibri"/>
        <family val="2"/>
        <scheme val="minor"/>
      </rPr>
      <t>Flugzeug</t>
    </r>
    <r>
      <rPr>
        <sz val="11"/>
        <color theme="1"/>
        <rFont val="Calibri"/>
        <family val="2"/>
        <scheme val="minor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</si>
  <si>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>CarePaket</t>
    </r>
  </si>
  <si>
    <r>
      <t>t = s</t>
    </r>
    <r>
      <rPr>
        <vertAlign val="subscript"/>
        <sz val="11"/>
        <color theme="1"/>
        <rFont val="Calibri"/>
        <family val="2"/>
        <scheme val="minor"/>
      </rPr>
      <t>CarePaket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0</t>
    </r>
  </si>
  <si>
    <t>Freier Fall</t>
  </si>
  <si>
    <t>Waagerechte Translation:  Weg</t>
  </si>
  <si>
    <t>Flugbahn gewonnen aus überlagerten waagerechten Weg und freiem Fall.</t>
  </si>
  <si>
    <t>Weg (waagerecht) CarePaket</t>
  </si>
  <si>
    <t>Einen Waagerechten Wurf berechnen (maschinenbau-wissen.de)</t>
  </si>
  <si>
    <t>https://www.maschinenbau-wissen.de/skript3/mechanik/kinematik/333-waagrechter-wurf</t>
  </si>
  <si>
    <t>Durchfallener Weg: Fallhöhe</t>
  </si>
  <si>
    <t>Höhe über Grund CarePaket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</si>
</sst>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6" xfId="0" applyNumberFormat="1" applyBorder="1"/>
    <xf numFmtId="164" fontId="0" fillId="0" borderId="7" xfId="0" applyNumberFormat="1" applyBorder="1"/>
    <xf numFmtId="0" fontId="0" fillId="0" borderId="2" xfId="0" applyBorder="1" applyAlignment="1">
      <alignment horizontal="center" wrapText="1"/>
    </xf>
    <xf numFmtId="0" fontId="0" fillId="0" borderId="0" xfId="0" applyFont="1"/>
    <xf numFmtId="0" fontId="3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Weg</a:t>
            </a:r>
            <a:r>
              <a:rPr lang="de-DE" baseline="0"/>
              <a:t> und Fallhöhe</a:t>
            </a:r>
            <a:endParaRPr lang="de-DE"/>
          </a:p>
        </c:rich>
      </c:tx>
      <c:layout>
        <c:manualLayout>
          <c:xMode val="edge"/>
          <c:yMode val="edge"/>
          <c:x val="0.34429860043685784"/>
          <c:y val="3.1680034643489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0170068944439951"/>
          <c:y val="0.11750124849270387"/>
          <c:w val="0.74848875046067831"/>
          <c:h val="0.691140865398766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Physik!$G$2</c:f>
              <c:strCache>
                <c:ptCount val="1"/>
                <c:pt idx="0">
                  <c:v>sCarePaket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Physik!$F$3:$F$13</c:f>
              <c:numCache>
                <c:formatCode>0.00</c:formatCode>
                <c:ptCount val="1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Physik!$G$3:$G$13</c:f>
              <c:numCache>
                <c:formatCode>0.0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180</c:v>
                </c:pt>
                <c:pt idx="9">
                  <c:v>240</c:v>
                </c:pt>
                <c:pt idx="1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2D-4135-BE23-04A32D28B98A}"/>
            </c:ext>
          </c:extLst>
        </c:ser>
        <c:ser>
          <c:idx val="1"/>
          <c:order val="1"/>
          <c:tx>
            <c:strRef>
              <c:f>Physik!$H$2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Physik!$F$3:$F$13</c:f>
              <c:numCache>
                <c:formatCode>0.00</c:formatCode>
                <c:ptCount val="1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Physik!$H$3:$H$13</c:f>
              <c:numCache>
                <c:formatCode>0.0</c:formatCode>
                <c:ptCount val="11"/>
                <c:pt idx="0">
                  <c:v>0.3125</c:v>
                </c:pt>
                <c:pt idx="1">
                  <c:v>1.25</c:v>
                </c:pt>
                <c:pt idx="2">
                  <c:v>2.8125</c:v>
                </c:pt>
                <c:pt idx="3">
                  <c:v>5</c:v>
                </c:pt>
                <c:pt idx="4">
                  <c:v>7.8125</c:v>
                </c:pt>
                <c:pt idx="5">
                  <c:v>11.25</c:v>
                </c:pt>
                <c:pt idx="6">
                  <c:v>15.3125</c:v>
                </c:pt>
                <c:pt idx="7">
                  <c:v>20</c:v>
                </c:pt>
                <c:pt idx="8">
                  <c:v>45</c:v>
                </c:pt>
                <c:pt idx="9">
                  <c:v>80</c:v>
                </c:pt>
                <c:pt idx="10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2D-4135-BE23-04A32D28B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64880"/>
        <c:axId val="553171112"/>
      </c:scatterChart>
      <c:valAx>
        <c:axId val="55316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171112"/>
        <c:crosses val="autoZero"/>
        <c:crossBetween val="midCat"/>
      </c:valAx>
      <c:valAx>
        <c:axId val="55317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Wege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164880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507886587744609"/>
          <c:y val="0.89020248780568123"/>
          <c:w val="0.25255760725939108"/>
          <c:h val="0.10692086526905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Flugbahn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Versuch1!$E$4:$E$22</c:f>
              <c:numCache>
                <c:formatCode>0.0</c:formatCode>
                <c:ptCount val="19"/>
                <c:pt idx="0">
                  <c:v>0</c:v>
                </c:pt>
                <c:pt idx="1">
                  <c:v>54</c:v>
                </c:pt>
                <c:pt idx="2">
                  <c:v>108</c:v>
                </c:pt>
                <c:pt idx="3">
                  <c:v>162</c:v>
                </c:pt>
                <c:pt idx="4">
                  <c:v>216</c:v>
                </c:pt>
                <c:pt idx="5">
                  <c:v>270</c:v>
                </c:pt>
                <c:pt idx="6">
                  <c:v>324</c:v>
                </c:pt>
                <c:pt idx="7">
                  <c:v>378</c:v>
                </c:pt>
                <c:pt idx="8">
                  <c:v>432</c:v>
                </c:pt>
                <c:pt idx="9">
                  <c:v>486</c:v>
                </c:pt>
                <c:pt idx="10">
                  <c:v>540</c:v>
                </c:pt>
                <c:pt idx="11">
                  <c:v>594</c:v>
                </c:pt>
                <c:pt idx="12">
                  <c:v>648</c:v>
                </c:pt>
                <c:pt idx="13">
                  <c:v>702</c:v>
                </c:pt>
                <c:pt idx="14">
                  <c:v>756</c:v>
                </c:pt>
                <c:pt idx="15">
                  <c:v>810</c:v>
                </c:pt>
                <c:pt idx="16">
                  <c:v>864</c:v>
                </c:pt>
                <c:pt idx="17">
                  <c:v>918</c:v>
                </c:pt>
                <c:pt idx="18">
                  <c:v>965.98138838739703</c:v>
                </c:pt>
              </c:numCache>
            </c:numRef>
          </c:xVal>
          <c:yVal>
            <c:numRef>
              <c:f>Versuch1!$F$4:$F$22</c:f>
              <c:numCache>
                <c:formatCode>0.0</c:formatCode>
                <c:ptCount val="19"/>
                <c:pt idx="0">
                  <c:v>100</c:v>
                </c:pt>
                <c:pt idx="1">
                  <c:v>99.6875</c:v>
                </c:pt>
                <c:pt idx="2">
                  <c:v>98.75</c:v>
                </c:pt>
                <c:pt idx="3">
                  <c:v>97.1875</c:v>
                </c:pt>
                <c:pt idx="4">
                  <c:v>95</c:v>
                </c:pt>
                <c:pt idx="5">
                  <c:v>92.1875</c:v>
                </c:pt>
                <c:pt idx="6">
                  <c:v>88.75</c:v>
                </c:pt>
                <c:pt idx="7">
                  <c:v>84.6875</c:v>
                </c:pt>
                <c:pt idx="8">
                  <c:v>80</c:v>
                </c:pt>
                <c:pt idx="9">
                  <c:v>74.6875</c:v>
                </c:pt>
                <c:pt idx="10">
                  <c:v>68.75</c:v>
                </c:pt>
                <c:pt idx="11">
                  <c:v>62.1875</c:v>
                </c:pt>
                <c:pt idx="12">
                  <c:v>55</c:v>
                </c:pt>
                <c:pt idx="13">
                  <c:v>47.1875</c:v>
                </c:pt>
                <c:pt idx="14">
                  <c:v>38.75</c:v>
                </c:pt>
                <c:pt idx="15">
                  <c:v>29.6875</c:v>
                </c:pt>
                <c:pt idx="16">
                  <c:v>20</c:v>
                </c:pt>
                <c:pt idx="17">
                  <c:v>9.6875</c:v>
                </c:pt>
                <c:pt idx="18">
                  <c:v>-4.5772080028427808E-6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9-4E1F-B9CE-B9BFA6D22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33504"/>
        <c:axId val="580031864"/>
      </c:scatterChart>
      <c:valAx>
        <c:axId val="5800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sCarePaket</a:t>
                </a:r>
              </a:p>
            </c:rich>
          </c:tx>
          <c:layout>
            <c:manualLayout>
              <c:xMode val="edge"/>
              <c:yMode val="edge"/>
              <c:x val="0.45476001522014337"/>
              <c:y val="0.93268241469816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031864"/>
        <c:crosses val="autoZero"/>
        <c:crossBetween val="midCat"/>
      </c:valAx>
      <c:valAx>
        <c:axId val="5800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hCarePaket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0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Flugbahn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Versuch2!$E$4:$E$17</c:f>
              <c:numCache>
                <c:formatCode>0.0</c:formatCode>
                <c:ptCount val="14"/>
                <c:pt idx="0">
                  <c:v>0</c:v>
                </c:pt>
                <c:pt idx="1">
                  <c:v>54</c:v>
                </c:pt>
                <c:pt idx="2">
                  <c:v>108</c:v>
                </c:pt>
                <c:pt idx="3">
                  <c:v>162</c:v>
                </c:pt>
                <c:pt idx="4">
                  <c:v>216</c:v>
                </c:pt>
                <c:pt idx="5">
                  <c:v>270</c:v>
                </c:pt>
                <c:pt idx="6">
                  <c:v>324</c:v>
                </c:pt>
                <c:pt idx="7">
                  <c:v>378</c:v>
                </c:pt>
                <c:pt idx="8">
                  <c:v>432</c:v>
                </c:pt>
                <c:pt idx="9">
                  <c:v>486</c:v>
                </c:pt>
                <c:pt idx="10">
                  <c:v>540</c:v>
                </c:pt>
                <c:pt idx="11">
                  <c:v>594</c:v>
                </c:pt>
                <c:pt idx="12">
                  <c:v>648</c:v>
                </c:pt>
                <c:pt idx="13">
                  <c:v>683.05337483031224</c:v>
                </c:pt>
              </c:numCache>
            </c:numRef>
          </c:xVal>
          <c:yVal>
            <c:numRef>
              <c:f>Versuch2!$F$4:$F$17</c:f>
              <c:numCache>
                <c:formatCode>0.0</c:formatCode>
                <c:ptCount val="14"/>
                <c:pt idx="0">
                  <c:v>50</c:v>
                </c:pt>
                <c:pt idx="1">
                  <c:v>49.6875</c:v>
                </c:pt>
                <c:pt idx="2">
                  <c:v>48.75</c:v>
                </c:pt>
                <c:pt idx="3">
                  <c:v>47.1875</c:v>
                </c:pt>
                <c:pt idx="4">
                  <c:v>45</c:v>
                </c:pt>
                <c:pt idx="5">
                  <c:v>42.1875</c:v>
                </c:pt>
                <c:pt idx="6">
                  <c:v>38.75</c:v>
                </c:pt>
                <c:pt idx="7">
                  <c:v>34.6875</c:v>
                </c:pt>
                <c:pt idx="8">
                  <c:v>30</c:v>
                </c:pt>
                <c:pt idx="9">
                  <c:v>24.6875</c:v>
                </c:pt>
                <c:pt idx="10">
                  <c:v>18.75</c:v>
                </c:pt>
                <c:pt idx="11">
                  <c:v>12.1875</c:v>
                </c:pt>
                <c:pt idx="12">
                  <c:v>5</c:v>
                </c:pt>
                <c:pt idx="13">
                  <c:v>-2.0499690061370757E-4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8F-4CC2-82A7-AD04A80FC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33504"/>
        <c:axId val="580031864"/>
      </c:scatterChart>
      <c:valAx>
        <c:axId val="5800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sCarePaket</a:t>
                </a:r>
              </a:p>
            </c:rich>
          </c:tx>
          <c:layout>
            <c:manualLayout>
              <c:xMode val="edge"/>
              <c:yMode val="edge"/>
              <c:x val="0.45476001522014337"/>
              <c:y val="0.93268241469816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031864"/>
        <c:crosses val="autoZero"/>
        <c:crossBetween val="midCat"/>
      </c:valAx>
      <c:valAx>
        <c:axId val="5800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hCarePaket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0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Flugbahn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024740198673137"/>
          <c:y val="0.11774608252105834"/>
          <c:w val="0.75417129231111502"/>
          <c:h val="0.7511232418822712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Flugbahn_2!$F$3:$F$17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16.263142252294521</c:v>
                </c:pt>
                <c:pt idx="2">
                  <c:v>32.526284504589043</c:v>
                </c:pt>
                <c:pt idx="3">
                  <c:v>48.789426756883564</c:v>
                </c:pt>
                <c:pt idx="4">
                  <c:v>65.052569009178086</c:v>
                </c:pt>
                <c:pt idx="5">
                  <c:v>81.315711261472615</c:v>
                </c:pt>
                <c:pt idx="6">
                  <c:v>97.578853513767143</c:v>
                </c:pt>
                <c:pt idx="7">
                  <c:v>113.84199576606167</c:v>
                </c:pt>
                <c:pt idx="8">
                  <c:v>130.1051380183562</c:v>
                </c:pt>
                <c:pt idx="9">
                  <c:v>146.36828027065073</c:v>
                </c:pt>
                <c:pt idx="10">
                  <c:v>162.63142252294526</c:v>
                </c:pt>
                <c:pt idx="11">
                  <c:v>178.89456477523979</c:v>
                </c:pt>
                <c:pt idx="12">
                  <c:v>195.15770702753431</c:v>
                </c:pt>
                <c:pt idx="13">
                  <c:v>211.42084927982884</c:v>
                </c:pt>
                <c:pt idx="14" formatCode="0.0">
                  <c:v>227.68399153212331</c:v>
                </c:pt>
              </c:numCache>
            </c:numRef>
          </c:xVal>
          <c:yVal>
            <c:numRef>
              <c:f>Flugbahn_2!$H$3:$H$17</c:f>
              <c:numCache>
                <c:formatCode>0</c:formatCode>
                <c:ptCount val="15"/>
                <c:pt idx="0" formatCode="0.0">
                  <c:v>50</c:v>
                </c:pt>
                <c:pt idx="1">
                  <c:v>49.744897959183675</c:v>
                </c:pt>
                <c:pt idx="2">
                  <c:v>48.979591836734691</c:v>
                </c:pt>
                <c:pt idx="3">
                  <c:v>47.704081632653065</c:v>
                </c:pt>
                <c:pt idx="4">
                  <c:v>45.91836734693878</c:v>
                </c:pt>
                <c:pt idx="5">
                  <c:v>43.622448979591837</c:v>
                </c:pt>
                <c:pt idx="6">
                  <c:v>40.816326530612244</c:v>
                </c:pt>
                <c:pt idx="7">
                  <c:v>37.5</c:v>
                </c:pt>
                <c:pt idx="8">
                  <c:v>33.673469387755091</c:v>
                </c:pt>
                <c:pt idx="9">
                  <c:v>29.336734693877542</c:v>
                </c:pt>
                <c:pt idx="10">
                  <c:v>24.489795918367335</c:v>
                </c:pt>
                <c:pt idx="11">
                  <c:v>19.132653061224481</c:v>
                </c:pt>
                <c:pt idx="12">
                  <c:v>13.265306122448962</c:v>
                </c:pt>
                <c:pt idx="13">
                  <c:v>6.8877551020407992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F1-43BE-BC1B-B83346C4C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33504"/>
        <c:axId val="580031864"/>
      </c:scatterChart>
      <c:valAx>
        <c:axId val="5800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sCarePaket</a:t>
                </a:r>
              </a:p>
            </c:rich>
          </c:tx>
          <c:layout>
            <c:manualLayout>
              <c:xMode val="edge"/>
              <c:yMode val="edge"/>
              <c:x val="0.45476001522014337"/>
              <c:y val="0.93268241469816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031864"/>
        <c:crosses val="autoZero"/>
        <c:crossBetween val="midCat"/>
      </c:valAx>
      <c:valAx>
        <c:axId val="5800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hCarePaket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0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Verhalten!$B$3:$B$6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Verhalten!$C$3:$C$6</c:f>
              <c:numCache>
                <c:formatCode>General</c:formatCode>
                <c:ptCount val="4"/>
                <c:pt idx="0">
                  <c:v>144</c:v>
                </c:pt>
                <c:pt idx="1">
                  <c:v>216</c:v>
                </c:pt>
                <c:pt idx="2">
                  <c:v>288</c:v>
                </c:pt>
                <c:pt idx="3">
                  <c:v>360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D0-46D9-9BFA-AC34B76AF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039592"/>
        <c:axId val="596033360"/>
      </c:scatterChart>
      <c:valAx>
        <c:axId val="59603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vFlugzeug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6033360"/>
        <c:crosses val="autoZero"/>
        <c:crossBetween val="midCat"/>
      </c:valAx>
      <c:valAx>
        <c:axId val="5960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sAufprall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603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Verhalten!$A$10:$A$13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Verhalten!$C$10:$C$13</c:f>
              <c:numCache>
                <c:formatCode>General</c:formatCode>
                <c:ptCount val="4"/>
                <c:pt idx="0">
                  <c:v>144</c:v>
                </c:pt>
                <c:pt idx="1">
                  <c:v>176</c:v>
                </c:pt>
                <c:pt idx="2">
                  <c:v>203</c:v>
                </c:pt>
                <c:pt idx="3">
                  <c:v>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82-4888-B6B2-8EB0A9CAA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82808"/>
        <c:axId val="651784776"/>
      </c:scatterChart>
      <c:valAx>
        <c:axId val="65178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Abwurfhöhe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1784776"/>
        <c:crosses val="autoZero"/>
        <c:crossBetween val="midCat"/>
      </c:valAx>
      <c:valAx>
        <c:axId val="65178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sAufprall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178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B$3" inc="10" max="100" min="20" page="10" val="20"/>
</file>

<file path=xl/ctrlProps/ctrlProp2.xml><?xml version="1.0" encoding="utf-8"?>
<formControlPr xmlns="http://schemas.microsoft.com/office/spreadsheetml/2009/9/main" objectType="Spin" dx="22" fmlaLink="$B$7" inc="10" max="200" min="20" page="10" val="5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280734</xdr:colOff>
      <xdr:row>10</xdr:row>
      <xdr:rowOff>47579</xdr:rowOff>
    </xdr:from>
    <xdr:to>
      <xdr:col>7</xdr:col>
      <xdr:colOff>535677</xdr:colOff>
      <xdr:row>12</xdr:row>
      <xdr:rowOff>69358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0734" y="1952579"/>
          <a:ext cx="1778943" cy="402779"/>
        </a:xfrm>
        <a:prstGeom prst="rect">
          <a:avLst/>
        </a:prstGeom>
      </xdr:spPr>
    </xdr:pic>
    <xdr:clientData/>
  </xdr:twoCellAnchor>
  <xdr:oneCellAnchor>
    <xdr:from>
      <xdr:col>0</xdr:col>
      <xdr:colOff>38966</xdr:colOff>
      <xdr:row>0</xdr:row>
      <xdr:rowOff>56285</xdr:rowOff>
    </xdr:from>
    <xdr:ext cx="4302429" cy="1642373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8966" y="56285"/>
          <a:ext cx="4302429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100"/>
            <a:t>CarePaket</a:t>
          </a:r>
        </a:p>
        <a:p>
          <a:r>
            <a:rPr lang="de-DE" sz="1100"/>
            <a:t>Aufgabe:</a:t>
          </a:r>
        </a:p>
        <a:p>
          <a:r>
            <a:rPr lang="de-DE" sz="1100"/>
            <a:t>Ein von einem Flugzeug abgeworfenes CarePaket soll in einem Zielgebiet landen.</a:t>
          </a:r>
        </a:p>
        <a:p>
          <a:r>
            <a:rPr lang="de-DE" sz="1100"/>
            <a:t>Was ist zu erwarten?</a:t>
          </a:r>
        </a:p>
        <a:p>
          <a:r>
            <a:rPr lang="de-DE" sz="1100"/>
            <a:t>Das</a:t>
          </a:r>
          <a:r>
            <a:rPr lang="de-DE" sz="1100" baseline="0"/>
            <a:t> CarePaket landet </a:t>
          </a:r>
        </a:p>
        <a:p>
          <a:r>
            <a:rPr lang="de-DE" sz="1100" baseline="0"/>
            <a:t>- senkrecht unter dem Abwurfpunkt des Flugzeuges?</a:t>
          </a:r>
        </a:p>
        <a:p>
          <a:r>
            <a:rPr lang="de-DE" sz="1100" baseline="0"/>
            <a:t>- direkt unterhalb des darüber fliegenden Flugzeuges?</a:t>
          </a:r>
        </a:p>
        <a:p>
          <a:r>
            <a:rPr lang="de-DE" sz="1100" baseline="0"/>
            <a:t>- deutlich vor oder hinter dem überfliegenden Flugzeug?</a:t>
          </a:r>
        </a:p>
      </xdr:txBody>
    </xdr:sp>
    <xdr:clientData/>
  </xdr:oneCellAnchor>
  <xdr:oneCellAnchor>
    <xdr:from>
      <xdr:col>3</xdr:col>
      <xdr:colOff>625186</xdr:colOff>
      <xdr:row>6</xdr:row>
      <xdr:rowOff>109970</xdr:rowOff>
    </xdr:from>
    <xdr:ext cx="65" cy="172227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911186" y="1252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0</xdr:colOff>
      <xdr:row>9</xdr:row>
      <xdr:rowOff>51955</xdr:rowOff>
    </xdr:from>
    <xdr:ext cx="3825039" cy="1470146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766455"/>
          <a:ext cx="3825039" cy="1470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100"/>
            <a:t>Versuchsaufbau:</a:t>
          </a:r>
        </a:p>
        <a:p>
          <a:r>
            <a:rPr lang="de-DE" sz="1100"/>
            <a:t>Ein</a:t>
          </a:r>
          <a:r>
            <a:rPr lang="de-DE" sz="1100" baseline="0"/>
            <a:t> kleines Motorflugzeug mit am unterem Rumpf befestigten zylindrischen CarePaket.</a:t>
          </a:r>
        </a:p>
        <a:p>
          <a:r>
            <a:rPr lang="de-DE" sz="1100" baseline="0"/>
            <a:t>Das CarePaket wird magnetisch ausgelöst.</a:t>
          </a:r>
        </a:p>
        <a:p>
          <a:r>
            <a:rPr lang="de-DE" sz="1100" baseline="0"/>
            <a:t>Motorflugzeug und CarePaket verfügen über GPS zur Verfolgung der Flugbahnen.</a:t>
          </a:r>
        </a:p>
        <a:p>
          <a:r>
            <a:rPr lang="de-DE" sz="1100" baseline="0"/>
            <a:t>Ein GPS-Empfänger der die Flugbahnen aufzeichnen und anzeigen kann.</a:t>
          </a:r>
          <a:endParaRPr lang="de-DE" sz="1100"/>
        </a:p>
      </xdr:txBody>
    </xdr:sp>
    <xdr:clientData/>
  </xdr:oneCellAnchor>
  <xdr:oneCellAnchor>
    <xdr:from>
      <xdr:col>5</xdr:col>
      <xdr:colOff>198704</xdr:colOff>
      <xdr:row>12</xdr:row>
      <xdr:rowOff>172042</xdr:rowOff>
    </xdr:from>
    <xdr:ext cx="2076722" cy="953466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4008704" y="2458042"/>
          <a:ext cx="2076722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Versuchsdaten:</a:t>
          </a:r>
          <a:endParaRPr lang="de-DE">
            <a:effectLst/>
          </a:endParaRPr>
        </a:p>
        <a:p>
          <a:r>
            <a:rPr lang="de-DE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Modellflugzeug</a:t>
          </a:r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mit v</a:t>
          </a:r>
          <a:r>
            <a:rPr lang="de-DE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60 km/h</a:t>
          </a:r>
          <a:endParaRPr lang="de-DE">
            <a:effectLst/>
          </a:endParaRPr>
        </a:p>
        <a:p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 = 10 m/s²</a:t>
          </a:r>
          <a:endParaRPr lang="de-DE">
            <a:effectLst/>
          </a:endParaRPr>
        </a:p>
        <a:p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Abwurfhöhe H = 50 m</a:t>
          </a:r>
          <a:endParaRPr lang="de-DE">
            <a:effectLst/>
          </a:endParaRPr>
        </a:p>
        <a:p>
          <a:endParaRPr lang="de-DE" sz="1100"/>
        </a:p>
      </xdr:txBody>
    </xdr:sp>
    <xdr:clientData/>
  </xdr:oneCellAnchor>
  <xdr:twoCellAnchor editAs="oneCell">
    <xdr:from>
      <xdr:col>5</xdr:col>
      <xdr:colOff>10025</xdr:colOff>
      <xdr:row>0</xdr:row>
      <xdr:rowOff>117806</xdr:rowOff>
    </xdr:from>
    <xdr:to>
      <xdr:col>6</xdr:col>
      <xdr:colOff>319986</xdr:colOff>
      <xdr:row>3</xdr:row>
      <xdr:rowOff>37622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20025" y="117806"/>
          <a:ext cx="1071961" cy="491316"/>
        </a:xfrm>
        <a:prstGeom prst="rect">
          <a:avLst/>
        </a:prstGeom>
      </xdr:spPr>
    </xdr:pic>
    <xdr:clientData/>
  </xdr:twoCellAnchor>
  <xdr:twoCellAnchor>
    <xdr:from>
      <xdr:col>5</xdr:col>
      <xdr:colOff>421106</xdr:colOff>
      <xdr:row>3</xdr:row>
      <xdr:rowOff>10027</xdr:rowOff>
    </xdr:from>
    <xdr:to>
      <xdr:col>5</xdr:col>
      <xdr:colOff>696828</xdr:colOff>
      <xdr:row>3</xdr:row>
      <xdr:rowOff>185491</xdr:rowOff>
    </xdr:to>
    <xdr:sp macro="" textlink="">
      <xdr:nvSpPr>
        <xdr:cNvPr id="14" name="Zylinde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 rot="5400000">
          <a:off x="4281235" y="531398"/>
          <a:ext cx="175464" cy="275722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55146</xdr:colOff>
      <xdr:row>11</xdr:row>
      <xdr:rowOff>1</xdr:rowOff>
    </xdr:from>
    <xdr:to>
      <xdr:col>7</xdr:col>
      <xdr:colOff>330868</xdr:colOff>
      <xdr:row>11</xdr:row>
      <xdr:rowOff>175465</xdr:rowOff>
    </xdr:to>
    <xdr:sp macro="" textlink="">
      <xdr:nvSpPr>
        <xdr:cNvPr id="15" name="Zylinde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 rot="5400000">
          <a:off x="5439275" y="2045372"/>
          <a:ext cx="175464" cy="275722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270709</xdr:colOff>
      <xdr:row>3</xdr:row>
      <xdr:rowOff>85223</xdr:rowOff>
    </xdr:from>
    <xdr:to>
      <xdr:col>7</xdr:col>
      <xdr:colOff>205538</xdr:colOff>
      <xdr:row>19</xdr:row>
      <xdr:rowOff>175460</xdr:rowOff>
    </xdr:to>
    <xdr:sp macro="" textlink="">
      <xdr:nvSpPr>
        <xdr:cNvPr id="16" name="Bo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318709" y="656723"/>
          <a:ext cx="2220829" cy="3138237"/>
        </a:xfrm>
        <a:prstGeom prst="arc">
          <a:avLst>
            <a:gd name="adj1" fmla="val 16200000"/>
            <a:gd name="adj2" fmla="val 21378517"/>
          </a:avLst>
        </a:prstGeom>
        <a:ln w="25400">
          <a:solidFill>
            <a:srgbClr val="00B05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426120</xdr:colOff>
      <xdr:row>10</xdr:row>
      <xdr:rowOff>180475</xdr:rowOff>
    </xdr:from>
    <xdr:to>
      <xdr:col>5</xdr:col>
      <xdr:colOff>701842</xdr:colOff>
      <xdr:row>11</xdr:row>
      <xdr:rowOff>165439</xdr:rowOff>
    </xdr:to>
    <xdr:sp macro="" textlink="">
      <xdr:nvSpPr>
        <xdr:cNvPr id="18" name="Zylinde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 rot="5400000">
          <a:off x="4286249" y="2035346"/>
          <a:ext cx="175464" cy="275722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558967</xdr:colOff>
      <xdr:row>3</xdr:row>
      <xdr:rowOff>185491</xdr:rowOff>
    </xdr:from>
    <xdr:to>
      <xdr:col>5</xdr:col>
      <xdr:colOff>563981</xdr:colOff>
      <xdr:row>10</xdr:row>
      <xdr:rowOff>180475</xdr:rowOff>
    </xdr:to>
    <xdr:cxnSp macro="">
      <xdr:nvCxnSpPr>
        <xdr:cNvPr id="20" name="Gerader Verbinde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14" idx="4"/>
          <a:endCxn id="18" idx="2"/>
        </xdr:cNvCxnSpPr>
      </xdr:nvCxnSpPr>
      <xdr:spPr>
        <a:xfrm>
          <a:off x="4368967" y="756991"/>
          <a:ext cx="5014" cy="1328484"/>
        </a:xfrm>
        <a:prstGeom prst="line">
          <a:avLst/>
        </a:prstGeom>
        <a:ln w="15875">
          <a:solidFill>
            <a:schemeClr val="accent2">
              <a:lumMod val="75000"/>
            </a:schemeClr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621631</xdr:colOff>
      <xdr:row>7</xdr:row>
      <xdr:rowOff>70184</xdr:rowOff>
    </xdr:from>
    <xdr:ext cx="777713" cy="264560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4431631" y="1403684"/>
          <a:ext cx="7777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/>
            <a:t>Flugbahn?</a:t>
          </a:r>
        </a:p>
      </xdr:txBody>
    </xdr:sp>
    <xdr:clientData/>
  </xdr:oneCellAnchor>
  <xdr:twoCellAnchor>
    <xdr:from>
      <xdr:col>4</xdr:col>
      <xdr:colOff>120316</xdr:colOff>
      <xdr:row>3</xdr:row>
      <xdr:rowOff>65171</xdr:rowOff>
    </xdr:from>
    <xdr:to>
      <xdr:col>7</xdr:col>
      <xdr:colOff>436143</xdr:colOff>
      <xdr:row>19</xdr:row>
      <xdr:rowOff>155408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3168316" y="636671"/>
          <a:ext cx="2601827" cy="3138237"/>
        </a:xfrm>
        <a:prstGeom prst="arc">
          <a:avLst>
            <a:gd name="adj1" fmla="val 16200000"/>
            <a:gd name="adj2" fmla="val 21378517"/>
          </a:avLst>
        </a:prstGeom>
        <a:ln w="25400">
          <a:solidFill>
            <a:srgbClr val="00B050"/>
          </a:solidFill>
          <a:prstDash val="dashDot"/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601578</xdr:colOff>
      <xdr:row>3</xdr:row>
      <xdr:rowOff>100262</xdr:rowOff>
    </xdr:from>
    <xdr:to>
      <xdr:col>6</xdr:col>
      <xdr:colOff>726907</xdr:colOff>
      <xdr:row>19</xdr:row>
      <xdr:rowOff>160419</xdr:rowOff>
    </xdr:to>
    <xdr:sp macro="" textlink="">
      <xdr:nvSpPr>
        <xdr:cNvPr id="25" name="Bo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3649578" y="671762"/>
          <a:ext cx="1649329" cy="3108157"/>
        </a:xfrm>
        <a:prstGeom prst="arc">
          <a:avLst>
            <a:gd name="adj1" fmla="val 16200000"/>
            <a:gd name="adj2" fmla="val 21378517"/>
          </a:avLst>
        </a:prstGeom>
        <a:ln w="25400">
          <a:solidFill>
            <a:srgbClr val="00B050"/>
          </a:solidFill>
          <a:prstDash val="lgDashDot"/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51954</xdr:colOff>
      <xdr:row>0</xdr:row>
      <xdr:rowOff>17318</xdr:rowOff>
    </xdr:from>
    <xdr:ext cx="3502061" cy="1381666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1954" y="17318"/>
          <a:ext cx="3502061" cy="138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de-DE" sz="1100"/>
            <a:t>Physik</a:t>
          </a:r>
        </a:p>
        <a:p>
          <a:r>
            <a:rPr lang="de-DE" sz="1100"/>
            <a:t>Das Flugzeug bewegt sich in einer</a:t>
          </a:r>
          <a:r>
            <a:rPr lang="de-DE" sz="1100" baseline="0"/>
            <a:t> gleichförmigen Bewegung, d.h. </a:t>
          </a:r>
          <a:r>
            <a:rPr lang="de-DE" sz="1100" b="1" baseline="0"/>
            <a:t>Geschwindigkeit und Richtung </a:t>
          </a:r>
          <a:r>
            <a:rPr lang="de-DE" sz="1100" baseline="0"/>
            <a:t>sind konstant.</a:t>
          </a:r>
        </a:p>
        <a:p>
          <a:pPr eaLnBrk="1" fontAlgn="auto" latinLnBrk="0" hangingPunct="1"/>
          <a:r>
            <a:rPr lang="de-DE" sz="1100"/>
            <a:t>Das CarePaket bewegt sich als "Waagerechter</a:t>
          </a:r>
          <a:r>
            <a:rPr lang="de-DE" sz="1100" baseline="0"/>
            <a:t> Wurf", also zusammengesetzt aus einer waagerechten Translation und einem freien Fall.</a:t>
          </a:r>
          <a:endParaRPr lang="de-DE">
            <a:effectLst/>
          </a:endParaRPr>
        </a:p>
      </xdr:txBody>
    </xdr:sp>
    <xdr:clientData/>
  </xdr:oneCellAnchor>
  <xdr:oneCellAnchor>
    <xdr:from>
      <xdr:col>3</xdr:col>
      <xdr:colOff>0</xdr:colOff>
      <xdr:row>6</xdr:row>
      <xdr:rowOff>109970</xdr:rowOff>
    </xdr:from>
    <xdr:ext cx="65" cy="172227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286000" y="1252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5</xdr:col>
      <xdr:colOff>0</xdr:colOff>
      <xdr:row>6</xdr:row>
      <xdr:rowOff>109970</xdr:rowOff>
    </xdr:from>
    <xdr:ext cx="65" cy="172227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2286000" y="1252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>
    <xdr:from>
      <xdr:col>8</xdr:col>
      <xdr:colOff>255985</xdr:colOff>
      <xdr:row>1</xdr:row>
      <xdr:rowOff>9525</xdr:rowOff>
    </xdr:from>
    <xdr:to>
      <xdr:col>13</xdr:col>
      <xdr:colOff>5953</xdr:colOff>
      <xdr:row>22</xdr:row>
      <xdr:rowOff>17859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726281</xdr:colOff>
      <xdr:row>13</xdr:row>
      <xdr:rowOff>136922</xdr:rowOff>
    </xdr:from>
    <xdr:ext cx="1524000" cy="3095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1946672" y="2720578"/>
              <a:ext cx="1524000" cy="3095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𝐶𝑎𝑟𝑒𝑃𝑎𝑘𝑒𝑡</m:t>
                        </m:r>
                      </m:sub>
                    </m:sSub>
                    <m:r>
                      <a:rPr lang="de-DE" sz="14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400" i="0">
                        <a:latin typeface="Cambria Math" panose="02040503050406030204" pitchFamily="18" charset="0"/>
                      </a:rPr>
                      <m:t>⋅</m:t>
                    </m:r>
                    <m:r>
                      <a:rPr lang="de-DE" sz="140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1946672" y="2720578"/>
              <a:ext cx="1524000" cy="3095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de-DE" sz="1400" b="0" i="0">
                  <a:latin typeface="Cambria Math" panose="02040503050406030204" pitchFamily="18" charset="0"/>
                </a:rPr>
                <a:t>𝑠_𝐶𝑎𝑟𝑒𝑃𝑎𝑘𝑒𝑡</a:t>
              </a:r>
              <a:r>
                <a:rPr lang="de-DE" sz="1400" i="0">
                  <a:latin typeface="Cambria Math" panose="02040503050406030204" pitchFamily="18" charset="0"/>
                </a:rPr>
                <a:t>=</a:t>
              </a:r>
              <a:r>
                <a:rPr lang="de-DE" sz="1400" b="0" i="0">
                  <a:latin typeface="Cambria Math" panose="02040503050406030204" pitchFamily="18" charset="0"/>
                </a:rPr>
                <a:t>𝑣_0</a:t>
              </a:r>
              <a:r>
                <a:rPr lang="de-DE" sz="1400" i="0">
                  <a:latin typeface="Cambria Math" panose="02040503050406030204" pitchFamily="18" charset="0"/>
                </a:rPr>
                <a:t>⋅𝑡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</xdr:col>
      <xdr:colOff>2274</xdr:colOff>
      <xdr:row>16</xdr:row>
      <xdr:rowOff>105099</xdr:rowOff>
    </xdr:from>
    <xdr:ext cx="680636" cy="3675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1984665" y="3278115"/>
              <a:ext cx="680636" cy="367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de-DE" sz="1400" b="0" i="0">
                        <a:latin typeface="Cambria Math" panose="02040503050406030204" pitchFamily="18" charset="0"/>
                      </a:rPr>
                      <m:t>h</m:t>
                    </m:r>
                    <m:r>
                      <a:rPr lang="de-DE" sz="14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r>
                          <a:rPr lang="de-DE" sz="1400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de-DE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de-DE" sz="14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4" name="Textfeld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1984665" y="3278115"/>
              <a:ext cx="680636" cy="367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b="0" i="0">
                  <a:latin typeface="Cambria Math" panose="02040503050406030204" pitchFamily="18" charset="0"/>
                </a:rPr>
                <a:t>h</a:t>
              </a:r>
              <a:r>
                <a:rPr lang="de-DE" sz="1400" i="0">
                  <a:latin typeface="Cambria Math" panose="02040503050406030204" pitchFamily="18" charset="0"/>
                </a:rPr>
                <a:t>=𝑔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de-DE" sz="1400" i="0">
                  <a:latin typeface="Cambria Math" panose="02040503050406030204" pitchFamily="18" charset="0"/>
                </a:rPr>
                <a:t>2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de-DE" sz="1400" i="0">
                  <a:latin typeface="Cambria Math" panose="02040503050406030204" pitchFamily="18" charset="0"/>
                </a:rPr>
                <a:t>𝑡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de-DE" sz="1400" i="0">
                  <a:latin typeface="Cambria Math" panose="02040503050406030204" pitchFamily="18" charset="0"/>
                </a:rPr>
                <a:t>2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109970</xdr:rowOff>
    </xdr:from>
    <xdr:ext cx="65" cy="172227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286000" y="1252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20133</xdr:colOff>
      <xdr:row>13</xdr:row>
      <xdr:rowOff>63425</xdr:rowOff>
    </xdr:from>
    <xdr:ext cx="680636" cy="3675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55977" y="2629222"/>
              <a:ext cx="680636" cy="367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de-DE" sz="1400" b="0" i="0">
                        <a:latin typeface="Cambria Math" panose="02040503050406030204" pitchFamily="18" charset="0"/>
                      </a:rPr>
                      <m:t>h</m:t>
                    </m:r>
                    <m:r>
                      <a:rPr lang="de-DE" sz="14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r>
                          <a:rPr lang="de-DE" sz="1400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de-DE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de-DE" sz="14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55977" y="2629222"/>
              <a:ext cx="680636" cy="367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b="0" i="0">
                  <a:latin typeface="Cambria Math" panose="02040503050406030204" pitchFamily="18" charset="0"/>
                </a:rPr>
                <a:t>h</a:t>
              </a:r>
              <a:r>
                <a:rPr lang="de-DE" sz="1400" i="0">
                  <a:latin typeface="Cambria Math" panose="02040503050406030204" pitchFamily="18" charset="0"/>
                </a:rPr>
                <a:t>=𝑔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de-DE" sz="1400" i="0">
                  <a:latin typeface="Cambria Math" panose="02040503050406030204" pitchFamily="18" charset="0"/>
                </a:rPr>
                <a:t>2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de-DE" sz="1400" i="0">
                  <a:latin typeface="Cambria Math" panose="02040503050406030204" pitchFamily="18" charset="0"/>
                </a:rPr>
                <a:t>𝑡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de-DE" sz="1400" i="0">
                  <a:latin typeface="Cambria Math" panose="02040503050406030204" pitchFamily="18" charset="0"/>
                </a:rPr>
                <a:t>2</a:t>
              </a:r>
              <a:endParaRPr lang="de-DE" sz="1400"/>
            </a:p>
          </xdr:txBody>
        </xdr:sp>
      </mc:Fallback>
    </mc:AlternateContent>
    <xdr:clientData/>
  </xdr:oneCellAnchor>
  <xdr:twoCellAnchor>
    <xdr:from>
      <xdr:col>6</xdr:col>
      <xdr:colOff>255983</xdr:colOff>
      <xdr:row>2</xdr:row>
      <xdr:rowOff>5953</xdr:rowOff>
    </xdr:from>
    <xdr:to>
      <xdr:col>11</xdr:col>
      <xdr:colOff>464342</xdr:colOff>
      <xdr:row>23</xdr:row>
      <xdr:rowOff>5953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26087</xdr:colOff>
      <xdr:row>17</xdr:row>
      <xdr:rowOff>3897</xdr:rowOff>
    </xdr:from>
    <xdr:ext cx="1705852" cy="3675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26087" y="3087616"/>
              <a:ext cx="1705852" cy="367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𝐶𝑎𝑟𝑒𝑃𝑎𝑘𝑒𝑡</m:t>
                        </m:r>
                      </m:sub>
                    </m:sSub>
                    <m:r>
                      <a:rPr lang="de-DE" sz="1400" i="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de-DE" sz="1400" b="0" i="0">
                        <a:latin typeface="Cambria Math" panose="02040503050406030204" pitchFamily="18" charset="0"/>
                      </a:rPr>
                      <m:t>H</m:t>
                    </m:r>
                    <m:r>
                      <a:rPr lang="de-DE" sz="1400" b="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de-DE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r>
                          <a:rPr lang="de-DE" sz="1400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de-DE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de-DE" sz="14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26087" y="3087616"/>
              <a:ext cx="1705852" cy="367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b="0" i="0">
                  <a:latin typeface="Cambria Math" panose="02040503050406030204" pitchFamily="18" charset="0"/>
                </a:rPr>
                <a:t>ℎ_𝐶𝑎𝑟𝑒𝑃𝑎𝑘𝑒𝑡</a:t>
              </a:r>
              <a:r>
                <a:rPr lang="de-DE" sz="1400" i="0">
                  <a:latin typeface="Cambria Math" panose="02040503050406030204" pitchFamily="18" charset="0"/>
                </a:rPr>
                <a:t>=</a:t>
              </a:r>
              <a:r>
                <a:rPr lang="de-DE" sz="1400" b="0" i="0">
                  <a:latin typeface="Cambria Math" panose="02040503050406030204" pitchFamily="18" charset="0"/>
                </a:rPr>
                <a:t>H−</a:t>
              </a:r>
              <a:r>
                <a:rPr lang="de-DE" sz="1400" i="0">
                  <a:latin typeface="Cambria Math" panose="02040503050406030204" pitchFamily="18" charset="0"/>
                </a:rPr>
                <a:t>𝑔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de-DE" sz="1400" i="0">
                  <a:latin typeface="Cambria Math" panose="02040503050406030204" pitchFamily="18" charset="0"/>
                </a:rPr>
                <a:t>2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de-DE" sz="1400" i="0">
                  <a:latin typeface="Cambria Math" panose="02040503050406030204" pitchFamily="18" charset="0"/>
                </a:rPr>
                <a:t>𝑡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de-DE" sz="1400" i="0">
                  <a:latin typeface="Cambria Math" panose="02040503050406030204" pitchFamily="18" charset="0"/>
                </a:rPr>
                <a:t>2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0</xdr:col>
      <xdr:colOff>250031</xdr:colOff>
      <xdr:row>9</xdr:row>
      <xdr:rowOff>23813</xdr:rowOff>
    </xdr:from>
    <xdr:ext cx="1459489" cy="3095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250031" y="1654969"/>
              <a:ext cx="1459489" cy="3095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𝐶𝑎𝑟𝑒𝑃𝑎𝑘𝑒𝑡</m:t>
                        </m:r>
                      </m:sub>
                    </m:sSub>
                    <m:r>
                      <a:rPr lang="de-DE" sz="14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400" i="0">
                        <a:latin typeface="Cambria Math" panose="02040503050406030204" pitchFamily="18" charset="0"/>
                      </a:rPr>
                      <m:t>⋅</m:t>
                    </m:r>
                    <m:r>
                      <a:rPr lang="de-DE" sz="140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6EBD2D86-2836-41E9-869B-4229B69620DB}"/>
                </a:ext>
              </a:extLst>
            </xdr:cNvPr>
            <xdr:cNvSpPr txBox="1"/>
          </xdr:nvSpPr>
          <xdr:spPr>
            <a:xfrm>
              <a:off x="250031" y="1654969"/>
              <a:ext cx="1459489" cy="3095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de-DE" sz="1400" b="0" i="0">
                  <a:latin typeface="Cambria Math" panose="02040503050406030204" pitchFamily="18" charset="0"/>
                </a:rPr>
                <a:t>𝑠_𝐶𝑎𝑟𝑒𝑃𝑎𝑘𝑒𝑡</a:t>
              </a:r>
              <a:r>
                <a:rPr lang="de-DE" sz="1400" i="0">
                  <a:latin typeface="Cambria Math" panose="02040503050406030204" pitchFamily="18" charset="0"/>
                </a:rPr>
                <a:t>=</a:t>
              </a:r>
              <a:r>
                <a:rPr lang="de-DE" sz="1400" b="0" i="0">
                  <a:latin typeface="Cambria Math" panose="02040503050406030204" pitchFamily="18" charset="0"/>
                </a:rPr>
                <a:t>𝑣_0</a:t>
              </a:r>
              <a:r>
                <a:rPr lang="de-DE" sz="1400" i="0">
                  <a:latin typeface="Cambria Math" panose="02040503050406030204" pitchFamily="18" charset="0"/>
                </a:rPr>
                <a:t>⋅𝑡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109970</xdr:rowOff>
    </xdr:from>
    <xdr:ext cx="65" cy="172227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62225" y="17482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>
    <xdr:from>
      <xdr:col>6</xdr:col>
      <xdr:colOff>255983</xdr:colOff>
      <xdr:row>2</xdr:row>
      <xdr:rowOff>5953</xdr:rowOff>
    </xdr:from>
    <xdr:to>
      <xdr:col>11</xdr:col>
      <xdr:colOff>464342</xdr:colOff>
      <xdr:row>23</xdr:row>
      <xdr:rowOff>5953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26087</xdr:colOff>
      <xdr:row>19</xdr:row>
      <xdr:rowOff>3897</xdr:rowOff>
    </xdr:from>
    <xdr:ext cx="1705852" cy="3675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26087" y="3337647"/>
              <a:ext cx="1705852" cy="367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𝐶𝑎𝑟𝑒𝑃𝑎𝑘𝑒𝑡</m:t>
                        </m:r>
                      </m:sub>
                    </m:sSub>
                    <m:r>
                      <a:rPr lang="de-DE" sz="1400" i="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de-DE" sz="1400" b="0" i="0">
                        <a:latin typeface="Cambria Math" panose="02040503050406030204" pitchFamily="18" charset="0"/>
                      </a:rPr>
                      <m:t>H</m:t>
                    </m:r>
                    <m:r>
                      <a:rPr lang="de-DE" sz="1400" b="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de-DE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r>
                          <a:rPr lang="de-DE" sz="1400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de-DE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de-DE" sz="14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1CEE1088-3EE1-4765-BCCE-84496045ADFB}"/>
                </a:ext>
              </a:extLst>
            </xdr:cNvPr>
            <xdr:cNvSpPr txBox="1"/>
          </xdr:nvSpPr>
          <xdr:spPr>
            <a:xfrm>
              <a:off x="26087" y="3337647"/>
              <a:ext cx="1705852" cy="367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b="0" i="0">
                  <a:latin typeface="Cambria Math" panose="02040503050406030204" pitchFamily="18" charset="0"/>
                </a:rPr>
                <a:t>ℎ_𝐶𝑎𝑟𝑒𝑃𝑎𝑘𝑒𝑡</a:t>
              </a:r>
              <a:r>
                <a:rPr lang="de-DE" sz="1400" i="0">
                  <a:latin typeface="Cambria Math" panose="02040503050406030204" pitchFamily="18" charset="0"/>
                </a:rPr>
                <a:t>=</a:t>
              </a:r>
              <a:r>
                <a:rPr lang="de-DE" sz="1400" b="0" i="0">
                  <a:latin typeface="Cambria Math" panose="02040503050406030204" pitchFamily="18" charset="0"/>
                </a:rPr>
                <a:t>H−</a:t>
              </a:r>
              <a:r>
                <a:rPr lang="de-DE" sz="1400" i="0">
                  <a:latin typeface="Cambria Math" panose="02040503050406030204" pitchFamily="18" charset="0"/>
                </a:rPr>
                <a:t>𝑔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de-DE" sz="1400" i="0">
                  <a:latin typeface="Cambria Math" panose="02040503050406030204" pitchFamily="18" charset="0"/>
                </a:rPr>
                <a:t>2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de-DE" sz="1400" i="0">
                  <a:latin typeface="Cambria Math" panose="02040503050406030204" pitchFamily="18" charset="0"/>
                </a:rPr>
                <a:t>𝑡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de-DE" sz="1400" i="0">
                  <a:latin typeface="Cambria Math" panose="02040503050406030204" pitchFamily="18" charset="0"/>
                </a:rPr>
                <a:t>2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0</xdr:col>
      <xdr:colOff>250031</xdr:colOff>
      <xdr:row>9</xdr:row>
      <xdr:rowOff>23813</xdr:rowOff>
    </xdr:from>
    <xdr:ext cx="1459489" cy="3095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250031" y="1852613"/>
              <a:ext cx="1459489" cy="3095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𝐶𝑎𝑟𝑒𝑃𝑎𝑘𝑒𝑡</m:t>
                        </m:r>
                      </m:sub>
                    </m:sSub>
                    <m:r>
                      <a:rPr lang="de-DE" sz="14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400" i="0">
                        <a:latin typeface="Cambria Math" panose="02040503050406030204" pitchFamily="18" charset="0"/>
                      </a:rPr>
                      <m:t>⋅</m:t>
                    </m:r>
                    <m:r>
                      <a:rPr lang="de-DE" sz="140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23278B3F-642C-4FFB-908A-07AC5CA34E86}"/>
                </a:ext>
              </a:extLst>
            </xdr:cNvPr>
            <xdr:cNvSpPr txBox="1"/>
          </xdr:nvSpPr>
          <xdr:spPr>
            <a:xfrm>
              <a:off x="250031" y="1852613"/>
              <a:ext cx="1459489" cy="3095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de-DE" sz="1400" b="0" i="0">
                  <a:latin typeface="Cambria Math" panose="02040503050406030204" pitchFamily="18" charset="0"/>
                </a:rPr>
                <a:t>𝑠_𝐶𝑎𝑟𝑒𝑃𝑎𝑘𝑒𝑡</a:t>
              </a:r>
              <a:r>
                <a:rPr lang="de-DE" sz="1400" i="0">
                  <a:latin typeface="Cambria Math" panose="02040503050406030204" pitchFamily="18" charset="0"/>
                </a:rPr>
                <a:t>=</a:t>
              </a:r>
              <a:r>
                <a:rPr lang="de-DE" sz="1400" b="0" i="0">
                  <a:latin typeface="Cambria Math" panose="02040503050406030204" pitchFamily="18" charset="0"/>
                </a:rPr>
                <a:t>𝑣_0</a:t>
              </a:r>
              <a:r>
                <a:rPr lang="de-DE" sz="1400" i="0">
                  <a:latin typeface="Cambria Math" panose="02040503050406030204" pitchFamily="18" charset="0"/>
                </a:rPr>
                <a:t>⋅𝑡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3</xdr:col>
      <xdr:colOff>0</xdr:colOff>
      <xdr:row>8</xdr:row>
      <xdr:rowOff>109970</xdr:rowOff>
    </xdr:from>
    <xdr:ext cx="65" cy="172227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2562225" y="1557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3</xdr:col>
      <xdr:colOff>0</xdr:colOff>
      <xdr:row>8</xdr:row>
      <xdr:rowOff>109970</xdr:rowOff>
    </xdr:from>
    <xdr:ext cx="65" cy="172227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2562225" y="1557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3</xdr:col>
      <xdr:colOff>0</xdr:colOff>
      <xdr:row>8</xdr:row>
      <xdr:rowOff>109970</xdr:rowOff>
    </xdr:from>
    <xdr:ext cx="65" cy="172227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2562225" y="1557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3</xdr:col>
      <xdr:colOff>0</xdr:colOff>
      <xdr:row>8</xdr:row>
      <xdr:rowOff>109970</xdr:rowOff>
    </xdr:from>
    <xdr:ext cx="65" cy="172227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562225" y="1557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3</xdr:col>
      <xdr:colOff>0</xdr:colOff>
      <xdr:row>8</xdr:row>
      <xdr:rowOff>109970</xdr:rowOff>
    </xdr:from>
    <xdr:ext cx="65" cy="172227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2562225" y="1557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3</xdr:col>
      <xdr:colOff>0</xdr:colOff>
      <xdr:row>8</xdr:row>
      <xdr:rowOff>109970</xdr:rowOff>
    </xdr:from>
    <xdr:ext cx="65" cy="172227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2562225" y="1557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20133</xdr:colOff>
      <xdr:row>13</xdr:row>
      <xdr:rowOff>63425</xdr:rowOff>
    </xdr:from>
    <xdr:ext cx="680636" cy="3675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 txBox="1"/>
          </xdr:nvSpPr>
          <xdr:spPr>
            <a:xfrm>
              <a:off x="1058358" y="2635175"/>
              <a:ext cx="680636" cy="367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de-DE" sz="1400" b="0" i="0">
                        <a:latin typeface="Cambria Math" panose="02040503050406030204" pitchFamily="18" charset="0"/>
                      </a:rPr>
                      <m:t>h</m:t>
                    </m:r>
                    <m:r>
                      <a:rPr lang="de-DE" sz="14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r>
                          <a:rPr lang="de-DE" sz="1400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de-DE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de-DE" sz="14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5DB746F6-620A-48D6-B896-A59E21E3A5BA}"/>
                </a:ext>
              </a:extLst>
            </xdr:cNvPr>
            <xdr:cNvSpPr txBox="1"/>
          </xdr:nvSpPr>
          <xdr:spPr>
            <a:xfrm>
              <a:off x="1058358" y="2635175"/>
              <a:ext cx="680636" cy="367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b="0" i="0">
                  <a:latin typeface="Cambria Math" panose="02040503050406030204" pitchFamily="18" charset="0"/>
                </a:rPr>
                <a:t>h</a:t>
              </a:r>
              <a:r>
                <a:rPr lang="de-DE" sz="1400" i="0">
                  <a:latin typeface="Cambria Math" panose="02040503050406030204" pitchFamily="18" charset="0"/>
                </a:rPr>
                <a:t>=𝑔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de-DE" sz="1400" i="0">
                  <a:latin typeface="Cambria Math" panose="02040503050406030204" pitchFamily="18" charset="0"/>
                </a:rPr>
                <a:t>2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de-DE" sz="1400" i="0">
                  <a:latin typeface="Cambria Math" panose="02040503050406030204" pitchFamily="18" charset="0"/>
                </a:rPr>
                <a:t>𝑡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de-DE" sz="1400" i="0">
                  <a:latin typeface="Cambria Math" panose="02040503050406030204" pitchFamily="18" charset="0"/>
                </a:rPr>
                <a:t>2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12</xdr:row>
      <xdr:rowOff>109970</xdr:rowOff>
    </xdr:from>
    <xdr:ext cx="65" cy="172227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562225" y="14434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124040</xdr:colOff>
      <xdr:row>15</xdr:row>
      <xdr:rowOff>158676</xdr:rowOff>
    </xdr:from>
    <xdr:ext cx="1422634" cy="3056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124040" y="3016176"/>
              <a:ext cx="1422634" cy="305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 </m:t>
                        </m:r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e>
                      <m:sub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𝐶𝑎𝑟𝑒𝑃𝑎𝑘𝑒𝑡</m:t>
                        </m:r>
                      </m:sub>
                    </m:sSub>
                    <m:r>
                      <a:rPr lang="de-DE" sz="1400" b="0" i="0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de-DE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de-DE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124040" y="3016176"/>
              <a:ext cx="1422634" cy="305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de-DE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DE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 𝑠〗_𝐶𝑎𝑟𝑒𝑃𝑎𝑘𝑒𝑡</a:t>
              </a:r>
              <a:r>
                <a:rPr lang="de-DE" sz="1400" b="0" i="0">
                  <a:latin typeface="Cambria Math" panose="02040503050406030204" pitchFamily="18" charset="0"/>
                </a:rPr>
                <a:t>/</a:t>
              </a:r>
              <a:r>
                <a:rPr lang="de-DE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𝑣_0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5</xdr:col>
      <xdr:colOff>528042</xdr:colOff>
      <xdr:row>15</xdr:row>
      <xdr:rowOff>42862</xdr:rowOff>
    </xdr:from>
    <xdr:ext cx="65" cy="172227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5064323" y="179308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6</xdr:col>
      <xdr:colOff>93464</xdr:colOff>
      <xdr:row>18</xdr:row>
      <xdr:rowOff>36909</xdr:rowOff>
    </xdr:from>
    <xdr:ext cx="866263" cy="636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>
              <a:extLst>
                <a:ext uri="{FF2B5EF4-FFF2-40B4-BE49-F238E27FC236}">
                  <a16:creationId xmlns:a16="http://schemas.microsoft.com/office/drawing/2014/main" id="{00000000-0008-0000-0400-00000B000000}"/>
                </a:ext>
              </a:extLst>
            </xdr:cNvPr>
            <xdr:cNvSpPr txBox="1"/>
          </xdr:nvSpPr>
          <xdr:spPr>
            <a:xfrm>
              <a:off x="5832277" y="2549128"/>
              <a:ext cx="866263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de-DE" sz="1400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de-DE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de-DE" sz="1400" i="0">
                            <a:latin typeface="Cambria Math" panose="02040503050406030204" pitchFamily="18" charset="0"/>
                          </a:rPr>
                          <m:t>⋅</m:t>
                        </m:r>
                        <m:f>
                          <m:fPr>
                            <m:ctrlPr>
                              <a:rPr lang="de-DE" sz="1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4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de-DE" sz="14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1" name="Textfeld 10">
              <a:extLst>
                <a:ext uri="{FF2B5EF4-FFF2-40B4-BE49-F238E27FC236}">
                  <a16:creationId xmlns:a16="http://schemas.microsoft.com/office/drawing/2014/main" id="{00000000-0008-0000-0400-00000B000000}"/>
                </a:ext>
              </a:extLst>
            </xdr:cNvPr>
            <xdr:cNvSpPr txBox="1"/>
          </xdr:nvSpPr>
          <xdr:spPr>
            <a:xfrm>
              <a:off x="5832277" y="2549128"/>
              <a:ext cx="866263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𝑡=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de-DE" sz="1400" i="0">
                  <a:latin typeface="Cambria Math" panose="02040503050406030204" pitchFamily="18" charset="0"/>
                </a:rPr>
                <a:t>𝐻⋅2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de-DE" sz="1400" i="0">
                  <a:latin typeface="Cambria Math" panose="02040503050406030204" pitchFamily="18" charset="0"/>
                </a:rPr>
                <a:t>𝑔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8</xdr:col>
      <xdr:colOff>10120</xdr:colOff>
      <xdr:row>17</xdr:row>
      <xdr:rowOff>167877</xdr:rowOff>
    </xdr:from>
    <xdr:ext cx="1132554" cy="636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00000000-0008-0000-0400-00000D000000}"/>
                </a:ext>
              </a:extLst>
            </xdr:cNvPr>
            <xdr:cNvSpPr txBox="1"/>
          </xdr:nvSpPr>
          <xdr:spPr>
            <a:xfrm>
              <a:off x="7272933" y="2489596"/>
              <a:ext cx="1132554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de-DE" sz="1400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de-DE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de-DE" sz="1400" i="0">
                            <a:latin typeface="Cambria Math" panose="02040503050406030204" pitchFamily="18" charset="0"/>
                          </a:rPr>
                          <m:t>⋅</m:t>
                        </m:r>
                        <m:f>
                          <m:fPr>
                            <m:ctrlPr>
                              <a:rPr lang="de-DE" sz="1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4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de-DE" sz="14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den>
                        </m:f>
                      </m:e>
                    </m:rad>
                    <m:r>
                      <a:rPr lang="de-DE" sz="1400" i="0"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00000000-0008-0000-0400-00000D000000}"/>
                </a:ext>
              </a:extLst>
            </xdr:cNvPr>
            <xdr:cNvSpPr txBox="1"/>
          </xdr:nvSpPr>
          <xdr:spPr>
            <a:xfrm>
              <a:off x="7272933" y="2489596"/>
              <a:ext cx="1132554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𝑠=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de-DE" sz="1400" i="0">
                  <a:latin typeface="Cambria Math" panose="02040503050406030204" pitchFamily="18" charset="0"/>
                </a:rPr>
                <a:t>𝐻⋅2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de-DE" sz="1400" i="0">
                  <a:latin typeface="Cambria Math" panose="02040503050406030204" pitchFamily="18" charset="0"/>
                </a:rPr>
                <a:t>𝑔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de-DE" sz="1400" i="0">
                  <a:latin typeface="Cambria Math" panose="02040503050406030204" pitchFamily="18" charset="0"/>
                </a:rPr>
                <a:t>⋅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𝑣_0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</xdr:col>
      <xdr:colOff>744141</xdr:colOff>
      <xdr:row>15</xdr:row>
      <xdr:rowOff>41673</xdr:rowOff>
    </xdr:from>
    <xdr:ext cx="1458220" cy="4440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feld 17">
              <a:extLst>
                <a:ext uri="{FF2B5EF4-FFF2-40B4-BE49-F238E27FC236}">
                  <a16:creationId xmlns:a16="http://schemas.microsoft.com/office/drawing/2014/main" id="{00000000-0008-0000-0400-000012000000}"/>
                </a:ext>
              </a:extLst>
            </xdr:cNvPr>
            <xdr:cNvSpPr txBox="1"/>
          </xdr:nvSpPr>
          <xdr:spPr>
            <a:xfrm>
              <a:off x="2268141" y="2899173"/>
              <a:ext cx="1458220" cy="444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de-DE" sz="1400" b="0" i="0">
                        <a:latin typeface="Cambria Math" panose="02040503050406030204" pitchFamily="18" charset="0"/>
                      </a:rPr>
                      <m:t>h</m:t>
                    </m:r>
                    <m:r>
                      <a:rPr lang="de-DE" sz="14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400" b="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de-DE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r>
                          <a:rPr lang="de-DE" sz="1400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𝐶𝑎𝑟𝑒𝑃𝑎𝑘𝑒𝑡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</m:e>
                                  <m:sub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8" name="Textfeld 17">
              <a:extLst>
                <a:ext uri="{FF2B5EF4-FFF2-40B4-BE49-F238E27FC236}">
                  <a16:creationId xmlns:a16="http://schemas.microsoft.com/office/drawing/2014/main" id="{00000000-0008-0000-0400-000012000000}"/>
                </a:ext>
              </a:extLst>
            </xdr:cNvPr>
            <xdr:cNvSpPr txBox="1"/>
          </xdr:nvSpPr>
          <xdr:spPr>
            <a:xfrm>
              <a:off x="2268141" y="2899173"/>
              <a:ext cx="1458220" cy="444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b="0" i="0">
                  <a:latin typeface="Cambria Math" panose="02040503050406030204" pitchFamily="18" charset="0"/>
                </a:rPr>
                <a:t>h</a:t>
              </a:r>
              <a:r>
                <a:rPr lang="de-DE" sz="1400" i="0">
                  <a:latin typeface="Cambria Math" panose="02040503050406030204" pitchFamily="18" charset="0"/>
                </a:rPr>
                <a:t>=</a:t>
              </a:r>
              <a:r>
                <a:rPr lang="de-DE" sz="1400" b="0" i="0">
                  <a:latin typeface="Cambria Math" panose="02040503050406030204" pitchFamily="18" charset="0"/>
                </a:rPr>
                <a:t>−</a:t>
              </a:r>
              <a:r>
                <a:rPr lang="de-DE" sz="1400" i="0">
                  <a:latin typeface="Cambria Math" panose="02040503050406030204" pitchFamily="18" charset="0"/>
                </a:rPr>
                <a:t>𝑔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de-DE" sz="1400" i="0">
                  <a:latin typeface="Cambria Math" panose="02040503050406030204" pitchFamily="18" charset="0"/>
                </a:rPr>
                <a:t>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(𝑠_𝐶𝑎𝑟𝑒𝑃𝑎𝑘𝑒𝑡/𝑣_0 )^2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6</xdr:col>
      <xdr:colOff>19049</xdr:colOff>
      <xdr:row>13</xdr:row>
      <xdr:rowOff>17858</xdr:rowOff>
    </xdr:from>
    <xdr:ext cx="2332049" cy="4440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feld 18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 txBox="1"/>
          </xdr:nvSpPr>
          <xdr:spPr>
            <a:xfrm>
              <a:off x="4591049" y="2494358"/>
              <a:ext cx="2332049" cy="444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𝐶𝑎𝑟𝑒𝑃𝑎𝑘𝑒𝑡</m:t>
                        </m:r>
                      </m:sub>
                    </m:sSub>
                    <m:r>
                      <a:rPr lang="de-DE" sz="14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4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de-DE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de-DE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𝐶𝑎𝑟𝑒𝑃𝑎𝑘𝑒𝑡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</m:e>
                                  <m:sub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de-DE" sz="1400" i="1"/>
            </a:p>
          </xdr:txBody>
        </xdr:sp>
      </mc:Choice>
      <mc:Fallback xmlns="">
        <xdr:sp macro="" textlink="">
          <xdr:nvSpPr>
            <xdr:cNvPr id="19" name="Textfeld 18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 txBox="1"/>
          </xdr:nvSpPr>
          <xdr:spPr>
            <a:xfrm>
              <a:off x="4591049" y="2494358"/>
              <a:ext cx="2332049" cy="444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b="0" i="0">
                  <a:latin typeface="Cambria Math" panose="02040503050406030204" pitchFamily="18" charset="0"/>
                </a:rPr>
                <a:t>ℎ_𝐶𝑎𝑟𝑒𝑃𝑎𝑘𝑒𝑡</a:t>
              </a:r>
              <a:r>
                <a:rPr lang="de-DE" sz="1400" i="0">
                  <a:latin typeface="Cambria Math" panose="02040503050406030204" pitchFamily="18" charset="0"/>
                </a:rPr>
                <a:t>=</a:t>
              </a:r>
              <a:r>
                <a:rPr lang="de-DE" sz="1400" b="0" i="0">
                  <a:latin typeface="Cambria Math" panose="02040503050406030204" pitchFamily="18" charset="0"/>
                </a:rPr>
                <a:t>𝐻−</a:t>
              </a:r>
              <a:r>
                <a:rPr lang="de-DE" sz="1400" i="0">
                  <a:latin typeface="Cambria Math" panose="02040503050406030204" pitchFamily="18" charset="0"/>
                </a:rPr>
                <a:t>𝑔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de-DE" sz="1400" i="0">
                  <a:latin typeface="Cambria Math" panose="02040503050406030204" pitchFamily="18" charset="0"/>
                </a:rPr>
                <a:t>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(𝑠_𝐶𝑎𝑟𝑒𝑃𝑎𝑘𝑒𝑡/𝑣_0 )^2</a:t>
              </a:r>
              <a:endParaRPr lang="de-DE" sz="1400" i="1"/>
            </a:p>
          </xdr:txBody>
        </xdr:sp>
      </mc:Fallback>
    </mc:AlternateContent>
    <xdr:clientData/>
  </xdr:oneCellAnchor>
  <xdr:oneCellAnchor>
    <xdr:from>
      <xdr:col>0</xdr:col>
      <xdr:colOff>148828</xdr:colOff>
      <xdr:row>0</xdr:row>
      <xdr:rowOff>184546</xdr:rowOff>
    </xdr:from>
    <xdr:ext cx="7803868" cy="181459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48828" y="184546"/>
          <a:ext cx="7803868" cy="1814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Das Flugzeug bewege sich in einer</a:t>
          </a:r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gleichförmigen Bewegung, d.h. </a:t>
          </a:r>
          <a:r>
            <a:rPr lang="de-DE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Geschwindigkeit und Richtung </a:t>
          </a:r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werden als konstant angenommen.</a:t>
          </a:r>
          <a:endParaRPr lang="de-DE">
            <a:effectLst/>
          </a:endParaRPr>
        </a:p>
        <a:p>
          <a:r>
            <a:rPr lang="de-DE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Das CarePaket bewegt sich als "Waagerechter</a:t>
          </a:r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Wurf". </a:t>
          </a:r>
        </a:p>
        <a:p>
          <a:endParaRPr lang="de-DE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Das</a:t>
          </a:r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Flugzeug setzt die Anfangsbedinungen für den "Waagerechten Wurf".</a:t>
          </a:r>
          <a:endParaRPr lang="de-DE">
            <a:effectLst/>
          </a:endParaRPr>
        </a:p>
        <a:p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Das heißt der horizontale Anteil des "Waagerechten Wurfes" wird von der Geschwindigkeit des Flugzeuges bei Abwurf bestimmt.</a:t>
          </a:r>
        </a:p>
        <a:p>
          <a:endParaRPr lang="de-DE" sz="1100"/>
        </a:p>
        <a:p>
          <a:r>
            <a:rPr lang="de-DE" sz="1100"/>
            <a:t>Fall 1: Flugzeug behält Geschwindigkeit</a:t>
          </a:r>
          <a:r>
            <a:rPr lang="de-DE" sz="1100" baseline="0"/>
            <a:t> und Richtung bei, was der Aufgabe entspricht.</a:t>
          </a:r>
        </a:p>
        <a:p>
          <a:r>
            <a:rPr lang="de-DE" sz="1100" baseline="0"/>
            <a:t>Fall 2: Das Flugzeug nimmt eine andere </a:t>
          </a:r>
          <a:r>
            <a:rPr lang="de-DE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Geschwindigkeit</a:t>
          </a:r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und Richtung, dann sind s</a:t>
          </a:r>
          <a:r>
            <a:rPr lang="de-DE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Flugzeug</a:t>
          </a:r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und s</a:t>
          </a:r>
          <a:r>
            <a:rPr lang="de-DE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CarePaket</a:t>
          </a:r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unterschiedlich.</a:t>
          </a:r>
        </a:p>
        <a:p>
          <a:endParaRPr lang="de-DE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jedem Fall ist s</a:t>
          </a:r>
          <a:r>
            <a:rPr lang="de-DE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CarePaket</a:t>
          </a:r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abhängig von der Geschwindigkeit des Flugzeuges beim Abwurf.</a:t>
          </a:r>
          <a:endParaRPr lang="de-DE" sz="1100"/>
        </a:p>
      </xdr:txBody>
    </xdr:sp>
    <xdr:clientData/>
  </xdr:oneCellAnchor>
  <xdr:oneCellAnchor>
    <xdr:from>
      <xdr:col>0</xdr:col>
      <xdr:colOff>160734</xdr:colOff>
      <xdr:row>13</xdr:row>
      <xdr:rowOff>65485</xdr:rowOff>
    </xdr:from>
    <xdr:ext cx="1388052" cy="3095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SpPr txBox="1"/>
          </xdr:nvSpPr>
          <xdr:spPr>
            <a:xfrm>
              <a:off x="160734" y="1589485"/>
              <a:ext cx="1388052" cy="3095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𝐶𝑎𝑟𝑒𝑃𝑎𝑘𝑒𝑡</m:t>
                        </m:r>
                      </m:sub>
                    </m:sSub>
                    <m:r>
                      <a:rPr lang="de-DE" sz="14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400" i="0">
                        <a:latin typeface="Cambria Math" panose="02040503050406030204" pitchFamily="18" charset="0"/>
                      </a:rPr>
                      <m:t>⋅</m:t>
                    </m:r>
                    <m:r>
                      <a:rPr lang="de-DE" sz="140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2" name="Textfeld 11">
              <a:extLst>
                <a:ext uri="{FF2B5EF4-FFF2-40B4-BE49-F238E27FC236}">
                  <a16:creationId xmlns:a16="http://schemas.microsoft.com/office/drawing/2014/main" id="{9D6D2DF9-2AC8-481F-8F52-CF6E6380585D}"/>
                </a:ext>
              </a:extLst>
            </xdr:cNvPr>
            <xdr:cNvSpPr txBox="1"/>
          </xdr:nvSpPr>
          <xdr:spPr>
            <a:xfrm>
              <a:off x="160734" y="1589485"/>
              <a:ext cx="1388052" cy="3095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de-DE" sz="1400" b="0" i="0">
                  <a:latin typeface="Cambria Math" panose="02040503050406030204" pitchFamily="18" charset="0"/>
                </a:rPr>
                <a:t>𝑠_𝐶𝑎𝑟𝑒𝑃𝑎𝑘𝑒𝑡</a:t>
              </a:r>
              <a:r>
                <a:rPr lang="de-DE" sz="1400" i="0">
                  <a:latin typeface="Cambria Math" panose="02040503050406030204" pitchFamily="18" charset="0"/>
                </a:rPr>
                <a:t>=</a:t>
              </a:r>
              <a:r>
                <a:rPr lang="de-DE" sz="1400" b="0" i="0">
                  <a:latin typeface="Cambria Math" panose="02040503050406030204" pitchFamily="18" charset="0"/>
                </a:rPr>
                <a:t>𝑣_0</a:t>
              </a:r>
              <a:r>
                <a:rPr lang="de-DE" sz="1400" i="0">
                  <a:latin typeface="Cambria Math" panose="02040503050406030204" pitchFamily="18" charset="0"/>
                </a:rPr>
                <a:t>⋅𝑡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</xdr:col>
      <xdr:colOff>756047</xdr:colOff>
      <xdr:row>13</xdr:row>
      <xdr:rowOff>23812</xdr:rowOff>
    </xdr:from>
    <xdr:ext cx="844718" cy="3675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>
              <a:extLst>
                <a:ext uri="{FF2B5EF4-FFF2-40B4-BE49-F238E27FC236}">
                  <a16:creationId xmlns:a16="http://schemas.microsoft.com/office/drawing/2014/main" id="{00000000-0008-0000-0400-00000E000000}"/>
                </a:ext>
              </a:extLst>
            </xdr:cNvPr>
            <xdr:cNvSpPr txBox="1"/>
          </xdr:nvSpPr>
          <xdr:spPr>
            <a:xfrm>
              <a:off x="2280047" y="2500312"/>
              <a:ext cx="844718" cy="367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de-DE" sz="1400" b="0" i="0">
                        <a:latin typeface="Cambria Math" panose="02040503050406030204" pitchFamily="18" charset="0"/>
                      </a:rPr>
                      <m:t>h</m:t>
                    </m:r>
                    <m:r>
                      <a:rPr lang="de-DE" sz="14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400" b="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de-DE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r>
                          <a:rPr lang="de-DE" sz="1400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de-DE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de-DE" sz="14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4" name="Textfeld 13">
              <a:extLst>
                <a:ext uri="{FF2B5EF4-FFF2-40B4-BE49-F238E27FC236}">
                  <a16:creationId xmlns:a16="http://schemas.microsoft.com/office/drawing/2014/main" id="{F318361F-184B-4211-B326-03C911C9E4D1}"/>
                </a:ext>
              </a:extLst>
            </xdr:cNvPr>
            <xdr:cNvSpPr txBox="1"/>
          </xdr:nvSpPr>
          <xdr:spPr>
            <a:xfrm>
              <a:off x="2280047" y="2500312"/>
              <a:ext cx="844718" cy="367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b="0" i="0">
                  <a:latin typeface="Cambria Math" panose="02040503050406030204" pitchFamily="18" charset="0"/>
                </a:rPr>
                <a:t>h</a:t>
              </a:r>
              <a:r>
                <a:rPr lang="de-DE" sz="1400" i="0">
                  <a:latin typeface="Cambria Math" panose="02040503050406030204" pitchFamily="18" charset="0"/>
                </a:rPr>
                <a:t>=</a:t>
              </a:r>
              <a:r>
                <a:rPr lang="de-DE" sz="1400" b="0" i="0">
                  <a:latin typeface="Cambria Math" panose="02040503050406030204" pitchFamily="18" charset="0"/>
                </a:rPr>
                <a:t>−</a:t>
              </a:r>
              <a:r>
                <a:rPr lang="de-DE" sz="1400" i="0">
                  <a:latin typeface="Cambria Math" panose="02040503050406030204" pitchFamily="18" charset="0"/>
                </a:rPr>
                <a:t>𝑔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de-DE" sz="1400" i="0">
                  <a:latin typeface="Cambria Math" panose="02040503050406030204" pitchFamily="18" charset="0"/>
                </a:rPr>
                <a:t>2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de-DE" sz="1400" i="0">
                  <a:latin typeface="Cambria Math" panose="02040503050406030204" pitchFamily="18" charset="0"/>
                </a:rPr>
                <a:t>𝑡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de-DE" sz="1400" i="0">
                  <a:latin typeface="Cambria Math" panose="02040503050406030204" pitchFamily="18" charset="0"/>
                </a:rPr>
                <a:t>2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109970</xdr:rowOff>
    </xdr:from>
    <xdr:ext cx="65" cy="172227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714500" y="16720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>
    <xdr:from>
      <xdr:col>8</xdr:col>
      <xdr:colOff>59530</xdr:colOff>
      <xdr:row>0</xdr:row>
      <xdr:rowOff>160735</xdr:rowOff>
    </xdr:from>
    <xdr:to>
      <xdr:col>13</xdr:col>
      <xdr:colOff>267889</xdr:colOff>
      <xdr:row>23</xdr:row>
      <xdr:rowOff>172640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528042</xdr:colOff>
      <xdr:row>10</xdr:row>
      <xdr:rowOff>42862</xdr:rowOff>
    </xdr:from>
    <xdr:ext cx="65" cy="172227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5223867" y="19859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266104</xdr:colOff>
      <xdr:row>15</xdr:row>
      <xdr:rowOff>42863</xdr:rowOff>
    </xdr:from>
    <xdr:ext cx="866263" cy="636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266104" y="2936082"/>
              <a:ext cx="866263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de-DE" sz="1400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de-DE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de-DE" sz="1400" i="0">
                            <a:latin typeface="Cambria Math" panose="02040503050406030204" pitchFamily="18" charset="0"/>
                          </a:rPr>
                          <m:t>⋅</m:t>
                        </m:r>
                        <m:f>
                          <m:fPr>
                            <m:ctrlPr>
                              <a:rPr lang="de-DE" sz="1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4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de-DE" sz="14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id="{3AE1B8D0-3547-49C5-B442-C97373295B99}"/>
                </a:ext>
              </a:extLst>
            </xdr:cNvPr>
            <xdr:cNvSpPr txBox="1"/>
          </xdr:nvSpPr>
          <xdr:spPr>
            <a:xfrm>
              <a:off x="266104" y="2936082"/>
              <a:ext cx="866263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𝑡=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de-DE" sz="1400" i="0">
                  <a:latin typeface="Cambria Math" panose="02040503050406030204" pitchFamily="18" charset="0"/>
                </a:rPr>
                <a:t>𝐻⋅2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de-DE" sz="1400" i="0">
                  <a:latin typeface="Cambria Math" panose="02040503050406030204" pitchFamily="18" charset="0"/>
                </a:rPr>
                <a:t>𝑔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de-DE" sz="14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38100</xdr:rowOff>
        </xdr:from>
        <xdr:to>
          <xdr:col>3</xdr:col>
          <xdr:colOff>419100</xdr:colOff>
          <xdr:row>4</xdr:row>
          <xdr:rowOff>38100</xdr:rowOff>
        </xdr:to>
        <xdr:sp macro="" textlink="">
          <xdr:nvSpPr>
            <xdr:cNvPr id="9217" name="Spinner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5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114300</xdr:colOff>
          <xdr:row>4</xdr:row>
          <xdr:rowOff>133350</xdr:rowOff>
        </xdr:from>
        <xdr:to>
          <xdr:col>3</xdr:col>
          <xdr:colOff>409575</xdr:colOff>
          <xdr:row>7</xdr:row>
          <xdr:rowOff>180975</xdr:rowOff>
        </xdr:to>
        <xdr:sp macro="" textlink="">
          <xdr:nvSpPr>
            <xdr:cNvPr id="9218" name="Spinner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5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</xdr:col>
      <xdr:colOff>119063</xdr:colOff>
      <xdr:row>0</xdr:row>
      <xdr:rowOff>125016</xdr:rowOff>
    </xdr:from>
    <xdr:to>
      <xdr:col>9</xdr:col>
      <xdr:colOff>423955</xdr:colOff>
      <xdr:row>2</xdr:row>
      <xdr:rowOff>196019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57876" y="125016"/>
          <a:ext cx="1066892" cy="487722"/>
        </a:xfrm>
        <a:prstGeom prst="rect">
          <a:avLst/>
        </a:prstGeom>
      </xdr:spPr>
    </xdr:pic>
    <xdr:clientData/>
  </xdr:twoCellAnchor>
  <xdr:oneCellAnchor>
    <xdr:from>
      <xdr:col>2</xdr:col>
      <xdr:colOff>476250</xdr:colOff>
      <xdr:row>15</xdr:row>
      <xdr:rowOff>65484</xdr:rowOff>
    </xdr:from>
    <xdr:ext cx="1132554" cy="636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feld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 txBox="1"/>
          </xdr:nvSpPr>
          <xdr:spPr>
            <a:xfrm>
              <a:off x="1696641" y="2958703"/>
              <a:ext cx="1132554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de-DE" sz="1400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de-DE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de-DE" sz="1400" i="0">
                            <a:latin typeface="Cambria Math" panose="02040503050406030204" pitchFamily="18" charset="0"/>
                          </a:rPr>
                          <m:t>⋅</m:t>
                        </m:r>
                        <m:f>
                          <m:fPr>
                            <m:ctrlPr>
                              <a:rPr lang="de-DE" sz="1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4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de-DE" sz="14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den>
                        </m:f>
                      </m:e>
                    </m:rad>
                    <m:r>
                      <a:rPr lang="de-DE" sz="1400" i="0"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7" name="Textfeld 16">
              <a:extLst>
                <a:ext uri="{FF2B5EF4-FFF2-40B4-BE49-F238E27FC236}">
                  <a16:creationId xmlns:a16="http://schemas.microsoft.com/office/drawing/2014/main" id="{7B5F108E-1DBE-43B7-8C7F-58780AD17F43}"/>
                </a:ext>
              </a:extLst>
            </xdr:cNvPr>
            <xdr:cNvSpPr txBox="1"/>
          </xdr:nvSpPr>
          <xdr:spPr>
            <a:xfrm>
              <a:off x="1696641" y="2958703"/>
              <a:ext cx="1132554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i="0">
                  <a:latin typeface="Cambria Math" panose="02040503050406030204" pitchFamily="18" charset="0"/>
                </a:rPr>
                <a:t>𝑠=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de-DE" sz="1400" i="0">
                  <a:latin typeface="Cambria Math" panose="02040503050406030204" pitchFamily="18" charset="0"/>
                </a:rPr>
                <a:t>𝐻⋅2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de-DE" sz="1400" i="0">
                  <a:latin typeface="Cambria Math" panose="02040503050406030204" pitchFamily="18" charset="0"/>
                </a:rPr>
                <a:t>𝑔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de-DE" sz="1400" i="0">
                  <a:latin typeface="Cambria Math" panose="02040503050406030204" pitchFamily="18" charset="0"/>
                </a:rPr>
                <a:t>⋅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𝑣_0</a:t>
              </a:r>
              <a:endParaRPr lang="de-DE" sz="1400"/>
            </a:p>
          </xdr:txBody>
        </xdr:sp>
      </mc:Fallback>
    </mc:AlternateContent>
    <xdr:clientData/>
  </xdr:oneCellAnchor>
  <xdr:twoCellAnchor>
    <xdr:from>
      <xdr:col>2</xdr:col>
      <xdr:colOff>41672</xdr:colOff>
      <xdr:row>16</xdr:row>
      <xdr:rowOff>29765</xdr:rowOff>
    </xdr:from>
    <xdr:to>
      <xdr:col>5</xdr:col>
      <xdr:colOff>887016</xdr:colOff>
      <xdr:row>17</xdr:row>
      <xdr:rowOff>184547</xdr:rowOff>
    </xdr:to>
    <xdr:sp macro="" textlink="">
      <xdr:nvSpPr>
        <xdr:cNvPr id="4" name="Bogen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 flipV="1">
          <a:off x="1262063" y="3149203"/>
          <a:ext cx="2547937" cy="345282"/>
        </a:xfrm>
        <a:prstGeom prst="arc">
          <a:avLst>
            <a:gd name="adj1" fmla="val 19968246"/>
            <a:gd name="adj2" fmla="val 280515"/>
          </a:avLst>
        </a:prstGeom>
        <a:ln w="25400"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0</xdr:col>
      <xdr:colOff>0</xdr:colOff>
      <xdr:row>10</xdr:row>
      <xdr:rowOff>0</xdr:rowOff>
    </xdr:from>
    <xdr:ext cx="2301976" cy="5295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SpPr txBox="1"/>
          </xdr:nvSpPr>
          <xdr:spPr>
            <a:xfrm>
              <a:off x="0" y="1976438"/>
              <a:ext cx="2301976" cy="529569"/>
            </a:xfrm>
            <a:prstGeom prst="rect">
              <a:avLst/>
            </a:prstGeom>
            <a:noFill/>
            <a:ln w="19050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𝐶𝑎𝑟𝑒𝑃𝑎𝑘𝑒𝑡</m:t>
                        </m:r>
                      </m:sub>
                    </m:sSub>
                    <m:r>
                      <a:rPr lang="de-DE" sz="14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40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de-DE" sz="140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de-DE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r>
                          <a:rPr lang="de-DE" sz="1400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de-DE" sz="14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𝐶𝑎𝑟𝑒𝑃𝑎𝑘𝑒𝑡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</m:e>
                                  <m:sub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4" name="Textfeld 13">
              <a:extLst>
                <a:ext uri="{FF2B5EF4-FFF2-40B4-BE49-F238E27FC236}">
                  <a16:creationId xmlns:a16="http://schemas.microsoft.com/office/drawing/2014/main" id="{4D6B64C4-E977-470E-A164-20EB0B6C2626}"/>
                </a:ext>
              </a:extLst>
            </xdr:cNvPr>
            <xdr:cNvSpPr txBox="1"/>
          </xdr:nvSpPr>
          <xdr:spPr>
            <a:xfrm>
              <a:off x="0" y="1976438"/>
              <a:ext cx="2301976" cy="529569"/>
            </a:xfrm>
            <a:prstGeom prst="rect">
              <a:avLst/>
            </a:prstGeom>
            <a:noFill/>
            <a:ln w="19050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ℎ_𝐶𝑎𝑟𝑒𝑃𝑎𝑘𝑒𝑡</a:t>
              </a:r>
              <a:r>
                <a:rPr lang="de-DE" sz="1400" i="0">
                  <a:latin typeface="Cambria Math" panose="02040503050406030204" pitchFamily="18" charset="0"/>
                </a:rPr>
                <a:t>=𝐻−𝑔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de-DE" sz="1400" i="0">
                  <a:latin typeface="Cambria Math" panose="02040503050406030204" pitchFamily="18" charset="0"/>
                </a:rPr>
                <a:t>2</a:t>
              </a:r>
              <a:r>
                <a:rPr lang="de-DE" sz="1400" b="0" i="0">
                  <a:latin typeface="Cambria Math" panose="02040503050406030204" pitchFamily="18" charset="0"/>
                </a:rPr>
                <a:t>  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𝑠_𝐶𝑎𝑟𝑒𝑃𝑎𝑘𝑒𝑡</a:t>
              </a:r>
              <a:r>
                <a:rPr lang="de-DE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𝑣_0 )</a:t>
              </a:r>
              <a:r>
                <a:rPr lang="de-DE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de-DE" sz="1400" b="0" i="0">
                  <a:latin typeface="Cambria Math" panose="02040503050406030204" pitchFamily="18" charset="0"/>
                </a:rPr>
                <a:t>2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9</xdr:col>
      <xdr:colOff>619125</xdr:colOff>
      <xdr:row>3</xdr:row>
      <xdr:rowOff>47625</xdr:rowOff>
    </xdr:from>
    <xdr:ext cx="2301976" cy="5295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feld 18">
              <a:extLst>
                <a:ext uri="{FF2B5EF4-FFF2-40B4-BE49-F238E27FC236}">
                  <a16:creationId xmlns:a16="http://schemas.microsoft.com/office/drawing/2014/main" id="{00000000-0008-0000-0500-000013000000}"/>
                </a:ext>
              </a:extLst>
            </xdr:cNvPr>
            <xdr:cNvSpPr txBox="1"/>
          </xdr:nvSpPr>
          <xdr:spPr>
            <a:xfrm>
              <a:off x="7119938" y="690563"/>
              <a:ext cx="2301976" cy="529569"/>
            </a:xfrm>
            <a:prstGeom prst="rect">
              <a:avLst/>
            </a:prstGeom>
            <a:noFill/>
            <a:ln w="19050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𝐶𝑎𝑟𝑒𝑃𝑎𝑘𝑒𝑡</m:t>
                        </m:r>
                      </m:sub>
                    </m:sSub>
                    <m:r>
                      <a:rPr lang="de-DE" sz="14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40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de-DE" sz="140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de-DE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r>
                          <a:rPr lang="de-DE" sz="1400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de-DE" sz="14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𝐶𝑎𝑟𝑒𝑃𝑎𝑘𝑒𝑡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</m:e>
                                  <m:sub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9" name="Textfeld 18">
              <a:extLst>
                <a:ext uri="{FF2B5EF4-FFF2-40B4-BE49-F238E27FC236}">
                  <a16:creationId xmlns:a16="http://schemas.microsoft.com/office/drawing/2014/main" id="{D1C3C70D-2A47-49E5-906F-85C19D7008AE}"/>
                </a:ext>
              </a:extLst>
            </xdr:cNvPr>
            <xdr:cNvSpPr txBox="1"/>
          </xdr:nvSpPr>
          <xdr:spPr>
            <a:xfrm>
              <a:off x="7119938" y="690563"/>
              <a:ext cx="2301976" cy="529569"/>
            </a:xfrm>
            <a:prstGeom prst="rect">
              <a:avLst/>
            </a:prstGeom>
            <a:noFill/>
            <a:ln w="19050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ℎ_𝐶𝑎𝑟𝑒𝑃𝑎𝑘𝑒𝑡</a:t>
              </a:r>
              <a:r>
                <a:rPr lang="de-DE" sz="1400" i="0">
                  <a:latin typeface="Cambria Math" panose="02040503050406030204" pitchFamily="18" charset="0"/>
                </a:rPr>
                <a:t>=𝐻−𝑔</a:t>
              </a:r>
              <a:r>
                <a:rPr lang="de-DE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de-DE" sz="1400" i="0">
                  <a:latin typeface="Cambria Math" panose="02040503050406030204" pitchFamily="18" charset="0"/>
                </a:rPr>
                <a:t>2</a:t>
              </a:r>
              <a:r>
                <a:rPr lang="de-DE" sz="1400" b="0" i="0">
                  <a:latin typeface="Cambria Math" panose="02040503050406030204" pitchFamily="18" charset="0"/>
                </a:rPr>
                <a:t>  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𝑠_𝐶𝑎𝑟𝑒𝑃𝑎𝑘𝑒𝑡</a:t>
              </a:r>
              <a:r>
                <a:rPr lang="de-DE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𝑣_0 )</a:t>
              </a:r>
              <a:r>
                <a:rPr lang="de-DE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de-DE" sz="1400" b="0" i="0">
                  <a:latin typeface="Cambria Math" panose="02040503050406030204" pitchFamily="18" charset="0"/>
                </a:rPr>
                <a:t>2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27878</xdr:colOff>
      <xdr:row>0</xdr:row>
      <xdr:rowOff>85028</xdr:rowOff>
    </xdr:from>
    <xdr:to>
      <xdr:col>6</xdr:col>
      <xdr:colOff>692305</xdr:colOff>
      <xdr:row>8</xdr:row>
      <xdr:rowOff>125451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13939</xdr:colOff>
      <xdr:row>9</xdr:row>
      <xdr:rowOff>51109</xdr:rowOff>
    </xdr:from>
    <xdr:to>
      <xdr:col>6</xdr:col>
      <xdr:colOff>678366</xdr:colOff>
      <xdr:row>17</xdr:row>
      <xdr:rowOff>92926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schinenbau-wissen.de/skript3/mechanik/kinematik/333-waagrechter-wur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D05B-61E4-44EB-BADC-CAB69F7173CB}">
  <dimension ref="A1"/>
  <sheetViews>
    <sheetView showGridLines="0" tabSelected="1" zoomScale="190" zoomScaleNormal="190" workbookViewId="0">
      <selection activeCell="A18" sqref="A18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6E8A-986B-443D-8DB3-58804967F156}">
  <dimension ref="A2:H23"/>
  <sheetViews>
    <sheetView zoomScale="160" zoomScaleNormal="160" workbookViewId="0">
      <selection activeCell="B10" sqref="B10"/>
    </sheetView>
  </sheetViews>
  <sheetFormatPr baseColWidth="10" defaultRowHeight="15" x14ac:dyDescent="0.25"/>
  <cols>
    <col min="1" max="1" width="18.28515625" customWidth="1"/>
    <col min="4" max="4" width="6.28515625" customWidth="1"/>
    <col min="6" max="6" width="4.5703125" bestFit="1" customWidth="1"/>
    <col min="7" max="7" width="9.7109375" bestFit="1" customWidth="1"/>
    <col min="8" max="8" width="10.85546875" bestFit="1" customWidth="1"/>
  </cols>
  <sheetData>
    <row r="2" spans="1:8" ht="18" x14ac:dyDescent="0.35">
      <c r="D2" s="1"/>
      <c r="E2" s="1"/>
      <c r="F2" s="26" t="s">
        <v>3</v>
      </c>
      <c r="G2" s="33" t="s">
        <v>25</v>
      </c>
      <c r="H2" s="27" t="s">
        <v>21</v>
      </c>
    </row>
    <row r="3" spans="1:8" x14ac:dyDescent="0.25">
      <c r="D3" s="3"/>
      <c r="E3" s="2"/>
      <c r="F3" s="28">
        <v>0.25</v>
      </c>
      <c r="G3" s="29">
        <f t="shared" ref="G3:G13" si="0">$B$9*F3</f>
        <v>15</v>
      </c>
      <c r="H3" s="30">
        <f>$B$11/2*F3*F3</f>
        <v>0.3125</v>
      </c>
    </row>
    <row r="4" spans="1:8" x14ac:dyDescent="0.25">
      <c r="D4" s="3"/>
      <c r="E4" s="2"/>
      <c r="F4" s="28">
        <v>0.5</v>
      </c>
      <c r="G4" s="29">
        <f t="shared" si="0"/>
        <v>30</v>
      </c>
      <c r="H4" s="30">
        <f t="shared" ref="H4:H13" si="1">$B$11/2*F4*F4</f>
        <v>1.25</v>
      </c>
    </row>
    <row r="5" spans="1:8" x14ac:dyDescent="0.25">
      <c r="D5" s="3"/>
      <c r="E5" s="2"/>
      <c r="F5" s="28">
        <v>0.75</v>
      </c>
      <c r="G5" s="29">
        <f t="shared" si="0"/>
        <v>45</v>
      </c>
      <c r="H5" s="30">
        <f t="shared" si="1"/>
        <v>2.8125</v>
      </c>
    </row>
    <row r="6" spans="1:8" x14ac:dyDescent="0.25">
      <c r="D6" s="3"/>
      <c r="E6" s="2"/>
      <c r="F6" s="28">
        <v>1</v>
      </c>
      <c r="G6" s="29">
        <f t="shared" si="0"/>
        <v>60</v>
      </c>
      <c r="H6" s="30">
        <f t="shared" si="1"/>
        <v>5</v>
      </c>
    </row>
    <row r="7" spans="1:8" x14ac:dyDescent="0.25">
      <c r="D7" s="3"/>
      <c r="E7" s="2"/>
      <c r="F7" s="28">
        <v>1.25</v>
      </c>
      <c r="G7" s="29">
        <f t="shared" si="0"/>
        <v>75</v>
      </c>
      <c r="H7" s="30">
        <f t="shared" si="1"/>
        <v>7.8125</v>
      </c>
    </row>
    <row r="8" spans="1:8" x14ac:dyDescent="0.25">
      <c r="A8" t="s">
        <v>0</v>
      </c>
      <c r="D8" s="3"/>
      <c r="E8" s="2"/>
      <c r="F8" s="28">
        <v>1.5</v>
      </c>
      <c r="G8" s="29">
        <f t="shared" si="0"/>
        <v>90</v>
      </c>
      <c r="H8" s="30">
        <f t="shared" si="1"/>
        <v>11.25</v>
      </c>
    </row>
    <row r="9" spans="1:8" ht="18" x14ac:dyDescent="0.35">
      <c r="A9" s="8" t="s">
        <v>24</v>
      </c>
      <c r="B9">
        <v>60</v>
      </c>
      <c r="C9" t="s">
        <v>1</v>
      </c>
      <c r="D9" s="3"/>
      <c r="E9" s="2"/>
      <c r="F9" s="28">
        <v>1.75</v>
      </c>
      <c r="G9" s="29">
        <f t="shared" si="0"/>
        <v>105</v>
      </c>
      <c r="H9" s="30">
        <f t="shared" si="1"/>
        <v>15.3125</v>
      </c>
    </row>
    <row r="10" spans="1:8" ht="18" x14ac:dyDescent="0.35">
      <c r="A10" s="8" t="s">
        <v>17</v>
      </c>
      <c r="B10">
        <f>B9/1000*3600</f>
        <v>216</v>
      </c>
      <c r="C10" t="s">
        <v>4</v>
      </c>
      <c r="D10" s="3"/>
      <c r="E10" s="2"/>
      <c r="F10" s="28">
        <v>2</v>
      </c>
      <c r="G10" s="29">
        <f t="shared" si="0"/>
        <v>120</v>
      </c>
      <c r="H10" s="30">
        <f t="shared" si="1"/>
        <v>20</v>
      </c>
    </row>
    <row r="11" spans="1:8" x14ac:dyDescent="0.25">
      <c r="A11" s="8" t="s">
        <v>12</v>
      </c>
      <c r="B11">
        <v>10</v>
      </c>
      <c r="C11" t="s">
        <v>2</v>
      </c>
      <c r="F11" s="28">
        <v>3</v>
      </c>
      <c r="G11" s="29">
        <f t="shared" si="0"/>
        <v>180</v>
      </c>
      <c r="H11" s="30">
        <f t="shared" si="1"/>
        <v>45</v>
      </c>
    </row>
    <row r="12" spans="1:8" x14ac:dyDescent="0.25">
      <c r="A12" s="8" t="s">
        <v>18</v>
      </c>
      <c r="B12">
        <v>100</v>
      </c>
      <c r="C12" t="s">
        <v>6</v>
      </c>
      <c r="F12" s="28">
        <v>4</v>
      </c>
      <c r="G12" s="29">
        <f t="shared" si="0"/>
        <v>240</v>
      </c>
      <c r="H12" s="30">
        <f t="shared" si="1"/>
        <v>80</v>
      </c>
    </row>
    <row r="13" spans="1:8" x14ac:dyDescent="0.25">
      <c r="F13" s="31">
        <v>5</v>
      </c>
      <c r="G13" s="32">
        <f t="shared" si="0"/>
        <v>300</v>
      </c>
      <c r="H13" s="30">
        <f t="shared" si="1"/>
        <v>125</v>
      </c>
    </row>
    <row r="14" spans="1:8" x14ac:dyDescent="0.25">
      <c r="D14" s="3"/>
      <c r="F14" s="3"/>
      <c r="G14" s="2"/>
      <c r="H14" s="2"/>
    </row>
    <row r="15" spans="1:8" x14ac:dyDescent="0.25">
      <c r="A15" t="s">
        <v>28</v>
      </c>
      <c r="E15" s="2"/>
    </row>
    <row r="16" spans="1:8" ht="16.5" customHeight="1" x14ac:dyDescent="0.25">
      <c r="D16" s="3"/>
      <c r="E16" s="2"/>
    </row>
    <row r="17" spans="1:6" ht="15" customHeight="1" x14ac:dyDescent="0.25">
      <c r="A17" t="s">
        <v>27</v>
      </c>
      <c r="B17" s="14"/>
      <c r="D17" s="3"/>
      <c r="E17" s="2"/>
      <c r="F17" s="2"/>
    </row>
    <row r="18" spans="1:6" x14ac:dyDescent="0.25">
      <c r="A18" t="s">
        <v>33</v>
      </c>
      <c r="F18" s="2"/>
    </row>
    <row r="19" spans="1:6" x14ac:dyDescent="0.25">
      <c r="F19" s="2"/>
    </row>
    <row r="20" spans="1:6" ht="15.75" customHeight="1" x14ac:dyDescent="0.25">
      <c r="A20" s="14"/>
      <c r="F20" s="2"/>
    </row>
    <row r="21" spans="1:6" x14ac:dyDescent="0.25">
      <c r="A21" s="8"/>
      <c r="D21" s="3"/>
      <c r="E21" s="2"/>
      <c r="F21" s="2"/>
    </row>
    <row r="22" spans="1:6" x14ac:dyDescent="0.25">
      <c r="D22" s="3"/>
      <c r="E22" s="2"/>
      <c r="F22" s="3"/>
    </row>
    <row r="23" spans="1:6" x14ac:dyDescent="0.25">
      <c r="F23" s="2"/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E2AC-6229-40EE-AE2D-0A575E907887}">
  <dimension ref="A1:F23"/>
  <sheetViews>
    <sheetView zoomScale="160" zoomScaleNormal="160" workbookViewId="0">
      <selection activeCell="B24" sqref="B24"/>
    </sheetView>
  </sheetViews>
  <sheetFormatPr baseColWidth="10" defaultRowHeight="15" x14ac:dyDescent="0.25"/>
  <cols>
    <col min="1" max="1" width="15.5703125" bestFit="1" customWidth="1"/>
    <col min="4" max="4" width="6.28515625" customWidth="1"/>
  </cols>
  <sheetData>
    <row r="1" spans="1:6" x14ac:dyDescent="0.25">
      <c r="A1" s="7" t="s">
        <v>7</v>
      </c>
    </row>
    <row r="2" spans="1:6" x14ac:dyDescent="0.25">
      <c r="A2" s="34" t="s">
        <v>29</v>
      </c>
    </row>
    <row r="3" spans="1:6" ht="18" x14ac:dyDescent="0.35">
      <c r="A3" t="s">
        <v>0</v>
      </c>
      <c r="D3" s="1" t="s">
        <v>3</v>
      </c>
      <c r="E3" s="1" t="s">
        <v>25</v>
      </c>
      <c r="F3" s="1" t="s">
        <v>20</v>
      </c>
    </row>
    <row r="4" spans="1:6" ht="18" x14ac:dyDescent="0.35">
      <c r="A4" s="8" t="s">
        <v>24</v>
      </c>
      <c r="B4">
        <v>60</v>
      </c>
      <c r="C4" t="s">
        <v>1</v>
      </c>
      <c r="D4" s="3">
        <v>0</v>
      </c>
      <c r="E4" s="2">
        <f t="shared" ref="E4:E22" si="0">$B$5*D4</f>
        <v>0</v>
      </c>
      <c r="F4" s="2">
        <f>$B$7-$B$6/2*D4*D4</f>
        <v>100</v>
      </c>
    </row>
    <row r="5" spans="1:6" ht="18" x14ac:dyDescent="0.35">
      <c r="A5" s="8" t="s">
        <v>17</v>
      </c>
      <c r="B5">
        <f>B4/1000*3600</f>
        <v>216</v>
      </c>
      <c r="C5" t="s">
        <v>4</v>
      </c>
      <c r="D5" s="3">
        <v>0.25</v>
      </c>
      <c r="E5" s="2">
        <f t="shared" si="0"/>
        <v>54</v>
      </c>
      <c r="F5" s="2">
        <f t="shared" ref="F5:F22" si="1">$B$7-$B$6/2*D5*D5</f>
        <v>99.6875</v>
      </c>
    </row>
    <row r="6" spans="1:6" x14ac:dyDescent="0.25">
      <c r="A6" s="8" t="s">
        <v>12</v>
      </c>
      <c r="B6">
        <v>10</v>
      </c>
      <c r="C6" t="s">
        <v>2</v>
      </c>
      <c r="D6" s="3">
        <v>0.5</v>
      </c>
      <c r="E6" s="2">
        <f t="shared" si="0"/>
        <v>108</v>
      </c>
      <c r="F6" s="2">
        <f t="shared" si="1"/>
        <v>98.75</v>
      </c>
    </row>
    <row r="7" spans="1:6" x14ac:dyDescent="0.25">
      <c r="A7" s="8" t="s">
        <v>18</v>
      </c>
      <c r="B7">
        <v>100</v>
      </c>
      <c r="C7" t="s">
        <v>6</v>
      </c>
      <c r="D7" s="3">
        <v>0.75</v>
      </c>
      <c r="E7" s="2">
        <f t="shared" si="0"/>
        <v>162</v>
      </c>
      <c r="F7" s="2">
        <f t="shared" si="1"/>
        <v>97.1875</v>
      </c>
    </row>
    <row r="8" spans="1:6" x14ac:dyDescent="0.25">
      <c r="D8" s="3">
        <v>1</v>
      </c>
      <c r="E8" s="2">
        <f t="shared" si="0"/>
        <v>216</v>
      </c>
      <c r="F8" s="2">
        <f t="shared" si="1"/>
        <v>95</v>
      </c>
    </row>
    <row r="9" spans="1:6" x14ac:dyDescent="0.25">
      <c r="A9" t="s">
        <v>28</v>
      </c>
      <c r="D9" s="3">
        <v>1.25</v>
      </c>
      <c r="E9" s="2">
        <f t="shared" si="0"/>
        <v>270</v>
      </c>
      <c r="F9" s="2">
        <f t="shared" si="1"/>
        <v>92.1875</v>
      </c>
    </row>
    <row r="10" spans="1:6" x14ac:dyDescent="0.25">
      <c r="D10" s="3">
        <v>1.5</v>
      </c>
      <c r="E10" s="2">
        <f t="shared" si="0"/>
        <v>324</v>
      </c>
      <c r="F10" s="2">
        <f t="shared" si="1"/>
        <v>88.75</v>
      </c>
    </row>
    <row r="11" spans="1:6" x14ac:dyDescent="0.25">
      <c r="D11" s="3">
        <v>1.75</v>
      </c>
      <c r="E11" s="2">
        <f t="shared" si="0"/>
        <v>378</v>
      </c>
      <c r="F11" s="2">
        <f t="shared" si="1"/>
        <v>84.6875</v>
      </c>
    </row>
    <row r="12" spans="1:6" ht="13.5" customHeight="1" x14ac:dyDescent="0.25">
      <c r="A12" t="s">
        <v>27</v>
      </c>
      <c r="D12" s="3">
        <v>2</v>
      </c>
      <c r="E12" s="2">
        <f t="shared" si="0"/>
        <v>432</v>
      </c>
      <c r="F12" s="2">
        <f t="shared" si="1"/>
        <v>80</v>
      </c>
    </row>
    <row r="13" spans="1:6" x14ac:dyDescent="0.25">
      <c r="A13" t="s">
        <v>33</v>
      </c>
      <c r="D13" s="3">
        <v>2.25</v>
      </c>
      <c r="E13" s="2">
        <f t="shared" si="0"/>
        <v>486</v>
      </c>
      <c r="F13" s="2">
        <f t="shared" si="1"/>
        <v>74.6875</v>
      </c>
    </row>
    <row r="14" spans="1:6" x14ac:dyDescent="0.25">
      <c r="D14" s="3">
        <v>2.5</v>
      </c>
      <c r="E14" s="2">
        <f t="shared" si="0"/>
        <v>540</v>
      </c>
      <c r="F14" s="2">
        <f t="shared" si="1"/>
        <v>68.75</v>
      </c>
    </row>
    <row r="15" spans="1:6" x14ac:dyDescent="0.25">
      <c r="D15" s="3">
        <v>2.75</v>
      </c>
      <c r="E15" s="2">
        <f t="shared" si="0"/>
        <v>594</v>
      </c>
      <c r="F15" s="2">
        <f t="shared" si="1"/>
        <v>62.1875</v>
      </c>
    </row>
    <row r="16" spans="1:6" x14ac:dyDescent="0.25">
      <c r="D16" s="3">
        <v>3</v>
      </c>
      <c r="E16" s="2">
        <f t="shared" si="0"/>
        <v>648</v>
      </c>
      <c r="F16" s="2">
        <f t="shared" si="1"/>
        <v>55</v>
      </c>
    </row>
    <row r="17" spans="1:6" x14ac:dyDescent="0.25">
      <c r="A17" t="s">
        <v>34</v>
      </c>
      <c r="D17" s="3">
        <v>3.25</v>
      </c>
      <c r="E17" s="2">
        <f t="shared" si="0"/>
        <v>702</v>
      </c>
      <c r="F17" s="2">
        <f t="shared" si="1"/>
        <v>47.1875</v>
      </c>
    </row>
    <row r="18" spans="1:6" x14ac:dyDescent="0.25">
      <c r="D18" s="3">
        <v>3.5</v>
      </c>
      <c r="E18" s="2">
        <f t="shared" si="0"/>
        <v>756</v>
      </c>
      <c r="F18" s="2">
        <f t="shared" si="1"/>
        <v>38.75</v>
      </c>
    </row>
    <row r="19" spans="1:6" x14ac:dyDescent="0.25">
      <c r="D19" s="3">
        <v>3.75</v>
      </c>
      <c r="E19" s="2">
        <f t="shared" si="0"/>
        <v>810</v>
      </c>
      <c r="F19" s="2">
        <f t="shared" si="1"/>
        <v>29.6875</v>
      </c>
    </row>
    <row r="20" spans="1:6" x14ac:dyDescent="0.25">
      <c r="D20" s="3">
        <v>4</v>
      </c>
      <c r="E20" s="2">
        <f t="shared" si="0"/>
        <v>864</v>
      </c>
      <c r="F20" s="2">
        <f t="shared" si="1"/>
        <v>20</v>
      </c>
    </row>
    <row r="21" spans="1:6" x14ac:dyDescent="0.25">
      <c r="D21" s="3">
        <v>4.25</v>
      </c>
      <c r="E21" s="2">
        <f t="shared" si="0"/>
        <v>918</v>
      </c>
      <c r="F21" s="2">
        <f t="shared" si="1"/>
        <v>9.6875</v>
      </c>
    </row>
    <row r="22" spans="1:6" x14ac:dyDescent="0.25">
      <c r="C22" s="6" t="s">
        <v>19</v>
      </c>
      <c r="D22" s="4">
        <v>4.4721360573490605</v>
      </c>
      <c r="E22" s="5">
        <f t="shared" si="0"/>
        <v>965.98138838739703</v>
      </c>
      <c r="F22" s="5">
        <f t="shared" si="1"/>
        <v>-4.5772080028427808E-6</v>
      </c>
    </row>
    <row r="23" spans="1:6" x14ac:dyDescent="0.25">
      <c r="D23" s="3"/>
      <c r="E23" s="2"/>
      <c r="F23" s="2"/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595A-6BAF-4D40-8E1C-955F48105995}">
  <dimension ref="A1:F23"/>
  <sheetViews>
    <sheetView zoomScale="160" zoomScaleNormal="160" workbookViewId="0">
      <selection activeCell="B7" sqref="B7"/>
    </sheetView>
  </sheetViews>
  <sheetFormatPr baseColWidth="10" defaultRowHeight="15" x14ac:dyDescent="0.25"/>
  <cols>
    <col min="1" max="1" width="15.5703125" bestFit="1" customWidth="1"/>
    <col min="4" max="4" width="6.28515625" customWidth="1"/>
  </cols>
  <sheetData>
    <row r="1" spans="1:6" x14ac:dyDescent="0.25">
      <c r="A1" s="7" t="s">
        <v>7</v>
      </c>
    </row>
    <row r="2" spans="1:6" x14ac:dyDescent="0.25">
      <c r="A2" s="34" t="s">
        <v>29</v>
      </c>
    </row>
    <row r="3" spans="1:6" ht="18" x14ac:dyDescent="0.35">
      <c r="A3" t="s">
        <v>0</v>
      </c>
      <c r="D3" s="1" t="s">
        <v>3</v>
      </c>
      <c r="E3" s="1" t="s">
        <v>25</v>
      </c>
      <c r="F3" s="1" t="s">
        <v>20</v>
      </c>
    </row>
    <row r="4" spans="1:6" ht="18" x14ac:dyDescent="0.35">
      <c r="A4" s="8" t="s">
        <v>24</v>
      </c>
      <c r="B4">
        <v>60</v>
      </c>
      <c r="C4" t="s">
        <v>1</v>
      </c>
      <c r="D4" s="3">
        <v>0</v>
      </c>
      <c r="E4" s="2">
        <f>$B$5*D4</f>
        <v>0</v>
      </c>
      <c r="F4" s="2">
        <f>$B$7-$B$6/2*D4*D4</f>
        <v>50</v>
      </c>
    </row>
    <row r="5" spans="1:6" ht="18" x14ac:dyDescent="0.35">
      <c r="A5" s="8" t="s">
        <v>17</v>
      </c>
      <c r="B5">
        <f>B4/1000*3600</f>
        <v>216</v>
      </c>
      <c r="C5" t="s">
        <v>4</v>
      </c>
      <c r="D5" s="3">
        <v>0.25</v>
      </c>
      <c r="E5" s="2">
        <f t="shared" ref="E5:E17" si="0">$B$5*D5</f>
        <v>54</v>
      </c>
      <c r="F5" s="2">
        <f t="shared" ref="F5:F17" si="1">$B$7-$B$6/2*D5*D5</f>
        <v>49.6875</v>
      </c>
    </row>
    <row r="6" spans="1:6" x14ac:dyDescent="0.25">
      <c r="A6" s="8" t="s">
        <v>12</v>
      </c>
      <c r="B6">
        <v>10</v>
      </c>
      <c r="C6" t="s">
        <v>2</v>
      </c>
      <c r="D6" s="3">
        <v>0.5</v>
      </c>
      <c r="E6" s="2">
        <f t="shared" si="0"/>
        <v>108</v>
      </c>
      <c r="F6" s="2">
        <f t="shared" si="1"/>
        <v>48.75</v>
      </c>
    </row>
    <row r="7" spans="1:6" x14ac:dyDescent="0.25">
      <c r="A7" s="8" t="s">
        <v>18</v>
      </c>
      <c r="B7">
        <v>50</v>
      </c>
      <c r="C7" t="s">
        <v>6</v>
      </c>
      <c r="D7" s="3">
        <v>0.75</v>
      </c>
      <c r="E7" s="2">
        <f t="shared" si="0"/>
        <v>162</v>
      </c>
      <c r="F7" s="2">
        <f t="shared" si="1"/>
        <v>47.1875</v>
      </c>
    </row>
    <row r="8" spans="1:6" x14ac:dyDescent="0.25">
      <c r="D8" s="3">
        <v>1</v>
      </c>
      <c r="E8" s="2">
        <f t="shared" si="0"/>
        <v>216</v>
      </c>
      <c r="F8" s="2">
        <f t="shared" si="1"/>
        <v>45</v>
      </c>
    </row>
    <row r="9" spans="1:6" x14ac:dyDescent="0.25">
      <c r="A9" t="s">
        <v>28</v>
      </c>
      <c r="D9" s="3">
        <v>1.25</v>
      </c>
      <c r="E9" s="2">
        <f t="shared" si="0"/>
        <v>270</v>
      </c>
      <c r="F9" s="2">
        <f t="shared" si="1"/>
        <v>42.1875</v>
      </c>
    </row>
    <row r="10" spans="1:6" x14ac:dyDescent="0.25">
      <c r="D10" s="3">
        <v>1.5</v>
      </c>
      <c r="E10" s="2">
        <f t="shared" si="0"/>
        <v>324</v>
      </c>
      <c r="F10" s="2">
        <f t="shared" si="1"/>
        <v>38.75</v>
      </c>
    </row>
    <row r="11" spans="1:6" x14ac:dyDescent="0.25">
      <c r="D11" s="3">
        <v>1.75</v>
      </c>
      <c r="E11" s="2">
        <f t="shared" si="0"/>
        <v>378</v>
      </c>
      <c r="F11" s="2">
        <f t="shared" si="1"/>
        <v>34.6875</v>
      </c>
    </row>
    <row r="12" spans="1:6" ht="13.5" customHeight="1" x14ac:dyDescent="0.25">
      <c r="A12" t="s">
        <v>27</v>
      </c>
      <c r="D12" s="3">
        <v>2</v>
      </c>
      <c r="E12" s="2">
        <f t="shared" si="0"/>
        <v>432</v>
      </c>
      <c r="F12" s="2">
        <f t="shared" si="1"/>
        <v>30</v>
      </c>
    </row>
    <row r="13" spans="1:6" x14ac:dyDescent="0.25">
      <c r="A13" t="s">
        <v>33</v>
      </c>
      <c r="D13" s="3">
        <v>2.25</v>
      </c>
      <c r="E13" s="2">
        <f t="shared" si="0"/>
        <v>486</v>
      </c>
      <c r="F13" s="2">
        <f t="shared" si="1"/>
        <v>24.6875</v>
      </c>
    </row>
    <row r="14" spans="1:6" x14ac:dyDescent="0.25">
      <c r="D14" s="3">
        <v>2.5</v>
      </c>
      <c r="E14" s="2">
        <f t="shared" si="0"/>
        <v>540</v>
      </c>
      <c r="F14" s="2">
        <f t="shared" si="1"/>
        <v>18.75</v>
      </c>
    </row>
    <row r="15" spans="1:6" x14ac:dyDescent="0.25">
      <c r="D15" s="3">
        <v>2.75</v>
      </c>
      <c r="E15" s="2">
        <f t="shared" si="0"/>
        <v>594</v>
      </c>
      <c r="F15" s="2">
        <f t="shared" si="1"/>
        <v>12.1875</v>
      </c>
    </row>
    <row r="16" spans="1:6" x14ac:dyDescent="0.25">
      <c r="D16" s="3">
        <v>3</v>
      </c>
      <c r="E16" s="2">
        <f t="shared" si="0"/>
        <v>648</v>
      </c>
      <c r="F16" s="2">
        <f t="shared" si="1"/>
        <v>5</v>
      </c>
    </row>
    <row r="17" spans="1:6" x14ac:dyDescent="0.25">
      <c r="C17" s="6" t="s">
        <v>19</v>
      </c>
      <c r="D17" s="4">
        <v>3.1622841427329269</v>
      </c>
      <c r="E17" s="2">
        <f t="shared" si="0"/>
        <v>683.05337483031224</v>
      </c>
      <c r="F17" s="2">
        <f t="shared" si="1"/>
        <v>-2.0499690061370757E-4</v>
      </c>
    </row>
    <row r="18" spans="1:6" x14ac:dyDescent="0.25">
      <c r="D18" s="3"/>
      <c r="E18" s="2"/>
      <c r="F18" s="2"/>
    </row>
    <row r="19" spans="1:6" x14ac:dyDescent="0.25">
      <c r="A19" t="s">
        <v>34</v>
      </c>
      <c r="D19" s="3"/>
      <c r="E19" s="2"/>
      <c r="F19" s="2"/>
    </row>
    <row r="20" spans="1:6" x14ac:dyDescent="0.25">
      <c r="D20" s="3"/>
      <c r="E20" s="2"/>
      <c r="F20" s="2"/>
    </row>
    <row r="21" spans="1:6" x14ac:dyDescent="0.25">
      <c r="D21" s="3"/>
      <c r="E21" s="2"/>
      <c r="F21" s="2"/>
    </row>
    <row r="22" spans="1:6" x14ac:dyDescent="0.25">
      <c r="D22" s="3"/>
      <c r="E22" s="3"/>
      <c r="F22" s="3"/>
    </row>
    <row r="23" spans="1:6" x14ac:dyDescent="0.25">
      <c r="D23" s="3"/>
      <c r="E23" s="2"/>
      <c r="F23" s="2"/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646B-49C9-4B8F-9EFC-D30E6AB7B0D7}">
  <dimension ref="A1:N23"/>
  <sheetViews>
    <sheetView showGridLines="0" zoomScale="160" zoomScaleNormal="160" workbookViewId="0">
      <selection activeCell="D21" sqref="D21"/>
    </sheetView>
  </sheetViews>
  <sheetFormatPr baseColWidth="10" defaultRowHeight="15" x14ac:dyDescent="0.25"/>
  <cols>
    <col min="1" max="6" width="11.42578125" customWidth="1"/>
    <col min="7" max="8" width="11.42578125" style="11" customWidth="1"/>
    <col min="9" max="9" width="11.42578125" style="11"/>
  </cols>
  <sheetData>
    <row r="1" spans="1:14" x14ac:dyDescent="0.25">
      <c r="A1" s="7" t="s">
        <v>23</v>
      </c>
    </row>
    <row r="2" spans="1:14" x14ac:dyDescent="0.25">
      <c r="D2" s="1"/>
      <c r="E2" s="1"/>
      <c r="F2" s="1"/>
    </row>
    <row r="3" spans="1:14" x14ac:dyDescent="0.25">
      <c r="A3" s="8"/>
      <c r="D3" s="3"/>
      <c r="E3" s="2"/>
      <c r="F3" s="10"/>
      <c r="H3" s="12"/>
      <c r="I3" s="12"/>
    </row>
    <row r="4" spans="1:14" x14ac:dyDescent="0.25">
      <c r="A4" s="8"/>
      <c r="D4" s="3"/>
      <c r="F4" s="9"/>
      <c r="G4" s="13"/>
      <c r="H4" s="12"/>
      <c r="I4" s="13"/>
    </row>
    <row r="5" spans="1:14" x14ac:dyDescent="0.25">
      <c r="A5" s="8"/>
      <c r="D5" s="3"/>
      <c r="E5" s="2"/>
      <c r="F5" s="2"/>
      <c r="G5" s="13"/>
      <c r="H5" s="12"/>
      <c r="I5" s="13"/>
    </row>
    <row r="6" spans="1:14" x14ac:dyDescent="0.25">
      <c r="A6" s="8"/>
      <c r="D6" s="3"/>
      <c r="E6" s="2"/>
      <c r="F6" s="2"/>
      <c r="G6" s="13"/>
      <c r="H6" s="12"/>
      <c r="I6" s="13"/>
    </row>
    <row r="7" spans="1:14" x14ac:dyDescent="0.25">
      <c r="A7" s="8"/>
      <c r="E7" s="3"/>
      <c r="F7" s="2"/>
      <c r="G7" s="2"/>
      <c r="H7" s="13"/>
      <c r="I7" s="12"/>
      <c r="J7" s="13"/>
    </row>
    <row r="12" spans="1:14" x14ac:dyDescent="0.25">
      <c r="L12" s="2"/>
      <c r="N12" s="2"/>
    </row>
    <row r="13" spans="1:14" x14ac:dyDescent="0.25">
      <c r="A13" t="s">
        <v>30</v>
      </c>
      <c r="D13" t="s">
        <v>22</v>
      </c>
      <c r="E13" s="2"/>
      <c r="G13" s="7" t="s">
        <v>23</v>
      </c>
      <c r="H13" s="13"/>
      <c r="I13" s="12"/>
      <c r="N13" s="2"/>
    </row>
    <row r="14" spans="1:14" x14ac:dyDescent="0.25">
      <c r="E14" s="2"/>
      <c r="G14"/>
      <c r="H14" s="13"/>
      <c r="I14" s="12"/>
    </row>
    <row r="15" spans="1:14" x14ac:dyDescent="0.25">
      <c r="D15" s="3"/>
      <c r="E15" s="2"/>
      <c r="G15" s="2"/>
      <c r="H15" s="13"/>
      <c r="I15" s="12"/>
    </row>
    <row r="16" spans="1:14" x14ac:dyDescent="0.25">
      <c r="D16" s="3"/>
      <c r="E16" s="2"/>
      <c r="G16" s="2"/>
      <c r="H16" s="13"/>
      <c r="I16" s="12"/>
    </row>
    <row r="17" spans="1:10" x14ac:dyDescent="0.25">
      <c r="A17" s="3"/>
      <c r="B17" s="2"/>
      <c r="D17" s="2"/>
      <c r="E17" s="13"/>
      <c r="F17" s="12"/>
      <c r="G17"/>
      <c r="H17"/>
      <c r="I17"/>
    </row>
    <row r="18" spans="1:10" x14ac:dyDescent="0.25">
      <c r="B18" s="2"/>
      <c r="E18" s="13"/>
      <c r="F18" s="12"/>
      <c r="G18" s="2" t="s">
        <v>9</v>
      </c>
      <c r="H18"/>
      <c r="I18" t="s">
        <v>11</v>
      </c>
      <c r="J18" s="2"/>
    </row>
    <row r="19" spans="1:10" x14ac:dyDescent="0.25">
      <c r="A19" s="3"/>
      <c r="B19" s="2"/>
      <c r="E19" s="13"/>
      <c r="F19" s="12"/>
      <c r="G19"/>
      <c r="H19"/>
      <c r="I19" s="3"/>
    </row>
    <row r="20" spans="1:10" x14ac:dyDescent="0.25">
      <c r="A20" s="3"/>
      <c r="B20" s="2"/>
      <c r="E20" s="13"/>
      <c r="F20" s="12"/>
      <c r="G20"/>
      <c r="H20"/>
      <c r="I20" s="3"/>
    </row>
    <row r="21" spans="1:10" x14ac:dyDescent="0.25">
      <c r="A21" s="3"/>
      <c r="B21" s="2"/>
      <c r="D21" s="2"/>
      <c r="E21" s="13"/>
      <c r="F21" s="12"/>
      <c r="G21" s="10"/>
      <c r="H21" s="3"/>
      <c r="I21"/>
      <c r="J21" s="3"/>
    </row>
    <row r="22" spans="1:10" x14ac:dyDescent="0.25">
      <c r="E22" s="12"/>
      <c r="F22" s="12"/>
      <c r="G22" s="13"/>
      <c r="H22"/>
      <c r="I22"/>
    </row>
    <row r="23" spans="1:10" x14ac:dyDescent="0.25">
      <c r="E23" s="11"/>
      <c r="F23" s="13"/>
      <c r="G23" s="13"/>
      <c r="H23"/>
      <c r="I23"/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03CD4-4EE1-4F10-B0D5-0B20EAD5E531}">
  <dimension ref="A1:I23"/>
  <sheetViews>
    <sheetView zoomScale="160" zoomScaleNormal="160" workbookViewId="0">
      <selection activeCell="G21" sqref="G21"/>
    </sheetView>
  </sheetViews>
  <sheetFormatPr baseColWidth="10" defaultRowHeight="15" x14ac:dyDescent="0.25"/>
  <cols>
    <col min="1" max="1" width="13.7109375" customWidth="1"/>
    <col min="2" max="2" width="4.5703125" customWidth="1"/>
    <col min="3" max="3" width="7.42578125" customWidth="1"/>
    <col min="4" max="4" width="10" customWidth="1"/>
    <col min="5" max="5" width="8.140625" customWidth="1"/>
    <col min="6" max="6" width="15.5703125" bestFit="1" customWidth="1"/>
    <col min="7" max="7" width="12.85546875" style="11" bestFit="1" customWidth="1"/>
    <col min="8" max="8" width="15.7109375" style="11" bestFit="1" customWidth="1"/>
    <col min="9" max="9" width="11.42578125" style="11"/>
  </cols>
  <sheetData>
    <row r="1" spans="1:8" x14ac:dyDescent="0.25">
      <c r="A1" s="7" t="s">
        <v>23</v>
      </c>
    </row>
    <row r="2" spans="1:8" ht="18" x14ac:dyDescent="0.25">
      <c r="A2" t="s">
        <v>0</v>
      </c>
      <c r="D2" s="1"/>
      <c r="E2" s="1"/>
      <c r="F2" s="15" t="s">
        <v>25</v>
      </c>
      <c r="G2" s="16" t="s">
        <v>26</v>
      </c>
      <c r="H2" s="17" t="s">
        <v>20</v>
      </c>
    </row>
    <row r="3" spans="1:8" ht="18" x14ac:dyDescent="0.35">
      <c r="A3" s="8" t="s">
        <v>24</v>
      </c>
      <c r="B3">
        <v>20</v>
      </c>
      <c r="C3" t="s">
        <v>1</v>
      </c>
      <c r="D3" s="3"/>
      <c r="E3" s="2"/>
      <c r="F3" s="18">
        <v>0</v>
      </c>
      <c r="G3" s="19">
        <f>F3/$B$4</f>
        <v>0</v>
      </c>
      <c r="H3" s="20">
        <f t="shared" ref="H3:H17" si="0">$B$7-$B$5/2*$G3^2</f>
        <v>50</v>
      </c>
    </row>
    <row r="4" spans="1:8" x14ac:dyDescent="0.25">
      <c r="A4" s="8"/>
      <c r="B4">
        <f>B3/1000*3600</f>
        <v>72</v>
      </c>
      <c r="C4" t="s">
        <v>4</v>
      </c>
      <c r="D4" s="3"/>
      <c r="F4" s="21">
        <f>$F$17/14</f>
        <v>16.263142252294521</v>
      </c>
      <c r="G4" s="19">
        <f t="shared" ref="G4:G17" si="1">F4/$B$4</f>
        <v>0.2258769757263128</v>
      </c>
      <c r="H4" s="22">
        <f t="shared" si="0"/>
        <v>49.744897959183675</v>
      </c>
    </row>
    <row r="5" spans="1:8" x14ac:dyDescent="0.25">
      <c r="A5" s="8" t="s">
        <v>12</v>
      </c>
      <c r="B5">
        <v>10</v>
      </c>
      <c r="C5" t="s">
        <v>2</v>
      </c>
      <c r="D5" s="3"/>
      <c r="E5" s="2"/>
      <c r="F5" s="21">
        <f t="shared" ref="F5:F16" si="2">F4+$F$4</f>
        <v>32.526284504589043</v>
      </c>
      <c r="G5" s="19">
        <f t="shared" si="1"/>
        <v>0.45175395145262559</v>
      </c>
      <c r="H5" s="22">
        <f t="shared" si="0"/>
        <v>48.979591836734691</v>
      </c>
    </row>
    <row r="6" spans="1:8" x14ac:dyDescent="0.25">
      <c r="A6" s="8"/>
      <c r="D6" s="3"/>
      <c r="E6" s="2"/>
      <c r="F6" s="21">
        <f t="shared" si="2"/>
        <v>48.789426756883564</v>
      </c>
      <c r="G6" s="19">
        <f t="shared" si="1"/>
        <v>0.67763092717893836</v>
      </c>
      <c r="H6" s="22">
        <f t="shared" si="0"/>
        <v>47.704081632653065</v>
      </c>
    </row>
    <row r="7" spans="1:8" x14ac:dyDescent="0.25">
      <c r="A7" s="8" t="s">
        <v>8</v>
      </c>
      <c r="B7">
        <v>50</v>
      </c>
      <c r="C7" t="s">
        <v>6</v>
      </c>
      <c r="D7" s="3"/>
      <c r="E7" s="2"/>
      <c r="F7" s="21">
        <f t="shared" si="2"/>
        <v>65.052569009178086</v>
      </c>
      <c r="G7" s="19">
        <f t="shared" si="1"/>
        <v>0.90350790290525118</v>
      </c>
      <c r="H7" s="22">
        <f t="shared" si="0"/>
        <v>45.91836734693878</v>
      </c>
    </row>
    <row r="8" spans="1:8" x14ac:dyDescent="0.25">
      <c r="D8" s="3"/>
      <c r="E8" s="2"/>
      <c r="F8" s="21">
        <f t="shared" si="2"/>
        <v>81.315711261472615</v>
      </c>
      <c r="G8" s="19">
        <f t="shared" si="1"/>
        <v>1.1293848786315641</v>
      </c>
      <c r="H8" s="22">
        <f t="shared" si="0"/>
        <v>43.622448979591837</v>
      </c>
    </row>
    <row r="9" spans="1:8" x14ac:dyDescent="0.25">
      <c r="D9" s="3"/>
      <c r="E9" s="2"/>
      <c r="F9" s="21">
        <f t="shared" si="2"/>
        <v>97.578853513767143</v>
      </c>
      <c r="G9" s="19">
        <f t="shared" si="1"/>
        <v>1.3552618543578769</v>
      </c>
      <c r="H9" s="22">
        <f t="shared" si="0"/>
        <v>40.816326530612244</v>
      </c>
    </row>
    <row r="10" spans="1:8" x14ac:dyDescent="0.25">
      <c r="A10" t="s">
        <v>23</v>
      </c>
      <c r="D10" s="3"/>
      <c r="E10" s="2"/>
      <c r="F10" s="21">
        <f t="shared" si="2"/>
        <v>113.84199576606167</v>
      </c>
      <c r="G10" s="19">
        <f t="shared" si="1"/>
        <v>1.58113883008419</v>
      </c>
      <c r="H10" s="22">
        <f t="shared" si="0"/>
        <v>37.5</v>
      </c>
    </row>
    <row r="11" spans="1:8" x14ac:dyDescent="0.25">
      <c r="D11" s="3"/>
      <c r="E11" s="2"/>
      <c r="F11" s="21">
        <f t="shared" si="2"/>
        <v>130.1051380183562</v>
      </c>
      <c r="G11" s="19">
        <f t="shared" si="1"/>
        <v>1.8070158058105028</v>
      </c>
      <c r="H11" s="22">
        <f t="shared" si="0"/>
        <v>33.673469387755091</v>
      </c>
    </row>
    <row r="12" spans="1:8" x14ac:dyDescent="0.25">
      <c r="D12" s="3"/>
      <c r="E12" s="2"/>
      <c r="F12" s="21">
        <f t="shared" si="2"/>
        <v>146.36828027065073</v>
      </c>
      <c r="G12" s="19">
        <f t="shared" si="1"/>
        <v>2.0328927815368156</v>
      </c>
      <c r="H12" s="22">
        <f t="shared" si="0"/>
        <v>29.336734693877542</v>
      </c>
    </row>
    <row r="13" spans="1:8" x14ac:dyDescent="0.25">
      <c r="D13" s="7"/>
      <c r="E13" s="2"/>
      <c r="F13" s="21">
        <f t="shared" si="2"/>
        <v>162.63142252294526</v>
      </c>
      <c r="G13" s="19">
        <f t="shared" si="1"/>
        <v>2.2587697572631287</v>
      </c>
      <c r="H13" s="22">
        <f t="shared" si="0"/>
        <v>24.489795918367335</v>
      </c>
    </row>
    <row r="14" spans="1:8" x14ac:dyDescent="0.25">
      <c r="D14" s="3"/>
      <c r="E14" s="2"/>
      <c r="F14" s="21">
        <f t="shared" si="2"/>
        <v>178.89456477523979</v>
      </c>
      <c r="G14" s="19">
        <f t="shared" si="1"/>
        <v>2.4846467329894413</v>
      </c>
      <c r="H14" s="22">
        <f t="shared" si="0"/>
        <v>19.132653061224481</v>
      </c>
    </row>
    <row r="15" spans="1:8" x14ac:dyDescent="0.25">
      <c r="A15" s="2" t="s">
        <v>9</v>
      </c>
      <c r="D15" t="s">
        <v>11</v>
      </c>
      <c r="E15" s="2"/>
      <c r="F15" s="21">
        <f t="shared" si="2"/>
        <v>195.15770702753431</v>
      </c>
      <c r="G15" s="19">
        <f t="shared" si="1"/>
        <v>2.7105237087157543</v>
      </c>
      <c r="H15" s="22">
        <f t="shared" si="0"/>
        <v>13.265306122448962</v>
      </c>
    </row>
    <row r="16" spans="1:8" x14ac:dyDescent="0.25">
      <c r="D16" s="3"/>
      <c r="E16" s="2"/>
      <c r="F16" s="21">
        <f t="shared" si="2"/>
        <v>211.42084927982884</v>
      </c>
      <c r="G16" s="19">
        <f t="shared" si="1"/>
        <v>2.9364006844420674</v>
      </c>
      <c r="H16" s="22">
        <f t="shared" si="0"/>
        <v>6.8877551020407992</v>
      </c>
    </row>
    <row r="17" spans="1:9" x14ac:dyDescent="0.25">
      <c r="F17" s="23">
        <f>SQRT($B$7*2/$B$5)*$B$4</f>
        <v>227.68399153212331</v>
      </c>
      <c r="G17" s="24">
        <f t="shared" si="1"/>
        <v>3.1622776601683795</v>
      </c>
      <c r="H17" s="25">
        <f t="shared" si="0"/>
        <v>0</v>
      </c>
    </row>
    <row r="18" spans="1:9" x14ac:dyDescent="0.25">
      <c r="E18" s="2"/>
      <c r="F18" s="2"/>
      <c r="H18" s="13"/>
      <c r="I18" s="13"/>
    </row>
    <row r="19" spans="1:9" x14ac:dyDescent="0.25">
      <c r="D19" s="3"/>
      <c r="E19" s="2"/>
    </row>
    <row r="21" spans="1:9" x14ac:dyDescent="0.25">
      <c r="A21" s="10" t="s">
        <v>14</v>
      </c>
      <c r="B21" s="2">
        <f>SQRT(B7*2/B5)</f>
        <v>3.1622776601683795</v>
      </c>
      <c r="C21" t="s">
        <v>10</v>
      </c>
      <c r="D21" s="8" t="s">
        <v>13</v>
      </c>
      <c r="E21" s="2">
        <f>SQRT(B7*2/B5)*B4</f>
        <v>227.68399153212331</v>
      </c>
      <c r="F21" t="s">
        <v>6</v>
      </c>
    </row>
    <row r="23" spans="1:9" x14ac:dyDescent="0.25">
      <c r="D23" s="3"/>
      <c r="E23" s="2"/>
      <c r="F23" s="2"/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Spinner 1">
              <controlPr defaultSize="0" autoPict="0">
                <anchor moveWithCells="1" sizeWithCells="1">
                  <from>
                    <xdr:col>3</xdr:col>
                    <xdr:colOff>133350</xdr:colOff>
                    <xdr:row>1</xdr:row>
                    <xdr:rowOff>38100</xdr:rowOff>
                  </from>
                  <to>
                    <xdr:col>3</xdr:col>
                    <xdr:colOff>419100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Spinner 2">
              <controlPr defaultSize="0" autoPict="0">
                <anchor moveWithCells="1" siz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3</xdr:col>
                    <xdr:colOff>409575</xdr:colOff>
                    <xdr:row>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F2434-D5E4-485D-B578-D7745700031C}">
  <dimension ref="A2:C13"/>
  <sheetViews>
    <sheetView zoomScale="205" zoomScaleNormal="205" workbookViewId="0">
      <selection activeCell="A15" sqref="A15"/>
    </sheetView>
  </sheetViews>
  <sheetFormatPr baseColWidth="10" defaultRowHeight="15" x14ac:dyDescent="0.25"/>
  <sheetData>
    <row r="2" spans="1:3" ht="18" x14ac:dyDescent="0.35">
      <c r="A2" t="s">
        <v>5</v>
      </c>
      <c r="B2" t="s">
        <v>15</v>
      </c>
      <c r="C2" t="s">
        <v>16</v>
      </c>
    </row>
    <row r="3" spans="1:3" x14ac:dyDescent="0.25">
      <c r="A3">
        <v>20</v>
      </c>
      <c r="B3">
        <v>20</v>
      </c>
      <c r="C3">
        <v>144</v>
      </c>
    </row>
    <row r="4" spans="1:3" x14ac:dyDescent="0.25">
      <c r="A4">
        <v>20</v>
      </c>
      <c r="B4">
        <v>30</v>
      </c>
      <c r="C4">
        <v>216</v>
      </c>
    </row>
    <row r="5" spans="1:3" x14ac:dyDescent="0.25">
      <c r="A5">
        <v>20</v>
      </c>
      <c r="B5">
        <v>40</v>
      </c>
      <c r="C5">
        <v>288</v>
      </c>
    </row>
    <row r="6" spans="1:3" x14ac:dyDescent="0.25">
      <c r="A6">
        <v>20</v>
      </c>
      <c r="B6">
        <v>50</v>
      </c>
      <c r="C6">
        <v>360</v>
      </c>
    </row>
    <row r="9" spans="1:3" ht="18" x14ac:dyDescent="0.35">
      <c r="A9" t="s">
        <v>5</v>
      </c>
      <c r="B9" t="s">
        <v>15</v>
      </c>
      <c r="C9" t="s">
        <v>16</v>
      </c>
    </row>
    <row r="10" spans="1:3" x14ac:dyDescent="0.25">
      <c r="A10">
        <v>20</v>
      </c>
      <c r="B10">
        <v>20</v>
      </c>
      <c r="C10">
        <v>144</v>
      </c>
    </row>
    <row r="11" spans="1:3" x14ac:dyDescent="0.25">
      <c r="A11">
        <v>30</v>
      </c>
      <c r="B11">
        <v>20</v>
      </c>
      <c r="C11">
        <v>176</v>
      </c>
    </row>
    <row r="12" spans="1:3" x14ac:dyDescent="0.25">
      <c r="A12">
        <v>40</v>
      </c>
      <c r="B12">
        <v>20</v>
      </c>
      <c r="C12">
        <v>203</v>
      </c>
    </row>
    <row r="13" spans="1:3" x14ac:dyDescent="0.25">
      <c r="A13">
        <v>50</v>
      </c>
      <c r="B13">
        <v>20</v>
      </c>
      <c r="C13">
        <v>227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D90D5-2195-4FC3-9C2E-92198754C9D1}">
  <dimension ref="B3:B4"/>
  <sheetViews>
    <sheetView zoomScale="190" zoomScaleNormal="190" workbookViewId="0">
      <selection activeCell="C19" sqref="C19"/>
    </sheetView>
  </sheetViews>
  <sheetFormatPr baseColWidth="10" defaultRowHeight="15" x14ac:dyDescent="0.25"/>
  <sheetData>
    <row r="3" spans="2:2" x14ac:dyDescent="0.25">
      <c r="B3" s="35" t="s">
        <v>31</v>
      </c>
    </row>
    <row r="4" spans="2:2" x14ac:dyDescent="0.25">
      <c r="B4" t="s">
        <v>32</v>
      </c>
    </row>
  </sheetData>
  <hyperlinks>
    <hyperlink ref="B3" r:id="rId1" display="https://www.maschinenbau-wissen.de/skript3/mechanik/kinematik/333-waagrechter-wurf" xr:uid="{A94CCA97-BF3F-492F-AC22-6CA05B82BA2A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Care-Paket</vt:lpstr>
      <vt:lpstr>Physik</vt:lpstr>
      <vt:lpstr>Versuch1</vt:lpstr>
      <vt:lpstr>Versuch2</vt:lpstr>
      <vt:lpstr>Flugbhan_1</vt:lpstr>
      <vt:lpstr>Flugbahn_2</vt:lpstr>
      <vt:lpstr>Verhalten</vt:lpstr>
      <vt:lpstr>Quelle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Enno Klatt</dc:creator>
  <cp:lastModifiedBy>Enno Klatt</cp:lastModifiedBy>
  <dcterms:created xsi:type="dcterms:W3CDTF">2022-02-18T11:13:19Z</dcterms:created>
  <dcterms:modified xsi:type="dcterms:W3CDTF">2022-02-22T11:15:38Z</dcterms:modified>
</cp:coreProperties>
</file>