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Budget" sheetId="1" r:id="rId4"/>
    <sheet state="visible" name="Processes" sheetId="2" r:id="rId5"/>
    <sheet state="visible" name="Contracts" sheetId="3" r:id="rId6"/>
    <sheet state="visible" name="Information on the General Budg" sheetId="4" r:id="rId7"/>
    <sheet state="visible" name="Investment P" sheetId="5" r:id="rId8"/>
    <sheet state="visible" name="Sheet1" sheetId="6" r:id="rId9"/>
  </sheets>
  <definedNames>
    <definedName localSheetId="4" name="ExternalData_1">'Investment P'!$A$1:$AA$1002</definedName>
    <definedName localSheetId="2" name="ExternalData_1">Contracts!$A$1:$N$1034</definedName>
    <definedName localSheetId="3" name="ExternalData_1">'Information on the General Budg'!$A$1:$AF$360</definedName>
    <definedName localSheetId="1" name="ExternalData_1">Processes!$A$1:$L$947</definedName>
    <definedName localSheetId="0" name="ExternalData_1">'General Budget'!$A$1:$AF$805</definedName>
    <definedName hidden="1" localSheetId="0" name="_xlnm._FilterDatabase">'General Budget'!$A$1:$AF$1000</definedName>
    <definedName hidden="1" localSheetId="1" name="_xlnm._FilterDatabase">Processes!$A$1:$L$947</definedName>
    <definedName hidden="1" localSheetId="2" name="_xlnm._FilterDatabase">Contracts!$A$1:$Z$1034</definedName>
    <definedName hidden="1" localSheetId="3" name="_xlnm._FilterDatabase">'Information on the General Budg'!$A$1:$AF$1000</definedName>
    <definedName hidden="1" localSheetId="4" name="_xlnm._FilterDatabase">'Investment P'!$A$1:$AA$1002</definedName>
  </definedNames>
  <calcPr/>
  <extLst>
    <ext uri="GoogleSheetsCustomDataVersion2">
      <go:sheetsCustomData xmlns:go="http://customooxmlschemas.google.com/" r:id="rId10" roundtripDataChecksum="qchrIUwe3btb1g6dXnkVuPPkXW4FvwVU2Khv8ihDiKc="/>
    </ext>
  </extLst>
</workbook>
</file>

<file path=xl/sharedStrings.xml><?xml version="1.0" encoding="utf-8"?>
<sst xmlns="http://schemas.openxmlformats.org/spreadsheetml/2006/main" count="54185" uniqueCount="8212">
  <si>
    <t>Año</t>
  </si>
  <si>
    <t>CodigoInstitucion</t>
  </si>
  <si>
    <t>Institucion</t>
  </si>
  <si>
    <t>TipoGasto</t>
  </si>
  <si>
    <t>CodigoFuenteDeFinanciamiento</t>
  </si>
  <si>
    <t>FuenteDeFinanciamiento</t>
  </si>
  <si>
    <t>CodigoFuenteEspecifica</t>
  </si>
  <si>
    <t>FuenteEspecifica</t>
  </si>
  <si>
    <t>CodigoOrganismoFinanciador</t>
  </si>
  <si>
    <t>OrganismoFinanciador</t>
  </si>
  <si>
    <t>CodigoPrograma</t>
  </si>
  <si>
    <t>Programa</t>
  </si>
  <si>
    <t>CodigoSubPrograma</t>
  </si>
  <si>
    <t>SubPrograma</t>
  </si>
  <si>
    <t>CodigoSnip</t>
  </si>
  <si>
    <t>CodigoProyecto</t>
  </si>
  <si>
    <t>Proyecto</t>
  </si>
  <si>
    <t>CodigoActividadObra</t>
  </si>
  <si>
    <t>ActividadObra</t>
  </si>
  <si>
    <t>CodigoGrupoDeGasto</t>
  </si>
  <si>
    <t>Grupodegasto</t>
  </si>
  <si>
    <t>CodigoFinalidad</t>
  </si>
  <si>
    <t>Finalidad</t>
  </si>
  <si>
    <t>CodigoObjetoDeGasto</t>
  </si>
  <si>
    <t>ObjetoDeGasto</t>
  </si>
  <si>
    <t>Sector</t>
  </si>
  <si>
    <t>CodigoSubFuncion</t>
  </si>
  <si>
    <t>SubFuncion</t>
  </si>
  <si>
    <t>ValorAprobado</t>
  </si>
  <si>
    <t>ValorVigente</t>
  </si>
  <si>
    <t>ValorEjecutado</t>
  </si>
  <si>
    <t>FechaActualizacionFuente</t>
  </si>
  <si>
    <t>0201-01-0009</t>
  </si>
  <si>
    <t>COMISIÓN PRESIDENCIAL DE APOYO AL DESARROLLO PROVINCIAL</t>
  </si>
  <si>
    <t>Inversion</t>
  </si>
  <si>
    <t>FONDO GENERAL</t>
  </si>
  <si>
    <t>TESORO NACIONAL</t>
  </si>
  <si>
    <t>Apoyo al desarrollo provincial</t>
  </si>
  <si>
    <t>Acciones que no generan producción 22</t>
  </si>
  <si>
    <t>CONSTRUCCIÓN DE LA FUNERARIA MUNICIPAL DE GUAYMATE PROVINCIA LA ROMANA</t>
  </si>
  <si>
    <t>Trabajos Generales de la Construcción de la Funeraria Municipal de Guaymate Provincia La Romana</t>
  </si>
  <si>
    <t>OBRAS EN EDIFICACIONES</t>
  </si>
  <si>
    <t>SERVICIOS SOCIALES</t>
  </si>
  <si>
    <t>Obras para edificación no residencial</t>
  </si>
  <si>
    <t>Vivienda y Servicios Comunitarios</t>
  </si>
  <si>
    <t>Desarrollo comunitario</t>
  </si>
  <si>
    <t>Obras Civiles de la Construcción de la Funeraria Municipal de Guaymate Provincia La Romana</t>
  </si>
  <si>
    <t>Instalaciones Sanitarias de la Construcción de la Funeraria Municipal de Guaymate Provincia La Romana</t>
  </si>
  <si>
    <t>Instalaciones Eléctricas de la Construcción de la Funeraria Municipal de Guaymate Provincia La Romana</t>
  </si>
  <si>
    <t>Parqueo y Aceras de la Funeraria Municipal de Guaymate Provincia La Romana</t>
  </si>
  <si>
    <t>Áreas Exteriores de la Funeraria Municipal de Guaymate Provincia La Romana</t>
  </si>
  <si>
    <t>Actividades Varias Relacionadas a la Construcción de la Funeraria Municipal de Guaymate Provincia La Romana</t>
  </si>
  <si>
    <t>CONSTRUCCIÓN DESTACAMENTO POLICIAL EN LA COMUNIDAD DE QUITA CORAZA PROVINCIA BARAHONA</t>
  </si>
  <si>
    <t>Construccion Destacamento Policial en la Comunidad de Quita Coraza Provincia Barahona</t>
  </si>
  <si>
    <t>INFRAESTRUCTURA</t>
  </si>
  <si>
    <t>SERVICIOS  GENERALES</t>
  </si>
  <si>
    <t>Infraestructura terrestre y obras anexas</t>
  </si>
  <si>
    <t>Justicia, Orden Público y Seguridad</t>
  </si>
  <si>
    <t>Servicios de seguridad interior</t>
  </si>
  <si>
    <t>CONSTRUCCIÓN CENTRO DE CAPACITACIÓN DE MUJERES EMPRENDEDORAS Y CANCHA DE BALONCESTO DISTRITO MUNICIPAL PALMAR DE OCOA PROVINCIA AZU</t>
  </si>
  <si>
    <t>Construccion del Centro de Capacitacion</t>
  </si>
  <si>
    <t>Educación</t>
  </si>
  <si>
    <t>Educación técnica</t>
  </si>
  <si>
    <t>CONSTRUCCIÓN DEL ESTADIO DE BÉISBOL EL PINAR DE OCOA DISTRITO MUNICIPAL EL PINAR PROVINCIA SAN JOSÉ DE OCOA</t>
  </si>
  <si>
    <t>Obra física</t>
  </si>
  <si>
    <t>Obras urbanísticas</t>
  </si>
  <si>
    <t>Actividades deportivas, recreativas, culturales y religiosas</t>
  </si>
  <si>
    <t>Planificación gestión y supervisión de las actividades deportivas recreativas culturales y religiosas</t>
  </si>
  <si>
    <t>CONSTRUCCIÓN DEL CAMPO DE BEISBOL EL ESTERO 2 MUNICIPIO NEYBA PROVINCIA BAHORUCO</t>
  </si>
  <si>
    <t>OBRA FISICA</t>
  </si>
  <si>
    <t>Investigación y desarrollo relacionados con el esparcimiento el deporte la cultura y la religión</t>
  </si>
  <si>
    <t>CONSTRUCCIÓN CAMPO DE BEISBOL LAS CLAVELLINAS MUNICIPIO DE AZUA PROVINCIA AZUA</t>
  </si>
  <si>
    <t>OBRA FÍSICA</t>
  </si>
  <si>
    <t>Servicios recreativos y deportivos</t>
  </si>
  <si>
    <t>SUPERVISIÓN</t>
  </si>
  <si>
    <t>Supervisión e inspección de obras en edificaciones</t>
  </si>
  <si>
    <t>CONSTRUCCIÓN FUNERARIA HONDO VALLE PROVINCIA ELÍAS PIÑA</t>
  </si>
  <si>
    <t>CONSTRUCCIÓN ESTACIÓN DEL CUERPO DE BOMBEROS MUNICIPIO BARAHONA PROVINCIA BARAHONA</t>
  </si>
  <si>
    <t>Obra Fisica</t>
  </si>
  <si>
    <t>Servicios de protección contra incendios</t>
  </si>
  <si>
    <t>REMODELACIÓN DEL CAMPO DE BEISBOL ROBERTO AMPALLE MUNICIPIO BANICA PROVINCIA ELIAS PIÑA</t>
  </si>
  <si>
    <t>CONSTRUCCIÓN DEL CAMPO DE BÉISBOL PEDRO GARCÍA DEL LLANO MUNICIPIO SANTIAGO DE LOS CABALLEROS PROVINCIA SANTIAGO</t>
  </si>
  <si>
    <t>CONSTRUCCIÓN DE LA SALA DE TERAPIA FÍSICA DE LA FUNDACIÓN CASA DE LUZ MUNICIPIO SANTO DOMINGO ESTE PROVINCIA SANTO DOMINGO</t>
  </si>
  <si>
    <t>Salud</t>
  </si>
  <si>
    <t>Servicios de la salud pública y prevención de la salud</t>
  </si>
  <si>
    <t>CONSTRUCCIÓN DEL CAMPO DE BÉISBOL EL PINO MUNICIPIO EL PINO  PROVINCIA DAJABÓN</t>
  </si>
  <si>
    <t>CONSTRUCCIÓN DEL CAMPO DE BEISBOL TIERRA NUEVA MUNICIPIO JIMANI PROVINCIA INDEPENDENCIA</t>
  </si>
  <si>
    <t>CONSTRUCCIÓN CANCHA DE BALONCESTO RIVERA DEL OZAMA SECTOR LOS TRES BRAZOS MUNICIPIO SANTO DOMINGO ESTE PROVINCIA SANTO DOMINGO</t>
  </si>
  <si>
    <t>CONSTRUCCIÓN CANCHA DE BALONCESTO SANTANA TAMAYO MUNICIPIO TAMAYO PROVINCIA BAHORUCO</t>
  </si>
  <si>
    <t>CONSTRUCCIÓN PARQUE EL LLANO MUNICIPIO EL LLANO PROVINCIA ELÍAS PIÑA</t>
  </si>
  <si>
    <t>REHABILITACIÓN DEL CLUB OLIMPIA MUNICIPIO DE SAN FRANCISCO DE MACORIS PROVINCIA DUARTE</t>
  </si>
  <si>
    <t>CONSTRUCCIÓN DE OFICINAS GUBERNAMENTALES DE ARROYO SALADO MUNICIPIO DE CABRERA PROVINCIA MARÍA TRINIDAD SÁNCHEZ</t>
  </si>
  <si>
    <t>Protección social</t>
  </si>
  <si>
    <t>Juventud</t>
  </si>
  <si>
    <t>CONSTRUCCIÓN IGLESIA JUAN SANTIAGO MUNICIPIO JUAN SANTIAGO PROVINCIA ELÍAS PIÑA</t>
  </si>
  <si>
    <t>Servicios religiosos y otros servicios comunitarios religiosos</t>
  </si>
  <si>
    <t>CONSTRUCCIÓN CAPILLA PILOTO PARA LA DIOCESIS MAO-MONTECRISTI EL CERCADILLO PROVINCIA SANTIAGO RODRIGUEZ</t>
  </si>
  <si>
    <t>REMODELACIÓN DEL CAMPO DE BEISBOL MANUEL BUENO MUNICIPIO EL PINO PROVINCIA DAJABON</t>
  </si>
  <si>
    <t>CONSTRUCCIÓN CAMPO DE BEISBOL ANSONIA MUNICIPIO AZUA PROVINCIA AZUA</t>
  </si>
  <si>
    <t>CONSTRUCCIÓN MULTIUSOS CLUB PARQUE HOSTOS MUNICIPIO CONCEPCION DE  LA VEGA PROVINCIA LA VEGA</t>
  </si>
  <si>
    <t>REPARACIÓN POLIDEPORTIVO ELEONCIO MERCEDES MUNICIPIO LA ROMANA PROVINCIA LA ROMANA</t>
  </si>
  <si>
    <t>CONSTRUCCIÓN MULTIUSOS DE  ISABELITA MUNICIPIO SANTO DOMINGO ESTE PROVINCIA SANTO DOMINGO</t>
  </si>
  <si>
    <t>REMODELACIÓN DEL CAMPO DE BEISBOL LA CUABA MUNICIPIO PEDRO BRAND PROVINCIA SANTO DOMINGO</t>
  </si>
  <si>
    <t>REHABILITACIÓN CAMPO DE SOFTBOL ENSANCHE LA ISABELITA MUNICIPIO SANTO DOMINGO ESTE PROVINCIA SANTO DOMINGO</t>
  </si>
  <si>
    <t>CONSTRUCCIÓN CANCHA DE BALONCESTO BATEY 4 MUNICIPIO DE NEYBA PROVINCIA BAHORUCO</t>
  </si>
  <si>
    <t>CONSTRUCCIÓN DESTACAMENTOS POLICIALES EN DIFERENTES COMUNIDADES DE LA  PROVINCIA PUERTO PLATA</t>
  </si>
  <si>
    <t>Remozamiento Cuartel General Sosúa</t>
  </si>
  <si>
    <t>Remozamiento Regional Puerto Plata</t>
  </si>
  <si>
    <t>Construcción Destacamento Policía Nacional La Escalereta T1</t>
  </si>
  <si>
    <t>RESTAURACIÓN DE AREA ARQUEOLOGICA EN EL PARQUE ARQUEOLOGICO LA ISABELA HISTORICA  MUNICIPIO DE LUPERÓN PROVINCIA PUERTO PLATA</t>
  </si>
  <si>
    <t>Servicios culturales</t>
  </si>
  <si>
    <t>Supervisión</t>
  </si>
  <si>
    <t>RESTAURACIÓN ÁREA EXTERIOR DEL PARQUE ARQUEOLÓGICO LA ISABELA HISTÓRICA  MUNICIPIO DE LUPERÓN PROVINCIA PUERTO PLATA</t>
  </si>
  <si>
    <t>Obra Física</t>
  </si>
  <si>
    <t>RESTAURACIÓN ÁREA DE RECREACIÓN HISTÓRICA (ALDEA INDÍGENA) PARQUE ARQUEOLÓGICO LA ISABELA HISTORICA MUNICIPIO LUPERON PUERTO PLATA</t>
  </si>
  <si>
    <t>CONSTRUCCIÓN CASA HOGAR DE ANCIANOS EN SABANETA MUNICIPIO SAN IGNACIO DE SABANETA PROVINCIA SANTIAGO RODRIGUEZ</t>
  </si>
  <si>
    <t>Obras para edificación residencial (viviendas)</t>
  </si>
  <si>
    <t>Edad avanzada pensiones (por edad o incapacidad)</t>
  </si>
  <si>
    <t>CONSTRUCCIÓN DE OFICINAS GUBERNAMENTALES Y PARQUEO PARA EL MANEJO MIGRATORIO EN BAHIA GARCIA MUN. LUPERON PROV. PUERTO PLATA</t>
  </si>
  <si>
    <t>Servicios de migraciones</t>
  </si>
  <si>
    <t>CONSTRUCCIÓN DE OFICINAS Y NAVES INDUSTRIALES DE ZONA FRANCA DISDO MUNICIPIO SANTO DOMINGO OESTE PROVINCIA SANTO DOMINGO</t>
  </si>
  <si>
    <t>SERVICIOS ECONÓMICOS</t>
  </si>
  <si>
    <t>Obras para edificación de otras estructuras</t>
  </si>
  <si>
    <t>Minería, manufactura y construcción</t>
  </si>
  <si>
    <t>Manufacturas</t>
  </si>
  <si>
    <t>CONSTRUCCIÓN CANCHA DE BALONCESTO LUDO GÓMEZ (ENGOMBE) MUNICIPIO SANTO DOMINGO OESTE PROVINCIA SANTO DOMINGO</t>
  </si>
  <si>
    <t>RECONSTRUCCIÓN DE 26.3 KM DE VIAS EN BARRIOS Y ACCESOS DE PLAYA EN LA ISABELA MUNICIPIO LUPERON PROV. PUERTO PLATA</t>
  </si>
  <si>
    <t>CARRETERA LA ISABELA - LUPERON (16.20 km)</t>
  </si>
  <si>
    <t>Transporte</t>
  </si>
  <si>
    <t>Transporte por carretera</t>
  </si>
  <si>
    <t>Supervisión de infraestructura terrestre y obras anexas</t>
  </si>
  <si>
    <t>ACCESO CIUDAD MARINA-PARQUE DOBISA - RUTA A PLAYAS (1.10 Kms)</t>
  </si>
  <si>
    <t>TRAMO DE PARQUE DOBISA A PLAYA LAS VELAS (0.77 Kms)</t>
  </si>
  <si>
    <t>TRAMO IV: TRAMO DE PARQUE DOBISA A PLAYA CHIQUITA (2.58 Kms)</t>
  </si>
  <si>
    <t>TRAMO DE PARQUE DOBISA A PLAYA GRANDE (2.6 Kms)</t>
  </si>
  <si>
    <t>SECTOR 19 DE JUNIO (1.00 Km)</t>
  </si>
  <si>
    <t>ACCESO HOSPITAL Y CEMENTERIO (0.77 Kms)</t>
  </si>
  <si>
    <t>ACCESO A PUEBLO DOUGLASS (0.61 Kms)</t>
  </si>
  <si>
    <t>Acceso a polideportivo de Luperon</t>
  </si>
  <si>
    <t>Calle play sabana</t>
  </si>
  <si>
    <t>Calle detrás de la Yola</t>
  </si>
  <si>
    <t>Estructuras Eléctricas</t>
  </si>
  <si>
    <t>Diseños Finales</t>
  </si>
  <si>
    <t>OTROS SERVICIOS NO INCLUIDOS EN CONCEPTOS ANTERIORES</t>
  </si>
  <si>
    <t>Servicios técnicos y profesionales</t>
  </si>
  <si>
    <t>REPARACIÓN CANCHA DE BALONCESTO DEL SECTOR LA MADRE MUNICIPIO VILLA JARAGUA PROVINCIA BAHORUCO</t>
  </si>
  <si>
    <t>REHABILITACIÓN CASA HOGAR DE NIÑOS DE CONANI SECTOR ALAMEDA MUNICIPIO SANTO DOMINGO OESTE PROV. SANTO DOMINGO</t>
  </si>
  <si>
    <t>CONSTRUCCIÓN DE APARTAMENTOS TIPO - AH EN EL ALTOS DE HATICO  MUNICIPIO LA VEGA PROVINCIA LA VEGA</t>
  </si>
  <si>
    <t>Urbanización y servicios comunitarios</t>
  </si>
  <si>
    <t>Construcción de obras Comunitarias</t>
  </si>
  <si>
    <t>REHABILITACIÓN DE 17 EDIFICACIONES EXISTENTES EN EL PARQUE ARQUEOLÓGICO LA ISABELA HISTÓRICA MUNICIPIO DE LUPERÓN PROVINCIA PUERTO PL</t>
  </si>
  <si>
    <t>RECONSTRUCCIÓN DE PUENTES VEHICULARES EN EL BARRIO DUARTE DISTRITO MUNICIPAL SANTIAGO OESTE PROVINCIA SANTIAGO</t>
  </si>
  <si>
    <t>RECONSTRUCCIÓN DE PUENTE EN LA COMUNIDAD AGUAS NEGRAS DISTRITO MUNICIPAL JOSÉ F.CO PEÑA GÓMEZ PROVINCIA PEDERNALES</t>
  </si>
  <si>
    <t>RECONSTRUCCIÓN DEL SISTEMA DE ALCANTARILLADO Y CALLES INTERNAS EN COMUNIDADES DEL DISTRITO MUNICIPAL SANTIAGO OESTE PROVINCIA SANTIAGO</t>
  </si>
  <si>
    <t>CONSTRUCCIÓN CAMPO DE BÉISBOL Y CANCHA DE BALONCESTO PUNTA LICEY DE VILLA MELLA MUNICIPIO SANTO DOMINGO NORTE SANTO DOMINGO</t>
  </si>
  <si>
    <t>Construcción de Campo de béisbol</t>
  </si>
  <si>
    <t>Construcción cancha de baloncesto y centro comunal</t>
  </si>
  <si>
    <t>CONSTRUCCIÓN CLUB DEPORTIVO VILLA MELLA MUNICIPIO SANTO DOMINGO NORTE PROVINCIA SANTO DOMINGO</t>
  </si>
  <si>
    <t>CONSTRUCCIÓN Y RECONSTRUCCIÓN DE DESTACAMENTOS POLICIALES EN COMUNIDADES DE LA PROVINCIA INDEPENDENCIA</t>
  </si>
  <si>
    <t>Construcción Destacamento Policía Nacional El Guayabal T1.</t>
  </si>
  <si>
    <t>Construcción Destacamento Policía Nacional en Duverge T2.</t>
  </si>
  <si>
    <t>Construcción Destacamento Policía Nacional La Descubierta T2</t>
  </si>
  <si>
    <t>Reparación Destacamento Policía Nacional Boca de Cachón T1</t>
  </si>
  <si>
    <t>REHABILITACIÓN DEL PARQUE Y CONSTRUCCIÓN PLAZOLETA EL FARO MUNICIPIO SAN PEDRO DE MACORÍS PROVINCIA SAN PEDRO DE MACORIS</t>
  </si>
  <si>
    <t>Rehabilitación de un parque El Faro en el municipio san pedro de Macorís</t>
  </si>
  <si>
    <t>Constricción de Plazoleta El Faro municipio san pedro de Macorís</t>
  </si>
  <si>
    <t>RECONSTRUCCIÓN DE PUENTE ALCANTARILLA SOBRE RIO CURVA DEL VIVERO CARRETERA EL LIMON 2 D. M. LA CUABA MUNICIPIO PEDRO BRAND</t>
  </si>
  <si>
    <t>CONSTRUCCIÓN Y RECONSTRUCIÓN DE DESTACAMENTOS POLICIALES EN COMUNIDADES DEL DISTRITO NACIONAL</t>
  </si>
  <si>
    <t>Remodelación Destacamento Policía Nacional Las Cañitas T1</t>
  </si>
  <si>
    <t>Remodelación Destacamento Policía Nacional en Simón Bolívar T1.</t>
  </si>
  <si>
    <t>Remodelación Destacamento Policía Nacional La Zurza II T1</t>
  </si>
  <si>
    <t>Remodelación Destacamento Policía Nacional Ensanche Luperón T2</t>
  </si>
  <si>
    <t>Remodelación Destacamento Policía Nacional en Gualey T2</t>
  </si>
  <si>
    <t>Construcción Destacamento Policía Nacional de Ensanche La Fe T2</t>
  </si>
  <si>
    <t>Remodelación Destacamento Policía Nacional La Cuesta Arroyo Hondo III T1</t>
  </si>
  <si>
    <t>Destacamento Policía Nacional Los Peralejos T1</t>
  </si>
  <si>
    <t>Construcción Destacamento Policía Nacional La Cañita I Simón Bolívar T1</t>
  </si>
  <si>
    <t>Remodelación Destacamento Policía Nacional La Zurza I T1</t>
  </si>
  <si>
    <t>Construcción Destacamento Policía Nacional Mono Mojao Villa Consuelo T1</t>
  </si>
  <si>
    <t>Construcción Destacamento Policía Nacional Cristo Rey el Caliche T1</t>
  </si>
  <si>
    <t>Remodelación Destacamento Policía Nacional Cuesta de Arroyo Hondo T1</t>
  </si>
  <si>
    <t>Construcción Destacamento Policía Nacional El Furgón (Av. Winston Churchill) T3</t>
  </si>
  <si>
    <t>Remodelación Destacamento Policía Nacional Villa Francisca T2</t>
  </si>
  <si>
    <t>Construcción Destacamento Policía Nacional Villa María T2</t>
  </si>
  <si>
    <t>Construcción Destacamento Policía Nacional Supervisaría C-6-3 Feria Ganadera T2</t>
  </si>
  <si>
    <t>Remodelación Destacamento Policía Nacional Villa Agrícolas T2</t>
  </si>
  <si>
    <t>Remodelación Destacamento Policía Nacional Mirador Sur T1</t>
  </si>
  <si>
    <t>Construcción Destacamento Policía Nacional San Carlos T2</t>
  </si>
  <si>
    <t>Construcción Destacamento Policía Nacional Barrio Nuevo Sabana Perdida T1</t>
  </si>
  <si>
    <t>Remodelación Destacamento Policía Nacional Villa Juana T1</t>
  </si>
  <si>
    <t>Remodelación Destacamento Policía Nacional Honduras-Cayetano Germosén T2</t>
  </si>
  <si>
    <t>Remodelación Destacamento Policía Nacional Ensanche Capotillo II T2</t>
  </si>
  <si>
    <t>Remodelación Destacamento Policía Nacional La 40 T3</t>
  </si>
  <si>
    <t>Remodelación Destacamento Policía Nacional Monte Lara/El Comedor T1</t>
  </si>
  <si>
    <t>Remodelación Destacamento Policía Nacional Puerto Isabela T1</t>
  </si>
  <si>
    <t>CONSTRUCCIÓN Y RECONSTRUCCIÓN DE DESTACAMENTOS POLICIALES EN COMUNIDADES DE LA PROVINCIA SANTO DOMINGO</t>
  </si>
  <si>
    <t>Construcción de Destacamento Policial Tipo I en El Valiente</t>
  </si>
  <si>
    <t>Construcción de Destacamento Policial Tipo I en Las Acacias Invivienda.</t>
  </si>
  <si>
    <t>Construcción de Destacamento Policial Tipo I en Urb. Italia</t>
  </si>
  <si>
    <t>Construcción de Destacamento Policial Tipo I en Barrio Nuevo Sabana Perdida</t>
  </si>
  <si>
    <t>Construcción de Destacamento Policial Tipo II en Punta Torrecilla Maquiteria</t>
  </si>
  <si>
    <t>Construcción de Destacamento Policial Tipo II en Las Lilas</t>
  </si>
  <si>
    <t>Construcción de Destacamento Policial Tipo II en El Pensador Los Mameyes</t>
  </si>
  <si>
    <t>Construcción de Destacamento Policial Tipo II en Villa Liberación</t>
  </si>
  <si>
    <t>Construcción de Destacamento Policial Tipo II en Cruce de Guerra Invivienda</t>
  </si>
  <si>
    <t>Reparación de Destacamento Policial Tipo II en Cancino Adentro</t>
  </si>
  <si>
    <t>Reparación de Destacamento Policial Tipo II en Hainamosa</t>
  </si>
  <si>
    <t>Reparación de Destacamento Policial Tipo II en El Almirante</t>
  </si>
  <si>
    <t>Reparación de Destacamento Policial Tipo II en El Tamarindo</t>
  </si>
  <si>
    <t>Reparación de Destacamento Policial Tipo II en Ensanche Ozama</t>
  </si>
  <si>
    <t>Reparación de Destacamento Policial Tipo III en Ensanche Felicidad</t>
  </si>
  <si>
    <t>CONSTRUCCIÓN DE FUNERARIA MUNICIPIO OVIEDO PROVINCIA PEDERNALES</t>
  </si>
  <si>
    <t>Supervision</t>
  </si>
  <si>
    <t>REMODELACIÓN DE OFICINAS PÚBLICAS MUNICIPIO BANI PROVINCIA PERAVIA.</t>
  </si>
  <si>
    <t>Remodelación Oficinas Publicas Bani</t>
  </si>
  <si>
    <t>CONSTRUCCIÓN Y RECONSTRUCCIÓN DE DESTACAMENTOS POLICIALES EN COMUNIDADES DE LA PROVINCIA SANTIAGO</t>
  </si>
  <si>
    <t>Construcción Destacamento Policía Nacional Juncalito T1</t>
  </si>
  <si>
    <t>Construcción Destacamento Policía Nacional en La Cidra T1</t>
  </si>
  <si>
    <t>Construcción Destacamento Policía Nacional Las Matanzas Adentro T2</t>
  </si>
  <si>
    <t>Construcción Destacamento Policía Nacional La Cuesta T1</t>
  </si>
  <si>
    <t>Construcción Destacamento Policía Nacional El Rubio T1</t>
  </si>
  <si>
    <t>Construcción Destacamento Policía Nacional de Las Canas T2</t>
  </si>
  <si>
    <t>Remodelación Destacamento Policía Nacional Proyecto Monción T1</t>
  </si>
  <si>
    <t>Construcción Destacamento Policía Nacional Cienfuegos T1</t>
  </si>
  <si>
    <t>Construcción Destacamento Policía Nacional Ensanche Bermúdez T2</t>
  </si>
  <si>
    <t>Construcción Destacamento Policía Nacional Hato del Yaque T2</t>
  </si>
  <si>
    <t>Remodelación Destacamento Policía Nacional   Ensanche Hermanas Mirabal T1</t>
  </si>
  <si>
    <t>Construcción Destacamento Policía Nacional Camboya Las Colinas T1</t>
  </si>
  <si>
    <t>Construcción   Destacamento Policía Nacional   La Canela T2</t>
  </si>
  <si>
    <t>CONSTRUCCIÓN DE DESTACAMENTO POLICIAL EN EL MUNICIPIO GUAYABAL PROVINCIA AZUA</t>
  </si>
  <si>
    <t>Construcción   Destacamento Policía Nacional  TI en Guayabal-Azua</t>
  </si>
  <si>
    <t>Supervision e Inspeccion de obras</t>
  </si>
  <si>
    <t>CONSTRUCCIÓN DE IGLESIA EN LOS LIMONES MUNICIPIO MONTE PLATA PROVINCIA MONTE PLATA</t>
  </si>
  <si>
    <t>Construcción de la Iglesia los Limones municipio Y provincia Monte Plata</t>
  </si>
  <si>
    <t>CONSTRUCCIÓN DE DESTACAMENTOS POLICIALES EN COMUNIDADES DE LA PROVINCIA PEDERNALES</t>
  </si>
  <si>
    <t>Construcción Destacamento Policial T2 en la comunidad de Oviedo</t>
  </si>
  <si>
    <t>Construcción Destacamento Policial T2 en la comunidad de Aguas Negras</t>
  </si>
  <si>
    <t>CONSTRUCCIÓN DE PUENTE SOBRE EL RIO JAYA SECTOR UGAMBA SAN FRANCISCO DE MACORÍS PROVINCIA DUARTE</t>
  </si>
  <si>
    <t>Reconstrucción Puente Vehicular Ugamba sobre Rio Jaya  munic. San Fco. de Macoris</t>
  </si>
  <si>
    <t>CONSTRUCCIÓN DESTACAMENTOS POLICIALES EN COMUNIDADES SELECCIONADAS DE LA PROVINCIA DUARTE</t>
  </si>
  <si>
    <t>Construcción Destacamento Policía Nacional Las Guáranas T1</t>
  </si>
  <si>
    <t>Construcción Destacamento Policía Nacional Pimentel T1</t>
  </si>
  <si>
    <t>Construcción Destacamento Policía Nacional Cenovi T1</t>
  </si>
  <si>
    <t>Construcción Destacamento Policía Nacional Villa Riva T1</t>
  </si>
  <si>
    <t>Construcción Destacamento Policía Nacional Ave. Libertad T1</t>
  </si>
  <si>
    <t>Construcción Destacamento Policía Nacional Sabana Grande de Hostos T1</t>
  </si>
  <si>
    <t>Construcción Destacamento Policía Nacional Espínola T1</t>
  </si>
  <si>
    <t>Construcción Destacamento Policía Nacional Yahiba T1</t>
  </si>
  <si>
    <t>Construcción Destacamento Policía Nacional Abanico T1</t>
  </si>
  <si>
    <t>Construcción Destacamento Policía Nacional Boca de Cevicos T1</t>
  </si>
  <si>
    <t>Construcción Destacamento Policía Nacional Joboban T1</t>
  </si>
  <si>
    <t>Construcción Destacamento Policía Nacional La Jagua T1</t>
  </si>
  <si>
    <t>Construcción Destacamento Policía Nacional Los Arroyos T1</t>
  </si>
  <si>
    <t>Construcción Destacamento Policía Nacional Vista al Valle T2</t>
  </si>
  <si>
    <t>Construcción Destacamento Policía Nacional Guaraguao T2</t>
  </si>
  <si>
    <t>Construcción Destacamento Policía Nacional Arenoso T2</t>
  </si>
  <si>
    <t>CONSTRUCCIÓN DE DESTACAMENTOS POLICIALES EN LA PROVINCIA SAN JUAN</t>
  </si>
  <si>
    <t>Construcción destacamento Policía Nacional T1 El Guayabo</t>
  </si>
  <si>
    <t>Administración y servicios de justicia</t>
  </si>
  <si>
    <t>Construcción destacamento Policía Nacional T1 El Naranjo.</t>
  </si>
  <si>
    <t>Construcción destacamento Policía Nacional T1 El Hoyo. El Hoyo.</t>
  </si>
  <si>
    <t>Construcción destacamento Policía Nacional T1 Mata Yaya.</t>
  </si>
  <si>
    <t>CONSTRUCCIÓN DE FUNERARIA CANCA LA REYNA MUNICIPIO MOCA PROVINCIA ESPAILLAT</t>
  </si>
  <si>
    <t>REHABILITACIÓN DE EDIFICACIÓN PARA EL ALOJAMIENTO DE OFICINAS PÚBLICAS EN SAN FRANCISCO DE MACORÍS PROVINCIA DUARTE</t>
  </si>
  <si>
    <t>Oficinas: Obras Públicas INTRAND DIGESETT</t>
  </si>
  <si>
    <t>Construcción Obras 911 e INESPRE</t>
  </si>
  <si>
    <t>Construcción Fortaleza Duarte</t>
  </si>
  <si>
    <t>REHABILITACIÓN DE EDIFICACIÓN PARA EL ALOJAMIENTO DE ESTACIÓN DE BOMBEROS DE SAN FRANCISCO DE MACORÍS PROVINCIA DUARTE</t>
  </si>
  <si>
    <t>Remodelación Estación de Bomberos</t>
  </si>
  <si>
    <t>RECONSTRUCCIÓN DE PUENTES TIPO ALCANTARILLA-CAJON EN COMUNIDADES LA BARCA-LA JOYITA-LA RAMONA MUNICIPIO MOCA PROVINCIA ESPAILLAT</t>
  </si>
  <si>
    <t>Reconstrucción de Puente tipo Alcantarilla en Cajón la comunidad de La Barca</t>
  </si>
  <si>
    <t>Reconstrucción de Puente tipo Alcantarilla en Cajón la comunidad de La Joyita</t>
  </si>
  <si>
    <t>Reconstrucción de Puente tipo Alcantarilla en Cajón la comunidad de La Ramona</t>
  </si>
  <si>
    <t>RECONSTRUCCIÓN DE 2 PUENTES EN EL MUNICIPIO DE TAMAYO PROVINCIA BAHORUCO</t>
  </si>
  <si>
    <t>Reconstrucción de un (1) puente vial (tipo tablero) de 500 mts de longitud entre las comunidades de San José la Cuaba y el Palmar</t>
  </si>
  <si>
    <t>Reconstrucción de un (1) puente vial (tipo tablero) de 50 mts de longitud entre las comunidades de Santana con Hato Nuevo</t>
  </si>
  <si>
    <t>CONSTRUCCIÓN DE 1 PUENTE EN LA COMUNIDAD DE CIENFUEGOS PROVINCIA SANTIAGO</t>
  </si>
  <si>
    <t>Construcción Puente Alcantarilla Cien fuego Santiago</t>
  </si>
  <si>
    <t>CONSTRUCCIÓN DE 2 PUENTES EN LAS COMUNIDADES DE LA CAOBA Y JAYABO MUNICIPIO SALCEDO PROVINCIA HERMANAS MIRABAL</t>
  </si>
  <si>
    <t>Reconstrucción de un (1) puente vial (tipo Alcantarilla) de 12 mts de longitud en la comunidad La Caoba</t>
  </si>
  <si>
    <t>Reconstrucción de un (1) puente vial (tipo Alcantarilla) de 8 mts de longitud en la comunidad El Jayabo</t>
  </si>
  <si>
    <t>CONSTRUCCIÓN DE DESTACAMENTOS POLICIALES EN COMUNIDADES DE LA PROVINCIA BARAHONA</t>
  </si>
  <si>
    <t>Construcción Destacamento Policía Nacional Cachón T1</t>
  </si>
  <si>
    <t>Construcción Destacamento Policía Nacional en La Pescadería-Fundación T1</t>
  </si>
  <si>
    <t>Construcción Destacamento Policía Nacional El Naranjal-Enriquillo T1</t>
  </si>
  <si>
    <t>Construcción Destacamento Policía Nacional El Higüero-Enriquillo T1</t>
  </si>
  <si>
    <t>Construcción Destacamento Policía Nacional El Mercado Publico T1.</t>
  </si>
  <si>
    <t>Construcción Destacamento Policía Nacional  Camboya T1</t>
  </si>
  <si>
    <t>Construcción Destacamento Policía Nacional Proyecto El Peñón T1</t>
  </si>
  <si>
    <t>Construcción Destacamento Policía Nacional La Cienega-Paraiso T1</t>
  </si>
  <si>
    <t>Construcción Destacamento Policía Nacional Canoa-Vicente Noble T1</t>
  </si>
  <si>
    <t>CONSTRUCCIÓN DE FUNERARIAS EN LAS GORDAS Y MATA BONITA MUNICIPIO NAGUA PROVINCIA MARÍA TRINIDAD SÁNCHEZ</t>
  </si>
  <si>
    <t>Construcción de una funeraria municipal en el Distrito municipal Las Gordas municipio Nagua</t>
  </si>
  <si>
    <t>Construcción de una funeraria municipal en la comunidad Mata Bonita municipio Nagua</t>
  </si>
  <si>
    <t>CONSTRUCCIÓN DE FUNERARIAS EN COMUNIDADES DE LA PROVINCIA SAN JUAN</t>
  </si>
  <si>
    <t>Construcción de una funeraria en la comunidad La Sabana provincia San Juan de la Maguana</t>
  </si>
  <si>
    <t>Construcción de una funeraria en la comunidad El Jorgillo provincia San Juan de la Maguana</t>
  </si>
  <si>
    <t>Construcción de una funeraria en la comunidad Sabana Alta provincia San Juan de la Maguana</t>
  </si>
  <si>
    <t>CONSTRUCCIÓN DE PANADERIA EN EL SECTOR DE VILLA CARMEN MUNICIPIO LAS MATAS DE FARFAN PROVINCIA SAN JUAN</t>
  </si>
  <si>
    <t>Construcción Panaderia en las Matas de Farfan</t>
  </si>
  <si>
    <t>CONSTRUCCIÓN DE FUNERARIAS EN COMUNIDADES DE LA PROVINCIA MONTECRISTI</t>
  </si>
  <si>
    <t>Construcción de una funeraria en la comunidad de Guayubín</t>
  </si>
  <si>
    <t>Construcción de una funeraria en la comunidad Castañuela</t>
  </si>
  <si>
    <t>Construcción de una funeraria en la comunidad Las Matas de Santa Cruz</t>
  </si>
  <si>
    <t>CONSTRUCCIÓN DE FUNERARIA EN EL DISTRITO MUNICIPAL LA SABINA MUNICIPIO CONSTANZA PROVINCIA LA VEGA.</t>
  </si>
  <si>
    <t>SUPERVICION</t>
  </si>
  <si>
    <t>CONSTRUCCIÓN DEL MERCADO MUNICIPAL LAS MATAS DE FARFÁN PROVINCIA SAN JUAN</t>
  </si>
  <si>
    <t>Construcción Mercado Municipal Las Matas de Farfán Prov. San Juan</t>
  </si>
  <si>
    <t>CONSTRUCCIÓN MULTIUSOS LOS ALCARRIZOS MUNICIPIO LOS ALCARRIZOS PROV. SANTO DOMINGO</t>
  </si>
  <si>
    <t>CONSTRUCCIÓN DE APARTAMENTOS EN EL SECTOR SANTA ANA MUNICIPIO SAN FRANCISCO DE MACORÍS PROVINCIA DUARTE</t>
  </si>
  <si>
    <t>Construcción de Apartamentos sector Santa Ana</t>
  </si>
  <si>
    <t>REMODELACIÓN CANCHA DE BALONCESTO LOS BUITRES PROVINCIA SAN CRISTOBAL</t>
  </si>
  <si>
    <t>REMODELACIÓN CANCHA DE BALONCESTO LOS BUITRES</t>
  </si>
  <si>
    <t>REMODELACIÓN CANCHA DE BALONCESTO EN LA COMUNIDAD ITABO MUNICIPIO BAJOS DE HAINA PROVINCIA SAN CRISTOBAL</t>
  </si>
  <si>
    <t>Remodelación Cancha de Baloncesto en la comunidad de Itabo</t>
  </si>
  <si>
    <t>REMODELACIÓN CAMPO DE BEISBOL EN LA COMUNIDAD SAINAGUA PROVINCIA SAN CRISTOBAL</t>
  </si>
  <si>
    <t>Remodelacion Campo de Beisbol en la comunidad Sainagua</t>
  </si>
  <si>
    <t>REMODELACIÓN CANCHA DE BALONCESTO EN LA COMUNIDAD DE HATILLO PROVINCIA SAN CRISTOBAL</t>
  </si>
  <si>
    <t>CONSTRUCCIÓN CANCHA DE BALONCESTO EN EL BARRIO PROSPERIDAD MUNICIPIO BONAO PROVINCIA MONSEÑOR NOUEL</t>
  </si>
  <si>
    <t>CONSTRUCCIÓN CANCHA DE BALONCESTO EN LA COMUNIDAD PROSPERIDAD</t>
  </si>
  <si>
    <t>supervisión</t>
  </si>
  <si>
    <t>CONSTRUCCIÓN CANCHA DE BALONCESTO EN EL BARRIO CANTA LA RANA MUNICIPIO PIEDRA BLANCA PROVINCIA MONSEÑOR NOUEL</t>
  </si>
  <si>
    <t>CONSTRUCCIÓN CANCHA DE BALONCESTO EN EL MUNICIPIO PIEDRA BLANCA</t>
  </si>
  <si>
    <t>CONSTRUCCIÓN CANCHA DE BALONCESTO EN EL BARRIO EL OCHO MUNICIPIO BONAO PROVINCIA MONSEÑOR NOUEL</t>
  </si>
  <si>
    <t>CONSTRUCCIÓN CANCHA DE BALONCESTO EN EL BARRIO 8</t>
  </si>
  <si>
    <t>CONSTRUCCIÓN CANCHA DE BALONCESTO EN EL BARRIO QUIJA QUIETA MUNICIPIO SAN JUAN DE LA MAGUANA PROVINCIA SAN JUAN</t>
  </si>
  <si>
    <t>CONSTRUCCIÓN CANCHA DE BALONCESTO EN EL SECTOR QUIJA QUIETA</t>
  </si>
  <si>
    <t>CONSTRUCCIÓN CANCHA DE BALONCESTO EN EL MUNICIPIO EL CERCADO PROVINCIA SAN JUAN</t>
  </si>
  <si>
    <t>CONSTRUCCIÓN CANCHA DE BALONCESTO EN EL MUNICIPIO EL CERCADO</t>
  </si>
  <si>
    <t>SUPERVISION</t>
  </si>
  <si>
    <t>CONSTRUCCIÓN CANCHA DE BALONCESTO EN EL DISTRITO MUNICIPAL GUANITO MUNICIPIO SAN JUAN DE LA MAGUANA PROVINCIA SAN JUAN</t>
  </si>
  <si>
    <t>CONSTRUCCIÓN CANCHA DE BALONCESTO EN EL DISTRITO MUNICIPAL GUANITO</t>
  </si>
  <si>
    <t>CONSTRUCCIÓN CAMPO DE BEISBOL EN EL DISTRITO MUNICIPAL BATISTA MUNICIPIO EL CERCADO PROVINCIA SAN JUAN</t>
  </si>
  <si>
    <t>CONSTRUCCIÓN CAMPO DE BEISBOL EN EL DISTRITO MUNICIPAL BATISTA</t>
  </si>
  <si>
    <t>REMODELACIÓN CLUB DEPORTIVO RENACER EN EL SECTOR GUACHUPITA  DISTRITO NACIONAL.</t>
  </si>
  <si>
    <t>obra fisica</t>
  </si>
  <si>
    <t>Construcción de obras Comunitarias 2.0</t>
  </si>
  <si>
    <t>CONSTRUCCIÓN CENTRO COMUNAL NUEVA ESPERANZA MUNICIPIO BANI PROVINCIA PERAVIA</t>
  </si>
  <si>
    <t>SUPERVISION DE LA CONSTRUCCIÓN DEL CENTRO COMUNAL NUEVA ESPERANZA MUNICIPIO BANI PROVINCIA PERAVIA</t>
  </si>
  <si>
    <t>CONSTRUCCIÓN DE UN NUEVO CEMENTERIO EN EL MUNICIPIO LOS RIOS PROVINCIA BAHORUCO</t>
  </si>
  <si>
    <t>Obras en cementerios</t>
  </si>
  <si>
    <t>SUPERVISION DE LA CONSTRUCCIÓN DE UN NUEVO CEMENTERIO EN EL MUNICIPIO LOS RIOS PROVINCIA BAHORUCO</t>
  </si>
  <si>
    <t>REMODELACIÓN POLIDEPORTIVO DE HAINA MUNICIPIO BAJOS DE HAINA PROVINCIA SAN CRISTOBAL</t>
  </si>
  <si>
    <t>CONSTRUCCIÓN CENTRO COMUNAL EL GUAYABO MUNICIPIO VALLEJUELO PROVINCIA SAN JUAN</t>
  </si>
  <si>
    <t>Construcción Centro Comunal Comunidad El Guayabo Municipio Vallejuelo</t>
  </si>
  <si>
    <t>Supervisión de la Construcción Centro Comunal Comunidad El Guayabo Municipio Vallejuelo</t>
  </si>
  <si>
    <t>CONSTRUCCIÓN CENTRO COMUNAL DISTRITO MUNICIPAL LAS ZANJAS MUNICIPIO SAN JUAN DE LA MAGUANA PROVINCIA SAN JUAN</t>
  </si>
  <si>
    <t>Construcción Centro Comunal en el Distrito Municipal Las Zanjas</t>
  </si>
  <si>
    <t>Supervisión de la Construcción Centro Comunal en el Distrito Municipal Las Zanjas</t>
  </si>
  <si>
    <t>CONSTRUCCIÓN CENTRO COMUNAL DISTRITO MUNICIPAL EL ROSARIO MUNICIPIO SAN JUAN DE LA MAGUANA PROVINCIA SAN JUAN</t>
  </si>
  <si>
    <t>Construcción Centro Comunal Distrito Municipal El Rosario Municipio San Juan de la Maguana</t>
  </si>
  <si>
    <t>Supervisión de la Construcción Centro Comunal Distrito Municipal El Rosario Municipio San Juan de la Maguana</t>
  </si>
  <si>
    <t>CONSTRUCCIÓN CENTRO COMUNAL LOS TRANSFORMADORES MUNICIPIO SAN JUAN DE LA MAGUANA PROVINCIA SAN JUAN</t>
  </si>
  <si>
    <t>Construcción Centro Comunal Comunidad Los Transformadores Municipio San Juan de la Maguana</t>
  </si>
  <si>
    <t>Supervisión de la Construcción Centro Comunal Comunidad Los Transformadores Municipio San Juan de la Maguana</t>
  </si>
  <si>
    <t>REHABILITACIÓN CENTRO COMUNAL LOS MONTONES MUNICIPIO JUAN DE HERRERA PROVINCIA SAN JUAN</t>
  </si>
  <si>
    <t>Rehabilitación Centro Comunal Los Montones Municipio Juan de Herrera</t>
  </si>
  <si>
    <t>Supervisión de la Rehabilitación del Centro Comunal Los Montones Municipio Juan de Herrera</t>
  </si>
  <si>
    <t>CONSTRUCCIÓN MERCADO MUNICIPAL DE CABRAL PROVINCIA BARAHONA</t>
  </si>
  <si>
    <t>Construcción Mercado Municipal  de Cabral</t>
  </si>
  <si>
    <t>REMODELACIÓN CANCHA DE BALONCESTO PALAVÉ SECTOR MANOGUAYABO MUNICIPIO SANTO DOMINGO OESTE PROVINCIA SANTO DOMINGO.</t>
  </si>
  <si>
    <t>Remodelacion cancha de baloncesto palave</t>
  </si>
  <si>
    <t>RESTAURACIÓN  DEL EDIFICIO QUE  ALOJA LAS OFICINAS DE PATRINOMIO MOMUNENTAL DE SANTIAGO PROVINCIA SANTIAGO.</t>
  </si>
  <si>
    <t>RESTAURACION DE LA SEDE  "PATRINOMIO MOMUNENTAL Y CONSEJO PARA EL DESARROLLO DEL CENTRO HISTORICO DE SANTIAGO</t>
  </si>
  <si>
    <t>RESTAURACIÓN DEL CENTRO DE LA CULTURA ERCILIA PEPÍN PROVINCIA SANTIAGO</t>
  </si>
  <si>
    <t>RESTAURACION CENTRO DE LA CULTURA ERCILIA PEPIN</t>
  </si>
  <si>
    <t>RESTAURACIÓN CASA DE ARTE DEL CENTRO HISTORICO DE SANTIAGO DE LOS CABALLEROS PROVINCIA SANTIAGO</t>
  </si>
  <si>
    <t>Restauración Casa de Arte</t>
  </si>
  <si>
    <t>CONSTRUCCIÓN CLUB DEPORTIVO LAS PALOMAS MUNICIPIO LICEY AL MEDIO PROVINCIA SANTIAGO</t>
  </si>
  <si>
    <t>CONSTRUCCIÓN CENTRO COMUNITARIO Y RECREATIVO SABANA IGLESIA MUNICIPIO SABANA IGLESIA PROVINCIA  SANTIAGO</t>
  </si>
  <si>
    <t>Construcción Centro comunitario y recreativo comunidad  Sabana Iglesia</t>
  </si>
  <si>
    <t>REMODELACIÓN POLIDEPORTIVO HÉCTOR MONEGRO "EL VIKINGO" PROVINCIA HATO MAYOR.</t>
  </si>
  <si>
    <t>obra fisica del proyecto</t>
  </si>
  <si>
    <t>REMODELACIÓN CENTRO COMUNAL LOCAL LA LOGIA MUNICIPIO BONAO PROVINCIA MONSEÑOR NOUEL</t>
  </si>
  <si>
    <t>Remodelacion del Centro Comunal Local La Logia Municipio de Bonao Provincia Monseñor Nouel</t>
  </si>
  <si>
    <t>Supervision de la Remodelacion del Centro Comunal Local La Logia Municipio de Bonao Provincia Monseñor Nouel</t>
  </si>
  <si>
    <t>REMODELACIÓN CENTRO COMUNAL SIMON BOLIVAR DEL SECTOR CARACOL BANANA MUNICIPIO BONAO PROVINCIA MONSEÑOR NOUEL</t>
  </si>
  <si>
    <t>Remodelacion del Centro Comunal de la Comunidad Simon Bolivar del Sector Caracol Banana Municipio de Bonao</t>
  </si>
  <si>
    <t>Supervisión de la Remodelacion del Centro Comunal de la Comunidad Simon Bolivar del Sector Caracol Banana Municipio de Bonao</t>
  </si>
  <si>
    <t>CONSTRUCCIÓN CENTRO COMUNAL VILLA LIBERACION MUNICIPIO BONAO PROVINCIA MONSEÑOR NOUEL</t>
  </si>
  <si>
    <t>Construccion del Centro Comunal Villa Liberacion del Municipio Bonao Provincia Monseñor Nouel</t>
  </si>
  <si>
    <t>Supervisión de la Construccion del Centro Comunal Villa Liberacion del Municipio Bonao Provincia Monseñor Nouel</t>
  </si>
  <si>
    <t>CONSTRUCCIÓN CENTRO COMUNAL SECTOR LOS PLATANITOS D. M SABANA DEL PUERTO MUNICIPIO BONAO PROVINCIA MONSEÑOR NOUEL</t>
  </si>
  <si>
    <t>Construccion del Centro Comunal del Sector Los Platanitos Distrito Municipal Sabana del Puerto Municipio Bonao</t>
  </si>
  <si>
    <t>Supervisión de la Construccion Centro Comunal del Sector Los Platanitos Distrito Municipal Sabana del Puerto Municipio Bonao</t>
  </si>
  <si>
    <t>CONSTRUCCIÓN CENTRO COMUNAL EN EL BARRIO BUENOS AIRES MUNICIPIO MAIMON PROVINCIA MONSEÑOR NOUEL</t>
  </si>
  <si>
    <t>Construccion Centro Comunal en el Barrio Buenos Aires del Municipio de Maimon</t>
  </si>
  <si>
    <t>Supervisión de la Construccion del Centro Comunal en el Barrio Buenos Aires del Municipio de Maimon</t>
  </si>
  <si>
    <t>CONSTRUCCIÓN IGLESIA SANTISIMA CRUZ EN EL SECTOR EL CAFÉ DE HERRERA MUNICIPIO SANTO DOMINGO OESTE PROVINCIA SANTO DOMINGO</t>
  </si>
  <si>
    <t>Construcción Iglesia Santísima Cruz en el sector El Café de Herrera</t>
  </si>
  <si>
    <t>CONSTRUCCIÓN CENTRO COMUNAL PIEDRA BLANCA MUNICIPIO PIEDRA BLANCA PROVINCIA MONSEÑOR NOUEL</t>
  </si>
  <si>
    <t>Construccion de un Centro Comunal en el Distrito Municipal de Piedra Blanca Municipio de Piedra Blanca</t>
  </si>
  <si>
    <t>Supervisión de la Construccion de un Centro Comunal en el Distrito Municipal de Piedra Blanca Municipio de Piedra Blanca</t>
  </si>
  <si>
    <t>CONSTRUCCIÓN CENTRO COMUNAL DAVID DE VARGAS MUNICIPIO BONAO PROVINCIA MONSEÑOR NOUEL</t>
  </si>
  <si>
    <t>Construccion del Centro Comunal David de Vargas en el Municipio de Bonao.</t>
  </si>
  <si>
    <t>Supervisión de la Construccion del Centro Comunal David de Vargas en el Municipio de Bonao.</t>
  </si>
  <si>
    <t>RECONSTRUCCIÓN DEL CLUB DEPORTIVO HUELLAS DEL SIGLO SECTOR CRISTO REY DISTRITO NACIONAL</t>
  </si>
  <si>
    <t>CONSTRUCCIÓN POLIDEPORTIVO SAVICA MUNICIPIO HIGÜEY PROVINCIA LA ALTAGRACIA.</t>
  </si>
  <si>
    <t>Construccion Polideportivo Savica municipio Higuey provincia La Altagracia</t>
  </si>
  <si>
    <t>EQUIPAMIENTO DE POLIDEPORTIVO SAVICA</t>
  </si>
  <si>
    <t>MOBILIARIO Y EQUIPO DE AUDIO, AUDIOVISUAL, RECREATIVO Y EDUCACIONAL</t>
  </si>
  <si>
    <t>Aparatos deportivos</t>
  </si>
  <si>
    <t>SUPERVISION DEL POLIDEPORTIVO DE SAVICA</t>
  </si>
  <si>
    <t>CONSTRUCCIÓN CENTRO COMUNAL BARRIO PUERTO RICO MUNICIPIO SAN CRISTÓBAL PROVINCIA SAN CRISTOBAL</t>
  </si>
  <si>
    <t>Construccion Centro Comunal Barrio Puerto Rico municipio San Cristobal provincia San Cristobal</t>
  </si>
  <si>
    <t>Supervision de la Construccion del Centro Comunal Barrio Puerto Rico municipio San Cristobal provincia San Cristobal</t>
  </si>
  <si>
    <t>CONSTRUCCIÓN CENTRO COMUNAL CRUCE 6 DE NOVIEMBRE - CARRETERA CAMBITA MUNICIPIO SAN CRISTOBAL PROVINCIA SAN CRISTOBAL</t>
  </si>
  <si>
    <t>Construccion Centro Comunal cruce 6 de Noviembre - carretera Cambita municipio San Cristobal provincia San Cristobal</t>
  </si>
  <si>
    <t>Supervision de la Construccion Centro Comunal cruce 6 de Noviembre - carretera Cambita municipio San Cristobal provincia San Cristobal</t>
  </si>
  <si>
    <t>CONSTRUCCIÓN CENTRO COMUNAL SECTOR V CENTENARIO MUNICIPIO VILLA ALTAGRACIA PROVINCIA SAN CRISTOBAL</t>
  </si>
  <si>
    <t>Construccion Centro Comunal sector 5to Centenario municipio Villa Altagracia provincia San Cristobal</t>
  </si>
  <si>
    <t>Supervision de la Construccion del Centro Comunal sector 5to Centenario municipio Villa Altagracia provincia San Cristobal</t>
  </si>
  <si>
    <t>CONSTRUCCIÓN CENTRO COMUNAL SECTOR NAJAYO ARRIBA MUNICIPIO SAN CRISTOBAL PROVINCIA SAN CRISTOBAL</t>
  </si>
  <si>
    <t>Construccion Centro Comunal sector Najayo Arriba municipio San Cristobal provincia San Cristobal</t>
  </si>
  <si>
    <t>Supervision de la Construccion del Centro Comunal sector Najayo Arriba municipio San Cristobal provincia San Cristobal</t>
  </si>
  <si>
    <t>CONSTRUCCIÓN CENTRO COMUNAL BARRIO NUEVO MUNICIPIO YAGUATE PROVINCIA SAN CRISTOBAL</t>
  </si>
  <si>
    <t>Construccion Centro Comunal Barrio Nuevo municipio Yaguate provincia San Cristobal</t>
  </si>
  <si>
    <t>Supervision de la Construccion del Centro Comunal Barrio Nuevo municipio Yaguate provincia San Cristobal</t>
  </si>
  <si>
    <t>CONSTRUCCIÓN CENTRO COMUNAL SECTOR KILOMETRO 59 MUNICIPIO VILLA ALTAGRACIA PROVINCIA SAN CRISTOBAL</t>
  </si>
  <si>
    <t>Construccion Centro Comunal sector Kilometro 59 municipio Villa Altagracia provincia San Cristobal</t>
  </si>
  <si>
    <t>Supervision de la Construccion del Centro Comunal sector Kilometro 59 municipio Villa Altagracia provincia San Cristobal</t>
  </si>
  <si>
    <t>CONSTRUCCIÓN CENTRO COMUNAL SECTOR PAJARITO MUNICIPIO YAGUATE PROVINCIA SAN CRISTOBAL</t>
  </si>
  <si>
    <t>Construccion Centro Comunal sector Pajarito municipio Yaguate provincia San Cristobal</t>
  </si>
  <si>
    <t>Supervision de la Construccion del Centro Comunal sector Pajarito municipio Yaguate provincia San Cristobal</t>
  </si>
  <si>
    <t>CONSTRUCCIÓN CENTRO COMUNAL BARRIO DUARTE MUNICIPIO VILLA  ALTAGRACIA PROVINCIA SAN CRISTOBAL</t>
  </si>
  <si>
    <t>Construccion Centro Comunal Barrio Duarte municipio Villa Altagracia provincia San Cristobal</t>
  </si>
  <si>
    <t>Supervision de la Construccion del Centro Comunal Barrio Duarte municipio Villa Altagracia provincia San Cristobal</t>
  </si>
  <si>
    <t>CONSTRUCCIÓN FUNERARIA INGENIO SANTA FE MUNICIPIO SAN PEDRO DE MACORÍS PROVINCIA SAN PEDRO DE MACORÍS</t>
  </si>
  <si>
    <t>Construcción Funeraria Ingenio Santa Fe municipio San Pedro de Macoris provincia San Pedro de Macoris</t>
  </si>
  <si>
    <t>Supervisión de la construcción Funeraria Ingenio Santa Fe municipio San Pedro de Macoris provincia San Pedro de Macoris</t>
  </si>
  <si>
    <t>Equipamiento de la funeraria Ingenio Santa Fe municipio San Pedro de Macoris provincia San Pedro de Macoris</t>
  </si>
  <si>
    <t>MOBILIARIO Y EQUIPO</t>
  </si>
  <si>
    <t>Muebles, equipos de oficina y estantería</t>
  </si>
  <si>
    <t>RECONSTRUCCIÓN CALLE PEATONAL BENITO MONCIÓN DESDE CALLE BOY SCOUTS HASTA SALVADOR CUCURULLO CENTRO HISTÓRICO SANTIAGO PROV. SANTIAG</t>
  </si>
  <si>
    <t>Reconstrucción del Sistema Sanitario en calle Peatonal Benito Monción</t>
  </si>
  <si>
    <t>Obras hidraúlicas y sanitarias</t>
  </si>
  <si>
    <t>Movimiento de tierra suministro  y colocación de Adoquines en calle Peatonal Benito Monción</t>
  </si>
  <si>
    <t>Reestructuración total del Sistema Eléctrico así como también Soterramiento del cableado en calle Peatonal Benito Monción</t>
  </si>
  <si>
    <t>Restauración de 75 uds fachadas de edificios con adecuado cromatismo en calle Peatonal Benito Monción</t>
  </si>
  <si>
    <t>CONSTRUCCIÓN PASARELA PEATONAL Y OBRAS ANEXAS ALREDEDOR DEL RÍO SALADO MUNICIPIO LA ROMANA PROVINCIA LA ROMANA</t>
  </si>
  <si>
    <t>Pasarela Peatonal Río Salado</t>
  </si>
  <si>
    <t>Transporte por agua</t>
  </si>
  <si>
    <t>Construcción de embarcaderos</t>
  </si>
  <si>
    <t>Infraestructura marítima y aérea</t>
  </si>
  <si>
    <t>Construcción de baños</t>
  </si>
  <si>
    <t>SERVICIOS DE CONSERVACIÓN, REPARACIONES MENORES E INSTALACIONES TEMPORALES</t>
  </si>
  <si>
    <t>Reparaciones y mantenimientos menores en edificaciones</t>
  </si>
  <si>
    <t>CONSTRUCCIÓN DE PUENTE VEHICULAR TIPO TABLERO LOS CHIVOS D.M GUATAPANAL MUNICIPIO MAO PROVINCIA VALVERDE</t>
  </si>
  <si>
    <t>Construcción del Puente Vehicular Los Chivos Distrito Municipal Guatapanal municipio Mao prov. Valverde</t>
  </si>
  <si>
    <t>Supervisión de la Construcción Puente vehicular  los Chivos Distrito Municipal Guatapanal Minic. Mao prov. Valverde</t>
  </si>
  <si>
    <t>REMODELACIÓN DE LA CALLE DEL SOL TRAMO COMPRENDIDO ENTRE LAS CALLES GENERAL VALVERDE Y SABANA LARGA PROVINCIA SANTIAGO</t>
  </si>
  <si>
    <t>CONSTRUCCIÓN DE VÍAS SUMINISTRO Y COLOCACIÓN DE ADOQUINES</t>
  </si>
  <si>
    <t>SISTEMA ELÉCTRICO CALLE DEL SOL</t>
  </si>
  <si>
    <t>SISTEMA DE ALCANTARILLADO Y DE AGUA POTABLE</t>
  </si>
  <si>
    <t>RESTAURACIÓN DE FACHADAS</t>
  </si>
  <si>
    <t>CONSTRUCCIÓN CLUB DEPORTIVO VILLA NAZARETH SECTOR BAYONA MUNICIPIO SANTO DOMINGO OESTE PROVINCIA SANTO DOMINGO.</t>
  </si>
  <si>
    <t>Construccion club deportivo Villa Nazareth</t>
  </si>
  <si>
    <t>CONSTRUCCIÓN CANCHA DE BALONCESTO GUAJIMÍA SECTOR GUAJIMÍA MUNICIPIO SANTO DOMINGO OESTE</t>
  </si>
  <si>
    <t>Construcción de Cancha de baloncesto Guajimía</t>
  </si>
  <si>
    <t>REMODELACIÓN CLUB DEPORTIVO CAJUQUIS SECTOR 12 DE HAINA MUNICIPIO SANTO DOMINGO OESTE</t>
  </si>
  <si>
    <t>REMODELACIÓN CLUB DEPORTIVO CAJUQUIS</t>
  </si>
  <si>
    <t>SALDOS DE RECURSOS PARA EMERGENCIAS Y CALAMIDADES DISPONIBLES DE AÑOS ANTERIORES</t>
  </si>
  <si>
    <t>0201-01-0033</t>
  </si>
  <si>
    <t>ECO5RD</t>
  </si>
  <si>
    <t>Implementación de estrategias y acciones para la economía circular y gestión de residuos sólidos</t>
  </si>
  <si>
    <t>Espacios de disposición final con intervención normalización e infraestructura adecuada en gestión de residuos solidos</t>
  </si>
  <si>
    <t>CONSTRUCCIÓN DE INFRAESTRUCTURAS PARA LA DISPOSICIÓN FINAL DE RESIDUOS SÓLIDOS EN HIGÜEY</t>
  </si>
  <si>
    <t>Construcción de verja perimetral estación de transferencia relleno sanitario y costos de supervisión e inspección de obra</t>
  </si>
  <si>
    <t>VEHÍCULOS Y EQUIPO DE TRANSPORTE, TRACCIÓN Y ELEVACIÓN</t>
  </si>
  <si>
    <t>PROTECCIÓN DEL MEDIO AMBIENTE</t>
  </si>
  <si>
    <t>Automóviles y camiones</t>
  </si>
  <si>
    <t>Protección de la biodiversidad y ordenación de desechos</t>
  </si>
  <si>
    <t>Ordenación de desechos</t>
  </si>
  <si>
    <t>Maquinaria y equipos pesados</t>
  </si>
  <si>
    <t>Mantenimiento y reparación de equipos de transporte, tracción y elevación</t>
  </si>
  <si>
    <t>CONSTRUCCIÓN DE INFRAESTRUCTURA PARA LA DISPOSICIÓN FINAL DE RESIDUOS SÓLIDOS EN VERÓN PUNTA CANA  PROVINCIA LA ALTAGRACIA</t>
  </si>
  <si>
    <t>Construcción de verja perimetral estación de transferencia y costos de supervisión e inspección de obras.</t>
  </si>
  <si>
    <t>Servicios de capacitación</t>
  </si>
  <si>
    <t>Asistencia técnica especializada y capacitación</t>
  </si>
  <si>
    <t>Otros servicios técnicos profesionales</t>
  </si>
  <si>
    <t>CONSTRUCCIÓN DE INFRAESTRUCTURA PARA LA DISPOSICIÓN FINAL DE RESIDUOS SÓLIDOS EN NAGUA PROVINCIA MARIA TRINIDAD SANCHEZ</t>
  </si>
  <si>
    <t>Construcción de verja perimetral estación de transferencia y costos de supervisión e inspección de obra</t>
  </si>
  <si>
    <t>CONSTRUCCIÓN DE INFRAESTRUCTURAS PARA LA DISPOSICIÓN FINAL DE RESIDUOS SÓLIDOS EN SAMANÁ PROVINCIA SAMANÁ</t>
  </si>
  <si>
    <t>CONSTRUCCIÓN DE INFRAESTRUCTURA PARA LA DISPOSICIÓN FINAL DE RESIDUOS SÓLIDOS EN LAS TERRENAS PROVINCIA SAMANA</t>
  </si>
  <si>
    <t>CONSTRUCCIÓN DE INFRAESTRUCTURA PARA LA DISPOSICIÓN FINAL DE RESIDUOS SÓLIDOS EN PUERTO PLATA</t>
  </si>
  <si>
    <t>Construcción de verja perimetral relleno sanitario y costos de supervisión e inspección de obras.</t>
  </si>
  <si>
    <t>CONSTRUCCIÓN DE INFRAESTRUCTURAS PARA LA DISPOSICION DE LOS RESIDUOS SOLIDOS EN EL MUNICIPIO DE TAMBORIL PROVINCIA SANTIAGO</t>
  </si>
  <si>
    <t>TRABAJOS GENERALES  DE IDENTIFICACION MONITOREO DE GASES Y DE EFECTOS INSTALACION DE CHIMENEAS CONSTRUCCION DE LAGUNA DE LIXIVIADOS Y OXIDACION  VERJA PERIMETRAL ESTACION DE PESAJE  ESTACION DE TRANSFERENCIA UN DESPACHO CELDA PROVISIONAL</t>
  </si>
  <si>
    <t>REMUNERACIONES</t>
  </si>
  <si>
    <t>Empleados temporales</t>
  </si>
  <si>
    <t>Sueldo Anual No. 13</t>
  </si>
  <si>
    <t>CONTRIBUCIONES A LA SEGURIDAD SOCIAL</t>
  </si>
  <si>
    <t>Contribuciones al seguro de salud</t>
  </si>
  <si>
    <t>Contribuciones al seguro de pensiones</t>
  </si>
  <si>
    <t>Contribuciones al seguro de riesgo laboral</t>
  </si>
  <si>
    <t>ALQUILERES Y RENTAS</t>
  </si>
  <si>
    <t>Alquileres de equipos de transporte, tracción y elevación</t>
  </si>
  <si>
    <t>OTRAS CONTRATACIONES DE SERVICIOS</t>
  </si>
  <si>
    <t>Servicios de alimentación</t>
  </si>
  <si>
    <t>CUERO, CAUCHO Y PLÁSTICO</t>
  </si>
  <si>
    <t>Llantas y neumáticos</t>
  </si>
  <si>
    <t>PRODUCTOS DE MINERALES, METÁLICOS Y NO METÁLICOS</t>
  </si>
  <si>
    <t>Piedra, arcilla y arena</t>
  </si>
  <si>
    <t>COMBUSTIBLES, LUBRICANTES, PRODUCTOS QUÍMICOS Y CONEXOS</t>
  </si>
  <si>
    <t>Gasoil</t>
  </si>
  <si>
    <t>MAQUINARIA Y EQUIPOS PESADOS</t>
  </si>
  <si>
    <t>MAQUINARIA, OTROS EQUIPOS Y HERRAMIENTAS</t>
  </si>
  <si>
    <t>Maquinaria y equipo de construcción</t>
  </si>
  <si>
    <t>CONSTRUCCIÓN DE INFRAESTRUCTURA PARA LA DISPOSICION DE LOS RESIDUOS SOLIDOS EN EL MUNICIPIO DE MOCA PROVINCIA ESPAILLAT</t>
  </si>
  <si>
    <t>Mejoramiento normalización y construcción de verja perimetral estación de transferencia de dos despachos estación de pesaje laguna de lixiviados celda provisional instalación de chimeneas  y costos de supervisión e inspección de obras</t>
  </si>
  <si>
    <t>Maquinaria y Equipos pesados</t>
  </si>
  <si>
    <t>0201-02-0001</t>
  </si>
  <si>
    <t>GABINETE SOCIAL DE LA PRESIDENCIA</t>
  </si>
  <si>
    <t>CONTRAPARTIDA</t>
  </si>
  <si>
    <t>Acciones que no generan producción</t>
  </si>
  <si>
    <t>CONSTRUCCIÓN CENTRO MODELO DE PRESTACIÓN DE SERVICIOS PARA MUJERES (CIUDAD MUJER)</t>
  </si>
  <si>
    <t>Construcción de centro</t>
  </si>
  <si>
    <t>Sueldos empleados fijos</t>
  </si>
  <si>
    <t>Proporción de vacaciones no disfrutadas</t>
  </si>
  <si>
    <t>SOBRESUELDOS</t>
  </si>
  <si>
    <t>Compensación por cumplimiento de indicadores del MAP</t>
  </si>
  <si>
    <t>Compensación extraordinaria anual</t>
  </si>
  <si>
    <t>SERVICIOS BÁSICOS</t>
  </si>
  <si>
    <t>Servicio de internet y televisión por cable</t>
  </si>
  <si>
    <t>PUBLICIDAD, IMPRESIÓN Y ENCUADERNACIÓN</t>
  </si>
  <si>
    <t>Impresión, encuadernación y rotulación</t>
  </si>
  <si>
    <t>VIÁTICOS</t>
  </si>
  <si>
    <t>Viáticos dentro del país</t>
  </si>
  <si>
    <t>Viaticos fuera del país</t>
  </si>
  <si>
    <t>Alquileres y rentas de edificaciones y locales</t>
  </si>
  <si>
    <t>Licencias Informáticas</t>
  </si>
  <si>
    <t>Limpieza, desmalezamiento de tierras y terrenos</t>
  </si>
  <si>
    <t>Eventos generales</t>
  </si>
  <si>
    <t>Servicios jurídicos</t>
  </si>
  <si>
    <t>Servicios de contabilidad y auditoría</t>
  </si>
  <si>
    <t>Servicios de Catering</t>
  </si>
  <si>
    <t>TEXTILES Y VESTUARIOS</t>
  </si>
  <si>
    <t>Acabados textiles</t>
  </si>
  <si>
    <t>Calzados</t>
  </si>
  <si>
    <t>PAPEL, CARTÓN E IMPRESOS</t>
  </si>
  <si>
    <t>Papel de escritorio</t>
  </si>
  <si>
    <t>Gasolina</t>
  </si>
  <si>
    <t>PRODUCTOS Y ÚTILES VARIOS</t>
  </si>
  <si>
    <t>Útiles menores médico, quirúrgicos o de laboratorio</t>
  </si>
  <si>
    <t>Útiles destinados a actividades deportivas, culturales y recreativas</t>
  </si>
  <si>
    <t>Accesorios</t>
  </si>
  <si>
    <t>Muebles de alojamiento</t>
  </si>
  <si>
    <t>Equipos de tecnología de la información y comunicación</t>
  </si>
  <si>
    <t>Otros Mobiliarios y Equipos no Identificados Precedentemente</t>
  </si>
  <si>
    <t>Cámaras fotográficas y de video</t>
  </si>
  <si>
    <t>Mobiliario y equipo educacional y recreativo</t>
  </si>
  <si>
    <t>EQUIPO E INSTRUMENTAL, CIENTÍFICO Y LABORATORIO</t>
  </si>
  <si>
    <t>Equipo médico y de laboratorio</t>
  </si>
  <si>
    <t>Instrumental médico y de laboratorio</t>
  </si>
  <si>
    <t>Equipos e instrumentos de medición científica</t>
  </si>
  <si>
    <t>Equipo de generación eléctrica y a fines</t>
  </si>
  <si>
    <t>BIENES INTANGIBLES</t>
  </si>
  <si>
    <t>Programas de informática</t>
  </si>
  <si>
    <t>EDIFICIOS, ESTRUCTURAS, TIERRAS, TERRENOS Y OBJETOS DE VALOR</t>
  </si>
  <si>
    <t>Terrenos urbanos sin mejoras</t>
  </si>
  <si>
    <t>Componente 5. Ampliación y fortalecimiento del Programa CM (US$17790000.00)</t>
  </si>
  <si>
    <t>Publicidad y propaganda</t>
  </si>
  <si>
    <t>Prendas y accesorios de vestir</t>
  </si>
  <si>
    <t>Útiles  y materiales de escritorio, oficina e informática</t>
  </si>
  <si>
    <t>Electrodomésticos</t>
  </si>
  <si>
    <t>CREDITO EXTERNO</t>
  </si>
  <si>
    <t>CENTROS DE PRESTACIÓN DE SERVICIOS PARA MUJERES – CIUDAD MUJER</t>
  </si>
  <si>
    <t>BANCO INTERAMERICANO DE DESARROLLO (BID)</t>
  </si>
  <si>
    <t>Componente 3. Atención integral para la prevención y atención a la VCM (US$380.000).</t>
  </si>
  <si>
    <t>TRANSPORTE Y ALMACENAJE</t>
  </si>
  <si>
    <t>Pasajes y gastos de transporte</t>
  </si>
  <si>
    <t>Peaje</t>
  </si>
  <si>
    <t>SEGUROS</t>
  </si>
  <si>
    <t>Seguros de personas</t>
  </si>
  <si>
    <t>Componente 4. Atención integral a mujeres adolescentes (US$345.000).</t>
  </si>
  <si>
    <t>Componente 2. Atención integral en SSR para las mujeres (US$335.000).</t>
  </si>
  <si>
    <t>Componente 1. Atención integral para el empleo y la generación de ingresos de las mujeres (US$290.000)</t>
  </si>
  <si>
    <t>DONACION EXTERNA</t>
  </si>
  <si>
    <t>FONDO PARA  DONACIONES EXTERNAS</t>
  </si>
  <si>
    <t>AGENCIA FRANCESA PARA EL DESARROLLO</t>
  </si>
  <si>
    <t>NULL</t>
  </si>
  <si>
    <t>Automatización de los procesos de la RAS y Ampliación y desarrollo de Centro de Atención Telefónica del GPS.</t>
  </si>
  <si>
    <t>Planificación gestión y supervisión de la protección social</t>
  </si>
  <si>
    <t>Equipo de comunicación, telecomunicaciones y señalamiento</t>
  </si>
  <si>
    <t>Desarrollar campañas de socialización que incluyan eventos reuniones y otros recursos comunicacionales de todos los planes generados a través de la EIPSA.</t>
  </si>
  <si>
    <t>Fortalecer la infraestructura tecnológica para automatizar los procesos internos departamentales de la institución lo cual permita hacer más eficientes los procesos administrativos y operativos de la institución.</t>
  </si>
  <si>
    <t>Apoyo en la definición de la estrategia de recuperación adecuación e implementación de la Estrategia de Protección Social Adaptativa en materia de capacitación consultorías y capital humano.</t>
  </si>
  <si>
    <t>Personal de carácter eventual</t>
  </si>
  <si>
    <t>0201-02-0007</t>
  </si>
  <si>
    <t>PROGRAMA SUPÉRATE</t>
  </si>
  <si>
    <t>PROGRAMA DE APOYO A LA CONSOLIDACIÓN DE UN SISTEMA DE PROTECCIÓN SOCIAL INCLUSIVO EN LA REPUBLICA DOMINICANA</t>
  </si>
  <si>
    <t>Acciones comunes a los productos 891011y 12</t>
  </si>
  <si>
    <t>Asesorías técnicas para el fortalecimiento de los servicios y estrategias operativas existentes de Supérate INAIPI CONAPE y CONADIS</t>
  </si>
  <si>
    <t>0201-04-0001</t>
  </si>
  <si>
    <t>CONTRALORIA GENERAL DE LA REPUBLICA</t>
  </si>
  <si>
    <t>APOYO PRESUPUESTARIO</t>
  </si>
  <si>
    <t>Control fiscal</t>
  </si>
  <si>
    <t>Acciones Comunes</t>
  </si>
  <si>
    <t>Contraloría General de la República</t>
  </si>
  <si>
    <t>Administración General</t>
  </si>
  <si>
    <t>Gestión administrativa financiera fiscal económica y planificación</t>
  </si>
  <si>
    <t>Servicios de informática y sistemas computarizados</t>
  </si>
  <si>
    <t>PROGRAMA DE APOYO A LA  AGENDA DE TRANSPARENCIA E INTEGRIDAD EN LA REPUBLICA DOMINICANA</t>
  </si>
  <si>
    <t>Impuestos</t>
  </si>
  <si>
    <t>Equipos y Aparatos Audiovisuales</t>
  </si>
  <si>
    <t>0201-06-0004</t>
  </si>
  <si>
    <t>SERVICIO INTEGRAL DE EMERGENCIAS</t>
  </si>
  <si>
    <t>Servicio integral de emergencias</t>
  </si>
  <si>
    <t>Ciudadanos reciben atención a Emergencias</t>
  </si>
  <si>
    <t>AMPLIACIÓN DEL SISTEMA NACIONAL DE ATENCION A EMERGENCIAS Y SEGURIDAD 9-1-1 FASE II</t>
  </si>
  <si>
    <t>Adquisicion de equipos del Sistema 9-1-1</t>
  </si>
  <si>
    <t>Mantenimiento y reparación de equipo de comunicación y audiovisuales</t>
  </si>
  <si>
    <t>Defensa Nacional</t>
  </si>
  <si>
    <t>Defensa civil</t>
  </si>
  <si>
    <t>Productos eléctricos y afines</t>
  </si>
  <si>
    <t>Repuestos</t>
  </si>
  <si>
    <t>Otros equipos</t>
  </si>
  <si>
    <t>Adquisicion de vehiculos para el Proyecto 9-1-1</t>
  </si>
  <si>
    <t>Equipo de elevación</t>
  </si>
  <si>
    <t>Asistencia técnica para el Proyecto 9-1-1</t>
  </si>
  <si>
    <t>Equipos y Equipamientos del Proyecto 9-1-1</t>
  </si>
  <si>
    <t>Otros alquileres y arrendamientos por derechos de usos</t>
  </si>
  <si>
    <t>Otros seguros</t>
  </si>
  <si>
    <t>Mantenimiento y reparación de instalaciones eléctricas</t>
  </si>
  <si>
    <t>Mantenimiento y reparación de equipos tecnología e información</t>
  </si>
  <si>
    <t>Servicios de mantenimiento, reparación, desmonte e instalación</t>
  </si>
  <si>
    <t>Otras contrataciones de servicios</t>
  </si>
  <si>
    <t>Plástico</t>
  </si>
  <si>
    <t>Productos de cemento</t>
  </si>
  <si>
    <t>Herramientas menores</t>
  </si>
  <si>
    <t>Productos metálicos</t>
  </si>
  <si>
    <t>Insecticidas, fumigantes y otros</t>
  </si>
  <si>
    <t>Pinturas, lacas, barnices, diluyentes y absorbentes para pinturas</t>
  </si>
  <si>
    <t>Otros productos químicos y conexos</t>
  </si>
  <si>
    <t>Útiles y materiales de limpieza e higiene</t>
  </si>
  <si>
    <t>Productos y Utiles Varios  n.i.p</t>
  </si>
  <si>
    <t>Productos y útiles de defensa y seguridad</t>
  </si>
  <si>
    <t>Productos y útiles diversos</t>
  </si>
  <si>
    <t>Maquinaria y equipo industrial</t>
  </si>
  <si>
    <t>Máquinas-herramientas</t>
  </si>
  <si>
    <t>Infraestructuras del Proyecto 9-1-1</t>
  </si>
  <si>
    <t>Plataforma Técnologica e informatica</t>
  </si>
  <si>
    <t>Agencia de Respuesta Policia Nacional</t>
  </si>
  <si>
    <t>Agencia de respuesta Salud Pública</t>
  </si>
  <si>
    <t>Agencia de respuesta del Cuerpo de Bombero</t>
  </si>
  <si>
    <t>Agencia de Respuesta DIGESETT</t>
  </si>
  <si>
    <t>Empresas Distribuidoras de Electricidad</t>
  </si>
  <si>
    <t>Capacitación inherente al Proyecto 9-1-1</t>
  </si>
  <si>
    <t>0201-06-0005</t>
  </si>
  <si>
    <t>UNIDAD EJECUTORA PARA LA READECUACION DE BARRIOS Y ENTORNOS (URBE)</t>
  </si>
  <si>
    <t>Desarrollo territorial y de comunidades</t>
  </si>
  <si>
    <t>MEJORAMIENTO URBANO SOCIAL Y AMBIENTAL DEL BARRIO DOMINGO SAVIO (LA CIENEGA - LOS GUANDULES) DISTRITO NACIONAL</t>
  </si>
  <si>
    <t>MEJORAMIENTO BARRIO DOMINGO SAVIO - GERENCIA DE PROYECTOS: ARQUITECTURA URBANISMO E INGENIERÍA</t>
  </si>
  <si>
    <t>Desempleo</t>
  </si>
  <si>
    <t>Prestación laboral por desvinculación</t>
  </si>
  <si>
    <t>Fletes</t>
  </si>
  <si>
    <t>Mantenimientos y reparaciones especiales</t>
  </si>
  <si>
    <t>Otros gastos por indemnizaciones y compensaciones</t>
  </si>
  <si>
    <t>Obras de energía</t>
  </si>
  <si>
    <t>Infraestructura y plantaciones agrícolas</t>
  </si>
  <si>
    <t>CONSTRUCCIÓN DE LA 2 LINEA DEL TELEFÉRICO DE SANTO DOMINGO SANTO DOMINGO OESTE Y LOS ALCARRIZOS</t>
  </si>
  <si>
    <t>EXPROPIACIONES</t>
  </si>
  <si>
    <t>Transporte aéreo</t>
  </si>
  <si>
    <t>INSTALACIONES ELECTROMECANICAS DEL TRAMO 1</t>
  </si>
  <si>
    <t>Terrenos urbanos con mejoras</t>
  </si>
  <si>
    <t>SUPERVISIÓN DEL SISTEMA ELECTROMECÁNICO</t>
  </si>
  <si>
    <t>0201-06-0009</t>
  </si>
  <si>
    <t>DIRECCIÓN GENERAL DE PROYECTOS ESTRATÉGICOS Y ESPECIALES DE LA PRESIDENCIA DE LA REPÚBLICA (PROPEEP)</t>
  </si>
  <si>
    <t>Coordinación e Implementación  de Intervenciones Estratégica</t>
  </si>
  <si>
    <t>Población pobre y vulnerable recibe apoyo integral para el desarrollo de capacidades sociales culturales y productivas.</t>
  </si>
  <si>
    <t>CONSTRUCCIÓN DE ECO-HABITAT INTEGRAL PARA CIUDADANOS EN CONDICION DE POBREZA MULTIDIMENSIONAL EN LA PROVINCIA DE AZUA</t>
  </si>
  <si>
    <t>Adecuación de terreno caminerias peatonal area verde soluciones agua potable sanitaria y electricidad</t>
  </si>
  <si>
    <t>Mejoras de tierras y terrenos</t>
  </si>
  <si>
    <t>Construcción de Eco-viviendas para Ciudadanos en Condiciones de Pobreza Multidimensional en la Provincia de Azua</t>
  </si>
  <si>
    <t>Adquisición e Instalación de Paneles Solares para las Eco-viviendas</t>
  </si>
  <si>
    <t>Adquisición de Mobiliarios y Electrodomésticos varios para las Eco-viviendas</t>
  </si>
  <si>
    <t>Útiles de cocina y comedor</t>
  </si>
  <si>
    <t>Guardería</t>
  </si>
  <si>
    <t>Farmacia</t>
  </si>
  <si>
    <t>Aulas para formación técnico-profesional</t>
  </si>
  <si>
    <t>Unidad de atención primaria</t>
  </si>
  <si>
    <t>Mercado</t>
  </si>
  <si>
    <t>Iglesia</t>
  </si>
  <si>
    <t>Área común: Gazebo administración estafeta de pago área deposito de basura</t>
  </si>
  <si>
    <t>Verja perimetral</t>
  </si>
  <si>
    <t>CONSTRUCCIÓN DE ECO-HÁBITAT INTEGRAL PARA CIUDADANOS EN CONDICIÓN DE POBREZA MULTIDIMENSIONAL PROVINCIA MARÍA TRINIDAD SÁNCHEZ</t>
  </si>
  <si>
    <t>PRELIMINARES GENERALES (CAMPAMENTO CASETA MATERIALES SEGURIDAD FISICA LABORAL Y SALUD)</t>
  </si>
  <si>
    <t>SUPERVISION E INSPECCION DE OBRAS</t>
  </si>
  <si>
    <t>MOVIMIENTO DE TIERRA PARA TODO EL PROYECTO</t>
  </si>
  <si>
    <t>CAMINERIAS PEATONALESACERASCONTENES FORMALETAS</t>
  </si>
  <si>
    <t>AREA VERDE (GRAMAKING JARDINERAS Y ARBOLIZACION)</t>
  </si>
  <si>
    <t>PANELES SOLARES</t>
  </si>
  <si>
    <t>SOLUCION AGUA POTABLE EXTERIOR</t>
  </si>
  <si>
    <t>SOLUCION SANITARIA EXTERIOR</t>
  </si>
  <si>
    <t>SOLUCION ELECTRICIDAD E ILUMINACION EXTERIOR</t>
  </si>
  <si>
    <t>ECO VIVIENDAS</t>
  </si>
  <si>
    <t>FARMACIA (PROMESE/CAL ) Programa de Medicamentos Esenciales y Central de apoyo Logistico y UNAP</t>
  </si>
  <si>
    <t>FORMACION TECNICO PROFESIONAL AULA 1 Y 2</t>
  </si>
  <si>
    <t>MERCADO</t>
  </si>
  <si>
    <t>BASURA (INC. BOTES RECICLADOS DE BASURA)</t>
  </si>
  <si>
    <t>CANCHA</t>
  </si>
  <si>
    <t>JUEGOS Y RECREACION NINOS (INC. BANCOS MATERIALES RECICLADOS)</t>
  </si>
  <si>
    <t>VERJA PERIMETRAL</t>
  </si>
  <si>
    <t>VERJA FRONTAL</t>
  </si>
  <si>
    <t>CONSTRUCCIÓN DE ECO-VIVIENDAS PARA CIUDADANOS EN CONDICION DE POBREZA MULTIDIMENSIONAL EN EL MUNICIPIO MONTE CRISTI PROVINCIA MONTE CRISTI</t>
  </si>
  <si>
    <t>ACERAS CONTENES Y  NIVELACION ENTORNOS</t>
  </si>
  <si>
    <t>MUROS TALUD ESCALONES Y OTROS</t>
  </si>
  <si>
    <t>ELECTRIFICACION PRIMARIA Y SECUNDARIA</t>
  </si>
  <si>
    <t>CISTERNA</t>
  </si>
  <si>
    <t>SISTEMA SANITARIO</t>
  </si>
  <si>
    <t>SÉPTICO</t>
  </si>
  <si>
    <t>ALIMENTACION BOMBAS</t>
  </si>
  <si>
    <t>AREA VERDE</t>
  </si>
  <si>
    <t>PEATONAL</t>
  </si>
  <si>
    <t>ÁREA DE JUEGO</t>
  </si>
  <si>
    <t>ALIMENTOS Y PRODUCTOS AGROFORESTALES</t>
  </si>
  <si>
    <t>Productos pecuarios</t>
  </si>
  <si>
    <t>DEPÓSITO DE BASURA</t>
  </si>
  <si>
    <t>SISTEMA AGUA POTABLE</t>
  </si>
  <si>
    <t>CONSTRUCCIÓN DE ECO-VIVIENDAS PARA CIUDADANOS EN CONDICION DE POBREZA MULTIDIMENSIONAL EN EL MUNICIPIO DE BARAHONA PROVINCIA BARAHONA</t>
  </si>
  <si>
    <t>ECO-VIVIENDAS</t>
  </si>
  <si>
    <t>ACERAS CONTENES PROTECCION TALUD Y ASFALTO</t>
  </si>
  <si>
    <t>AREA VERDE Y ARBOLIZACION</t>
  </si>
  <si>
    <t>SOLUCION EXTERIOR SANITARIA</t>
  </si>
  <si>
    <t>BOTADERO</t>
  </si>
  <si>
    <t>CONSTRUCCIÓN DE ECO-HÁBITAT INTEGRAL PARA FAMILIAS EN CONDICIONES DE VULNERABILIDAD EN EL MUNICIPIO EL SEIBO PROVINCIA EL SEIBO</t>
  </si>
  <si>
    <t>PRELIMINARES GENERALES (CAMPAMENTO SEGURIDAD FISICA LABORAL)</t>
  </si>
  <si>
    <t>CAMINERIAS PEATONALESACERASCONTENES</t>
  </si>
  <si>
    <t>ELECTRICIDAD E ILUMINACIÓN EXTERIOR</t>
  </si>
  <si>
    <t>JUEGOS Y RECREACION NIÑOS (INC. BANCOS MATERIALES RECICLADOS)</t>
  </si>
  <si>
    <t>CONSTRUCCIÓN DE ECO-HABITAT INTEGRAL PARA CIUDADANOS EN CONDICION DE POBREZA MULTIDIMENSIONAL EN EL MUNICIPIO SAN PEDRO DE MACORÍS PROVINCIA SAN PEDRO DE MACORÍS</t>
  </si>
  <si>
    <t>CAMINERIAS PEATONALES ACERAS Y CONTENES</t>
  </si>
  <si>
    <t>ÁREA VERDE (GRAMAKING JARDINERAS Y ARBOLIZACIÓN)</t>
  </si>
  <si>
    <t>CANCHA DEPORTIVA</t>
  </si>
  <si>
    <t>CONSTRUCCIÓN DE ECO-VIVIENDAS PARA CIUDADANOS EN CONDICION DE POBREZA MULTIDIMENSIONAL EN EL MUNICIPIO DE SAN CRISTOBAL PROVINCIA SAN CRISTOBAL</t>
  </si>
  <si>
    <t>AREA VERDE  Y ARBOLIZACION</t>
  </si>
  <si>
    <t>CONSTRUCCIÓN DE PLAZA COMUNITARIA EN EL MUNICIPIO DE BÁNICA  PROVINCIA ELÍAS PIÑA</t>
  </si>
  <si>
    <t>Obras de Infraestructuras para las instituciones</t>
  </si>
  <si>
    <t>Obras urbanísticas y/o recreativas</t>
  </si>
  <si>
    <t>Obras de äreas comunes</t>
  </si>
  <si>
    <t>Obras Exteriores</t>
  </si>
  <si>
    <t>Mobiliario</t>
  </si>
  <si>
    <t>CONSTRUCCIÓN OBRAS COMPLEMENTARIAS DE LAS ECO-VIVIENDAS PARA CIUDADANOS EN CONDICIÓN DE POBREZA MULTIDIMENSIONAL EN EL MUNICIPIO DE SAN CRISTÓBAL PROVINCIA SAN CRISTÓBAL</t>
  </si>
  <si>
    <t>PRELIMINARES GENERALES</t>
  </si>
  <si>
    <t>VÍAS DE COMUNICACIÓN</t>
  </si>
  <si>
    <t>ÁREA VERDE</t>
  </si>
  <si>
    <t>SOLUCIÓN AGUA POTABLE</t>
  </si>
  <si>
    <t>SOLUCIÓN SANITARIA</t>
  </si>
  <si>
    <t>ELECTRIFICACIÓN</t>
  </si>
  <si>
    <t>RECICLADOS DE BASURA</t>
  </si>
  <si>
    <t>Espacios de disposición final con intervención normalización e infraestructura adecuada en gestión de residuos sólidos</t>
  </si>
  <si>
    <t>CONSTRUCCIÓN DE INFRAESTRUCTURA PARA LA DISPOSICIÓN FINAL DE RESIDUOS SÓ</t>
  </si>
  <si>
    <t/>
  </si>
  <si>
    <t>NombreProyecto</t>
  </si>
  <si>
    <t>CodigoProceso</t>
  </si>
  <si>
    <t>DescripcionProceso</t>
  </si>
  <si>
    <t>Caratula</t>
  </si>
  <si>
    <t>EstadoProceso</t>
  </si>
  <si>
    <t>MontoEstimado</t>
  </si>
  <si>
    <t>Modalidad</t>
  </si>
  <si>
    <t>UrlProceso</t>
  </si>
  <si>
    <t>Fuente</t>
  </si>
  <si>
    <t>FechaActualizacionFuenteMH</t>
  </si>
  <si>
    <t>FechaActualizacionFuenteDGCP</t>
  </si>
  <si>
    <t>LEVANTAMIENTO DE LA BASE CARTOGRÁFICA 1:5,000 Y 1:25,000 DE LA REPÚBLICA DOMINICANA</t>
  </si>
  <si>
    <t>IGNJJHM-CCC-LPN-2023-0001</t>
  </si>
  <si>
    <t>Contratación de los servicios para el Levantamiento de la Cartografía Base a Escalas 1:5000 y 1: 25000 de la región Suroeste de la República Dominicana incluyendo la provincia Santo Domingo y el Distrito Nacional a Escala 1: 25000.</t>
  </si>
  <si>
    <t>Contratación de los servicios para el Levantamiento de la Cartografía Base a Escalas 1:5000 y 1: 25000 de la Región Suroeste de la República Dominicana Incluyendo la provincia Santo Domingo y el Di</t>
  </si>
  <si>
    <t>Proceso adjudicado y celebrado</t>
  </si>
  <si>
    <t>160000000</t>
  </si>
  <si>
    <t>Licitación Pública Nacional</t>
  </si>
  <si>
    <t>https://comunidad.comprasdominicana.gob.do//Public/Tendering/OpportunityDetail/Index?noticeUID=DO1.NTC.1249808</t>
  </si>
  <si>
    <t>MH y DGCP</t>
  </si>
  <si>
    <t>3/8/2024</t>
  </si>
  <si>
    <t>2/21/2024</t>
  </si>
  <si>
    <t>IGNJJHM-DAF-CD-2024-0004</t>
  </si>
  <si>
    <t>Contratación de servicio de cáterin para  reuniones técnicas del IGNJJHM.</t>
  </si>
  <si>
    <t>78717.8</t>
  </si>
  <si>
    <t>Compras por Debajo del Umbral</t>
  </si>
  <si>
    <t>https://comunidad.comprasdominicana.gob.do//Public/Tendering/OpportunityDetail/Index?noticeUID=DO1.NTC.1369106</t>
  </si>
  <si>
    <t>IGNJJHM-DAF-CD-2024-0005</t>
  </si>
  <si>
    <t>Adquisición de discos de estados sólidos para Desktop y Servidores del IGNJJHM</t>
  </si>
  <si>
    <t>190676.52</t>
  </si>
  <si>
    <t>https://comunidad.comprasdominicana.gob.do//Public/Tendering/OpportunityDetail/Index?noticeUID=DO1.NTC.1371005</t>
  </si>
  <si>
    <t>IGNJJHM-DAF-CD-2024-0006</t>
  </si>
  <si>
    <t>Adquisición de servicio de almacenamiento en la nube para respaldar información generada por las áreas del IGNJJHM .</t>
  </si>
  <si>
    <t>46650</t>
  </si>
  <si>
    <t>https://comunidad.comprasdominicana.gob.do//Public/Tendering/OpportunityDetail/Index?noticeUID=DO1.NTC.1370920</t>
  </si>
  <si>
    <t>IGNJJHM-UC-CD-2022-0034</t>
  </si>
  <si>
    <t>Adquisición de equipos y accesorios tecnológicos para optimizar el rendimiento de los equipos a utilizar en el Levantamiento de la cartografía base Región Norte, destinado a MIPYME</t>
  </si>
  <si>
    <t>142000</t>
  </si>
  <si>
    <t>https://comunidad.comprasdominicana.gob.do//Public/Tendering/OpportunityDetail/Index?noticeUID=DO1.NTC.1153934</t>
  </si>
  <si>
    <t>IGNJJHM-UC-CD-2022-0038</t>
  </si>
  <si>
    <t>Adquisición de Tickets de Combustible para trabajo de campo en el levantamiento de la cartografía base Región Norte</t>
  </si>
  <si>
    <t>150000</t>
  </si>
  <si>
    <t>https://comunidad.comprasdominicana.gob.do//Public/Tendering/OpportunityDetail/Index?noticeUID=DO1.NTC.1165031</t>
  </si>
  <si>
    <t>IGNJJHM-UC-CD-2022-0039</t>
  </si>
  <si>
    <t>Adquisición de artículos mobiliario para el área técnica del IGNJJHM</t>
  </si>
  <si>
    <t>Adquisicion de articulos mobiliario para el area tecnica del IGNJJHM</t>
  </si>
  <si>
    <t>51920</t>
  </si>
  <si>
    <t>https://comunidad.comprasdominicana.gob.do//Public/Tendering/OpportunityDetail/Index?noticeUID=DO1.NTC.1167517</t>
  </si>
  <si>
    <t>LEVANTAMIENTO DE LA BASE CARTOGRÁFICA 1:5000 Y 1:25000 DE LA REPÚBLICA DOMINICANA</t>
  </si>
  <si>
    <t>IGNJJHM-CCC-CP-2023-0003</t>
  </si>
  <si>
    <t>Adquisición de Camioneta 4x4 doble cabina para uso de la Dirección de Geodesia del IGNJJHM</t>
  </si>
  <si>
    <t>2500000</t>
  </si>
  <si>
    <t>Comparación de Precios</t>
  </si>
  <si>
    <t>https://comunidad.comprasdominicana.gob.do//Public/Tendering/OpportunityDetail/Index?noticeUID=DO1.NTC.1251620</t>
  </si>
  <si>
    <t>IGNJJHM-DAF-CM-2023-0004</t>
  </si>
  <si>
    <t>Adquisición de Equipos Informáticos y Accesorios para uso del Instituto Geográfico Nacional José Joaquín Hungría Morell</t>
  </si>
  <si>
    <t>719000</t>
  </si>
  <si>
    <t>Compras Menores</t>
  </si>
  <si>
    <t>https://comunidad.comprasdominicana.gob.do//Public/Tendering/OpportunityDetail/Index?noticeUID=DO1.NTC.1238625</t>
  </si>
  <si>
    <t>IGNJJHM-DAF-CM-2023-0005</t>
  </si>
  <si>
    <t>Adquisición de Equipos Topográfico indispensables para la Dirección de Geodesia del Instituto Geográfico Nacional José Joaquín Hungría Morell</t>
  </si>
  <si>
    <t>Proceso ad</t>
  </si>
  <si>
    <t>undefined</t>
  </si>
  <si>
    <t>null</t>
  </si>
  <si>
    <t>DESARROLLO PROVINCIA-CCC-LPN-2022-0004</t>
  </si>
  <si>
    <t>CONSTRUCCIÓN Y RECONSTRUCCIÓN DE OBRAS DEPORTIVAS COMUNITARIAS Y ECLESIÁSTICAS A NIVEL NACIONAL</t>
  </si>
  <si>
    <t>284010457.1</t>
  </si>
  <si>
    <t>https://comunidad.comprasdominicana.gob.do//Public/Tendering/OpportunityDetail/Index?noticeUID=DO1.NTC.1144206</t>
  </si>
  <si>
    <t>CONSTRUCCIÓN CANCHA DE BALONCESTO EN EL BARRIO EL OCHO, MUNICIPIO BONAO, PROVINCIA MONSEÑOR NOUEL</t>
  </si>
  <si>
    <t>CONSTRUCCIÓN CANCHA DE BALONCESTO EN EL BARRIO CANTA LA RANA, MUNICIPIO PIEDRA BLANCA, PROVINCIA MONSEÑOR NOUEL</t>
  </si>
  <si>
    <t>CONSTRUCCIÓN CANCHA DE BALONCESTO EN EL BARRIO PROSPERIDAD, MUNICIPIO BONAO, PROVINCIA MONSEÑOR NOUEL</t>
  </si>
  <si>
    <t>REMODELACIÓN CAMPO DE BEISBOL EN LA COMUNIDAD SAINAGUA, PROVINCIA SAN CRISTOBAL</t>
  </si>
  <si>
    <t>REMODELACIÓN CANCHA DE BALONCESTO EN LA COMUNIDAD ITABO, MUNICIPIO BAJOS DE HAINA, PROVINCIA SAN CRISTOBAL</t>
  </si>
  <si>
    <t>REMODELACIÓN CANCHA DE BALONCESTO LOS BUITRES, PROVINCIA SAN CRISTOBAL</t>
  </si>
  <si>
    <t>CONSTRUCCIÓN OBRAS COMPLEMENTARIAS PARA EL DESARROLLO COMUNITARIO DEL CENTRO POBLADO MONTEGRANDE PROVINCIA BARAHONA</t>
  </si>
  <si>
    <t>MIVHED-CCC-CP-2023-0003</t>
  </si>
  <si>
    <t>CONTRATACIÓN DE (I) CONSTRUCCIÓN DE OBRAS EN EL POBLADO MONTE GRANDE PROV. BARAHONA (II) CONSTRUCCIÓN DEL CENTRO PERIFÉRICO LA JOYA PROV. SANTIAGO.</t>
  </si>
  <si>
    <t>CONTRATACIÓN DE (I) CONSTRUCCIÓN DE OBRAS EN EL POBLADO MONTE GRANDE PROV. BARAHONA (II) CONSTRUCCIÓN DEL CENTRO PERIFÉRICO LA JOYA PROV. SANTIAGO</t>
  </si>
  <si>
    <t>58797692.58</t>
  </si>
  <si>
    <t>https://comunidad.comprasdominicana.gob.do//Public/Tendering/OpportunityDetail/Index?noticeUID=DO1.NTC.1200601</t>
  </si>
  <si>
    <t>MIVHED-CCC-LPN-2023-0014</t>
  </si>
  <si>
    <t>CONSTRUCCIÓN RECONSTRUCCIÓN Y TERMINACIÓN DE EDIFICACIONES VARIAS</t>
  </si>
  <si>
    <t>5397820015</t>
  </si>
  <si>
    <t>https://comunidad.comprasdominicana.gob.do//Public/Tendering/OpportunityDetail/Index?noticeUID=DO1.NTC.1341811</t>
  </si>
  <si>
    <t>AMPLIACIÓN DE LAS REDES DE DISTRIBUCION DE AGUA POTABLE EN SANTIAGO DE LOS CABALLEROS PROVINCIA SANTIAGO</t>
  </si>
  <si>
    <t>CORAASAN-CCC-CP-2023-0007</t>
  </si>
  <si>
    <t>Construcción línea de impulsión Villa Hortensia La Herradura Santiago. Proceso dirigido a MIPYMES</t>
  </si>
  <si>
    <t>54908772</t>
  </si>
  <si>
    <t>https://comunidad.comprasdominicana.gob.do//Public/Tendering/OpportunityDetail/Index?noticeUID=DO1.NTC.1234757</t>
  </si>
  <si>
    <t>CORAASAN-CCC-CP-2023-0008</t>
  </si>
  <si>
    <t>Equipamiento estaciones de bombeo provincia de Santiago. Proceso dirigido a MIPYMES</t>
  </si>
  <si>
    <t>54000000</t>
  </si>
  <si>
    <t>https://comunidad.comprasdominicana.gob.do//Public/Tendering/OpportunityDetail/Index?noticeUID=DO1.NTC.1235051</t>
  </si>
  <si>
    <t>CORAASAN-CCC-CP-2023-0018</t>
  </si>
  <si>
    <t>Estabilización terreno y fundación de tanque en Tamboril</t>
  </si>
  <si>
    <t>13300000</t>
  </si>
  <si>
    <t>https://comunidad.comprasdominicana.gob.do//Public/Tendering/OpportunityDetail/Index?noticeUID=DO1.NTC.1303934</t>
  </si>
  <si>
    <t>CORAASAN-CCC-CP-2023-0024</t>
  </si>
  <si>
    <t>Rehabilitación tanque de almacenamiento y regulador AP La Trinitaria</t>
  </si>
  <si>
    <t>60000000</t>
  </si>
  <si>
    <t>https://comunidad.comprasdominicana.gob.do//Public/Tendering/OpportunityDetail/Index?noticeUID=DO1.NTC.1335266</t>
  </si>
  <si>
    <t>CORAASAN-CCC-LR-2022-0002</t>
  </si>
  <si>
    <t>Diseño y construcción redes agua potable en sectores de Santiago Oeste</t>
  </si>
  <si>
    <t>215300000</t>
  </si>
  <si>
    <t>Licitación Restringida</t>
  </si>
  <si>
    <t>https://comunidad.comprasdominicana.gob.do//Public/Tendering/OpportunityDetail/Index?noticeUID=DO1.NTC.1173867</t>
  </si>
  <si>
    <t>CORAASAN-CCC-LR-2023-0001</t>
  </si>
  <si>
    <t>Rehabilitación estación de bombeo AP Toma de Pastor</t>
  </si>
  <si>
    <t>227000000</t>
  </si>
  <si>
    <t>https://comunidad.comprasdominicana.gob.do//Public/Tendering/OpportunityDetail/Index?noticeUID=DO1.NTC.1272549</t>
  </si>
  <si>
    <t>CORAASAN-MAE-PEUR-2023-0001</t>
  </si>
  <si>
    <t>Rehabilitación sistema de impulsión zona Suroeste</t>
  </si>
  <si>
    <t>36500000</t>
  </si>
  <si>
    <t>Procesos de Excepción</t>
  </si>
  <si>
    <t>https://comunidad.comprasdominicana.gob.do//Public/Tendering/OpportunityDetail/Index?noticeUID=DO1.NTC.1202240</t>
  </si>
  <si>
    <t>AMPLIACIÓN DE LAS REDES DE DISTRIBUCION DE AGUA POTABLE EN SANTIAGO DE LOS CABALLEROS, PROVINCIA SANTIAGO</t>
  </si>
  <si>
    <t>AMPLIACIÓN SISTEMAS DE RECOLECCION  DE AGUAS RESIDUALES SANTIAGO DE LOS CABALLEROS</t>
  </si>
  <si>
    <t>CORAASAN-CCC-CP-2022-0077</t>
  </si>
  <si>
    <t>Rehabilitacion tramo colector 24¿¿ ave. Imbert con 27 de Febrero.</t>
  </si>
  <si>
    <t>10845661.37</t>
  </si>
  <si>
    <t>https://comunidad.comprasdominicana.gob.do//Public/Tendering/OpportunityDetail/Index?noticeUID=DO1.NTC.1173481</t>
  </si>
  <si>
    <t>CORAASAN-CCC-CP-2023-0025</t>
  </si>
  <si>
    <t>Mejoramiento del sistema de recolección de aguas Cerro Hermoso</t>
  </si>
  <si>
    <t>65000000</t>
  </si>
  <si>
    <t>https://comunidad.comprasdominicana.gob.do//Public/Tendering/OpportunityDetail/Index?noticeUID=DO1.NTC.1335058</t>
  </si>
  <si>
    <t>CORAASAN-CCC-LR-2022-0001</t>
  </si>
  <si>
    <t>Ampliación del Sistema de Alcantarillado y conducción de Aguas Residuales en av. Luperón- Padre Las Casas</t>
  </si>
  <si>
    <t>199237868</t>
  </si>
  <si>
    <t>https://comunidad.comprasdominicana.gob.do//Public/Tendering/OpportunityDetail/Index?noticeUID=DO1.NTC.1166758</t>
  </si>
  <si>
    <t>MEJORAMIENTO CAÑADA GRANDE EN EL MUNICIPIO SAN FRANCISCO DE MACORIS PROVINCIA DUARTE</t>
  </si>
  <si>
    <t>INDRHI-CCC-CP-2023-0005</t>
  </si>
  <si>
    <t>CONSTRUCCIÓN DEL PROYECTO REHABILITACIÓN CAÑADA GRANDE ¿ TRAMO II. (E-00+000 A E-0+440) D/R: YUNA CAMÚ D/R COTUÍ.</t>
  </si>
  <si>
    <t>94698786.46</t>
  </si>
  <si>
    <t>https://comunidad.comprasdominicana.gob.do//Public/Tendering/OpportunityDetail/Index?noticeUID=DO1.NTC.1219736</t>
  </si>
  <si>
    <t>MEJORAMIENTO DE 100,000 VIVIENDAS EN LA REPÚBLICA DOMINICANA</t>
  </si>
  <si>
    <t>MIVHED-CCC-CP-2023-0019</t>
  </si>
  <si>
    <t>PREPARACIÓN DEL ESTACIONAMIENTO DEL EDIFICIO DE LA POLICÍA NACIONAL SANTO DOMINGO ESTE UBICADO EN LA PROVINCIA SANTO DOMINGO</t>
  </si>
  <si>
    <t>138688441.6</t>
  </si>
  <si>
    <t>https://comunidad.comprasdominicana.gob.do//Public/Tendering/OpportunityDetail/Index?noticeUID=DO1.NTC.1310347</t>
  </si>
  <si>
    <t>MIVHED-CCC-CP-2023-0030</t>
  </si>
  <si>
    <t>Contratación de la segunda etapa de preparación de parqueo de edificio de la Policía Nacional Santo Domingo Oeste dirigido a MiPymes</t>
  </si>
  <si>
    <t>142008189.4</t>
  </si>
  <si>
    <t>https://comunidad.comprasdominicana.gob.do//Public/Tendering/OpportunityDetail/Index?noticeUID=DO1.NTC.1323403</t>
  </si>
  <si>
    <t>MEJORAMIENTO DE 100000 VIVIENDAS EN LA REPÚBLICA DOMINICANA</t>
  </si>
  <si>
    <t>MIVHED-CCC-CP-2023-0001</t>
  </si>
  <si>
    <t>ADQUISICIÓN E INSTALACIÓN DE NEUMÁTICOS PARA SER UTILIZADOS POR LA FLOTILLA VEHICULAR DE ESTE MINISTERIO</t>
  </si>
  <si>
    <t>4923668</t>
  </si>
  <si>
    <t>https://comunidad.comprasdominicana.gob.do//Public/Tendering/OpportunityDetail/Index?noticeUID=DO1.NTC.1196843</t>
  </si>
  <si>
    <t>MIVHED-CCC-LPN-2023-0009</t>
  </si>
  <si>
    <t>ADQUISICIÓN DE TICKETS DE COMBUSTIBLE PARA USO DE LA FLOTILLA VEHICULAR DEL MINISTERIO POR UN PERIODO DE SEIS (6) MESES (JULIO-DICIEMBRE 2023)</t>
  </si>
  <si>
    <t>45000000</t>
  </si>
  <si>
    <t>https://comunidad.comprasdominicana.gob.do//Public/Tendering/OpportunityDetail/Index?noticeUID=DO1.NTC.1257726</t>
  </si>
  <si>
    <t>MIVHED-UC-CD-2023-0019</t>
  </si>
  <si>
    <t>Adquisición de cemento para ser utilizado en la terminación de proyecto habitacional en las matas de farfán Provincia San Juan Dirigido a Mipymes.</t>
  </si>
  <si>
    <t>66000</t>
  </si>
  <si>
    <t>https://comunidad.comprasdominicana.gob.do//Public/Tendering/OpportunityDetail/Index?noticeUID=DO1.NTC.1209750</t>
  </si>
  <si>
    <t>CONSTRUCCIÓN MERCADO MUNICIPAL DE CABRAL, PROVINCIA BARAHONA</t>
  </si>
  <si>
    <t>DESARROLLO PROVINCIA-CCC-LPN-2022-0003</t>
  </si>
  <si>
    <t>CONSTRUCCIÓN Y RECONSTRUCCIÓN DE OBRAS DEPORTIVAS, COMUNITARIAS Y CULTURALES A NIVEL NACIONAL</t>
  </si>
  <si>
    <t>453160417</t>
  </si>
  <si>
    <t>https://comunidad.comprasdominicana.gob.do//Public/Tendering/OpportunityDetail/Index?noticeUID=DO1.NTC.1127708</t>
  </si>
  <si>
    <t>CONSTRUCCIÓN DEL CENTRO DE RETENCIÓN VEHICULAR DE LA DIGESETT PROVINCIA SANTO DOMINGO</t>
  </si>
  <si>
    <t>MIVHED-CCC-CP-2023-0012</t>
  </si>
  <si>
    <t>CONTRATACIÓN DE MEJORAMIENTO DE SISTEMA PLUVIAL KM 21 CIRCUNVALACIÓN DE SANTO DOMINGO PEDRO BRAND.</t>
  </si>
  <si>
    <t>83222704.07</t>
  </si>
  <si>
    <t>https://comunidad.comprasdominicana.gob.do//Public/Tendering/OpportunityDetail/Index?noticeUID=DO1.NTC.1300047</t>
  </si>
  <si>
    <t>CONSTRUCCIÓN DEL CENTRO DE RETENCIÓN VEHICULAR DE LA DIGESETT, PROVINCIA SANTO DOMINGO</t>
  </si>
  <si>
    <t>CONSTRUCCIÓN CENTRO UNIVESITARIO REGIONAL UASD PROVINCIA SANTIAGO RODRIGUEZ</t>
  </si>
  <si>
    <t>MIVHED-CCC-PEPU-2022-0009</t>
  </si>
  <si>
    <t>ADQUISICIÓN DEL TERRENO PARA DESARROLLAR EL SUB-CENTRO UASD SANTIAGO RODRÍGUEZ.</t>
  </si>
  <si>
    <t>10328234</t>
  </si>
  <si>
    <t>https://comunidad.comprasdominicana.gob.do//Public/Tendering/OpportunityDetail/Index?noticeUID=DO1.NTC.1165323</t>
  </si>
  <si>
    <t>HABILITACIÓN DE INMUEBLE PARA ARCHIVO REGIONAL CIBAO NORDESTE EN SAN FRANCISCO DE MACORIS</t>
  </si>
  <si>
    <t>AGN-CCC-CP-2023-0004</t>
  </si>
  <si>
    <t>ADQUISICIÓN DE CAMIONETA DOBLE CABINA 4x4 PARA USO DEL ARCHIVO GENERAL DE LA NACIÓN</t>
  </si>
  <si>
    <t>2800000</t>
  </si>
  <si>
    <t>https://comunidad.comprasdominicana.gob.do//Public/Tendering/OpportunityDetail/Index?noticeUID=DO1.NTC.1226801</t>
  </si>
  <si>
    <t>AGN-DAF-CM-2023-0014</t>
  </si>
  <si>
    <t>ADQUISICIÓN DE DETECTORES DE HUMO FOTOELÉCTRICOS Y EL SERVICIO DE MANTENIMIENTO PARA LOS YA EXISTENTES</t>
  </si>
  <si>
    <t>700000</t>
  </si>
  <si>
    <t>https://comunidad.comprasdominicana.gob.do//Public/Tendering/OpportunityDetail/Index?noticeUID=DO1.NTC.1254710</t>
  </si>
  <si>
    <t>911-CCC-CP-2023-0012</t>
  </si>
  <si>
    <t>Adecuación y Reparaciones en Planta Física del Sistema Nacional de Atención a Emergencias y Seguridad 9-1-1. Sede Santo Domingo.</t>
  </si>
  <si>
    <t>12706874.74</t>
  </si>
  <si>
    <t>https://comunidad.comprasdominicana.gob.do//Public/Tendering/OpportunityDetail/Index?noticeUID=DO1.NTC.1261841</t>
  </si>
  <si>
    <t>911-CCC-LPN-2023-0007</t>
  </si>
  <si>
    <t>ADQUISICIÓN DE EQUIPOS TECNOLÓGICOS Y PARTES DE REPUESTOS PARA EL SISTEMA NACIONAL DE ATENCIÓN A EMERGENCIAS Y SEGURIDAD 9-1-1. ZONA METRO Y ZONA NORTE.</t>
  </si>
  <si>
    <t>39849544</t>
  </si>
  <si>
    <t>https://comunidad.comprasdominicana.gob.do//Public/Tendering/OpportunityDetail/Index?noticeUID=DO1.NTC.1261336</t>
  </si>
  <si>
    <t>911-CCC-LPN-2023-0009</t>
  </si>
  <si>
    <t>ADQUISICIÓN DE VEHÍCULOS PARA EL SISTEMA NACIONAL DE ATENCIÓN A EMERGENCIAS Y SEGURIDAD 9-1-1.</t>
  </si>
  <si>
    <t>59680000.01</t>
  </si>
  <si>
    <t>https://comunidad.comprasdominicana.gob.do//Public/Tendering/OpportunityDetail/Index?noticeUID=DO1.NTC.1262429</t>
  </si>
  <si>
    <t>911-CCC-LPN-2023-0012</t>
  </si>
  <si>
    <t>Adquisición de materiales para brigadas técnicas de videovigilancia para las reparaciones de averías en puntos de videovigilancia del Sistema Nacional de Atención a Emergencias y Seguridad 9-1-1. Proceso dirigido a Mipymes.</t>
  </si>
  <si>
    <t>Adquisición de materiales para brigadas técnicas de videovigilancia para las reparaciones de averías en puntos de videovigilancia del Sistema Nacional de Atención a Emergencias y Seguridad 9-1-1. Proc</t>
  </si>
  <si>
    <t>11936240.26</t>
  </si>
  <si>
    <t>https://comunidad.comprasdominicana.gob.do//Public/Tendering/OpportunityDetail/Index?noticeUID=DO1.NTC.1306659</t>
  </si>
  <si>
    <t>911-CCC-PEEX-2022-0012</t>
  </si>
  <si>
    <t>Expansión Capacidad UPS para los Data Center del Sistema Nacional de Atención a Emergencias y Seguridad 9-1-1 Zona Metro y Zona Norte.</t>
  </si>
  <si>
    <t>16843885.69</t>
  </si>
  <si>
    <t>https://comunidad.comprasdominicana.gob.do//Public/Tendering/OpportunityDetail/Index?noticeUID=DO1.NTC.1160858</t>
  </si>
  <si>
    <t>911-CCC-PEEX-2023-0004</t>
  </si>
  <si>
    <t>Renovación del Soporte para los Video Wall Barco de ambas sedes del Sistema Nacional de Atención a Emergencias y Seguridad 9-1-1.</t>
  </si>
  <si>
    <t>8850000</t>
  </si>
  <si>
    <t>https://comunidad.comprasdominicana.gob.do//Public/Tendering/OpportunityDetail/Index?noticeUID=DO1.NTC.1262209</t>
  </si>
  <si>
    <t>911-CCC-PEEX-2023-0006</t>
  </si>
  <si>
    <t>Renovación de Servicios de Suscripción de Soporte y Actualización de Equipos Cisco para el Sistema Nacional de Atención a Emergencias y Seguridad 9-1-1.</t>
  </si>
  <si>
    <t>Renovación de Servicios de Suscripción de Soporte y Actualización de Equipos Cisco para el  Sistema Nacional de Atención a Emergencias y Seguridad 9-1-1.</t>
  </si>
  <si>
    <t>16814036</t>
  </si>
  <si>
    <t>https://comunidad.comprasdominicana.gob.do//Public/Tendering/OpportunityDetail/Index?noticeUID=DO1.NTC.1309131</t>
  </si>
  <si>
    <t>911-CCC-PEEX-2023-0013</t>
  </si>
  <si>
    <t>Renovación de soporte y adquisición de componentes PON para red de Video Vigilancia urbana Sede Metro y Sede Norte del Sistema Nacional de Atención a Emergencias y Seguridad 9-1-1.</t>
  </si>
  <si>
    <t>46642153.73</t>
  </si>
  <si>
    <t>https://comunidad.comprasdominicana.gob.do//Public/Tendering/OpportunityDetail/Index?noticeUID=DO1.NTC.1331028</t>
  </si>
  <si>
    <t>911-CCC-PEEX-2023-0014</t>
  </si>
  <si>
    <t>Servicio de Mantenimiento Preventivo y Correctivo con partes incluidas para Equipos del Data Center del Sistema Nacional de Atención  a Emergencias y Seguridad 9-1-1 Zona Metro y Norte.</t>
  </si>
  <si>
    <t>Servicio de mantenimiento preventivo y correctivo con partes incluidas para equipos del Data Center del Sistema Nacional de Atención  a Emergencias y Seguridad 9-1-1 Zona Metro y  Norte.</t>
  </si>
  <si>
    <t>21362323.77</t>
  </si>
  <si>
    <t>https://comunidad.comprasdominicana.gob.do//Public/Tendering/OpportunityDetail/Index?noticeUID=DO1.NTC.1332261</t>
  </si>
  <si>
    <t>911-CCC-PEPU-2023-0015</t>
  </si>
  <si>
    <t>CONTRATACION DE SERVICIO DE REACONDICIONAMIENTO DE RADIOS MICROONDAS PARA LA RED DE TRANSPORTE DEL SISTEMA NACIONAL DE ATENCION A EMERGENCIAS Y SEGURIDAD 9-1-1.</t>
  </si>
  <si>
    <t>6720100</t>
  </si>
  <si>
    <t>https://comunidad.comprasdominicana.gob.do//Public/Tendering/OpportunityDetail/Index?noticeUID=DO1.NTC.1300032</t>
  </si>
  <si>
    <t>911-CCC-PEPU-2023-0016</t>
  </si>
  <si>
    <t>Adquisición de repuestos para red de Radiocomunicación del Sistema Nacional de Atención a Emergencias y Seguridad 9-1-1.</t>
  </si>
  <si>
    <t>32277720</t>
  </si>
  <si>
    <t>https://comunidad.comprasdominicana.gob.do//Public/Tendering/OpportunityDetail/Index?noticeUID=DO1.NTC.1297933</t>
  </si>
  <si>
    <t>911-CCC-PEPU-2023-0018</t>
  </si>
  <si>
    <t>Contratación de servicios de Soporte Técnico y mantenimiento del software ARCGIS   del Sistema Nacional de Atencion a Emergencias y Seguridad 9-1-1.</t>
  </si>
  <si>
    <t>4258464.24</t>
  </si>
  <si>
    <t>https://comunidad.comprasdominicana.gob.do//Public/Tendering/OpportunityDetail/Index?noticeUID=DO1.NTC.1297934</t>
  </si>
  <si>
    <t>911-CCC-PEPU-2023-0022</t>
  </si>
  <si>
    <t>Adquisición de Baterías para terminales de Radios Portátiles del Sistema Nacional de Atención a Emergencias y Seguridad 9-1-1.</t>
  </si>
  <si>
    <t>1211660.55</t>
  </si>
  <si>
    <t>https://comunidad.comprasdominicana.gob.do//Public/Tendering/OpportunityDetail/Index?noticeUID=DO1.NTC.1330053</t>
  </si>
  <si>
    <t>911-CCC-PEPU-2023-0023</t>
  </si>
  <si>
    <t>Adquisición de repuestos para el sistema  de gestión de autonomía  eléctrica en sitios de radio del Sistema Nacional de Atención a Emergencias y Seguridad 9-1-1.</t>
  </si>
  <si>
    <t>Adquisición de repuestos para el sistema  de gestión de autonomía  eléctrica en sitios de radio del Sistema Nacional de Atencion a Emergencias y Seguridad 9-1-1.</t>
  </si>
  <si>
    <t>6421560</t>
  </si>
  <si>
    <t>https://comunidad.comprasdominicana.gob.do//Public/Tendering/OpportunityDetail/Index?noticeUID=DO1.NTC.1331355</t>
  </si>
  <si>
    <t>911-DAF-CM-2023-0040</t>
  </si>
  <si>
    <t>Adquisición de repuestos para el Sistema de Distribución de energía eléctrica de sitios de radio de la Dirección de Radiocomunicación y planta externa del Sistema Nacional de Atención a Emergencias y Seguridad 9-1-1.</t>
  </si>
  <si>
    <t>Adquisición de repuestos para el Sistema de Distribución de energía eléctrica de sitios de radio de la Dirección de Radiocomunicación y planta externa  del Sistema Nacional de Atención a Emergencias y</t>
  </si>
  <si>
    <t>1492700</t>
  </si>
  <si>
    <t>https://comunidad.comprasdominicana.gob.do//Public/Tendering/OpportunityDetail/Index?noticeUID=DO1.NTC.1329635</t>
  </si>
  <si>
    <t>AMPLIACIÓN DEL SISTEMA NACIONAL DE ATENCION A EMERGENCIAS Y SEGURIDAD 9-1-1, FASE II</t>
  </si>
  <si>
    <t>911-CCC-PEEX-2022-0011</t>
  </si>
  <si>
    <t>ADQUISICIÓN DE ONT Y COMPONENTES PON HUAWEI PARA RED DE VIDEO VIGILANCIA URBANA SEDE METRO Y SEDE NORTE DEL SISTEMA NACIONAL DE ATENCIÓN A EMERGENCIAS Y SEGURIDAD 9-1-1</t>
  </si>
  <si>
    <t>Cancelado</t>
  </si>
  <si>
    <t>55704024</t>
  </si>
  <si>
    <t>https://comunidad.comprasdominicana.gob.do//Public/Tendering/OpportunityDetail/Index?noticeUID=DO1.NTC.1161638</t>
  </si>
  <si>
    <t>911-MAE-PEUR-2022-0001</t>
  </si>
  <si>
    <t>ADQUISICIÓN DE EQUIPOS PARA LA SOLUCION DE AVERIAS EN LA PLANTA EXTERNA DE VIDEO VIGILANCIA, TRAS EL PASO DEL HURACAN FIONA EN EL TERRITORIO NACIONAL, PARA DEL SISTEMA NACIONAL DE ATENCIÓN A EMERGENCIAS Y SEGURIDAD 9-1-1.</t>
  </si>
  <si>
    <t>ADQUISICIÓN DE EQUIPOS PARA LA SOLUCION DE AVERIAS EN LA PLANTA EXTERNA DE VIDEO VIGILANCIA, TRAS EL PASO DEL HURACAN FIONA EN EL TERRITORIO NACIONAL, PARA DEL SISTEMA NACIONAL DE ATENCIÓN A EMERGENCI</t>
  </si>
  <si>
    <t>19400710.4</t>
  </si>
  <si>
    <t>https://comunidad.comprasdominicana.gob.do//Public/Tendering/OpportunityDetail/Index?noticeUID=DO1.NTC.1156701</t>
  </si>
  <si>
    <t>FORTALECIMIENTO DEL SISTEMA DE MERCADOS FRONTERIZOS DE LA REPUBLICA DOMINICANA</t>
  </si>
  <si>
    <t>INDESUR-CCC-CP-2023-0001</t>
  </si>
  <si>
    <t>CONTRATACIÓN DE ESTUDIOS CIVILES PARA LA CONSTRUCIÓN DEL MERCADO FRONTERIZO  DEL MUNICIPIO DE BÁNICA PROVINCIA ELÍAS PIÑA</t>
  </si>
  <si>
    <t>CONTRATACIÓN DE ESTUDIOS CIVILES PARA LA CONSTRUCIÓN DEL MERCADO FRONTERIZO DEL MUNICIPIO DE BÁNICA PROVINCIA ELÍAS PIÑA</t>
  </si>
  <si>
    <t>4343220.35</t>
  </si>
  <si>
    <t>https://comunidad.comprasdominicana.gob.do//Public/Tendering/OpportunityDetail/Index?noticeUID=DO1.NTC.1302425</t>
  </si>
  <si>
    <t>CONSTRUCCIÓN LÍNEA 2C DEL METRO DE SANTO DOMINGO TRAMOS:  ALCARRIZOS- LUPERÓN</t>
  </si>
  <si>
    <t>OPRET-CCC-CP-2023-0007</t>
  </si>
  <si>
    <t>REUBICACION DE LINEAS ELÉCTRICAS DE MEDIA Y BAJA TENSIÓN PARA LA CONTINUACIÓN DE LA LINEA 2C DEL METRO DE SANTO DOMINGO</t>
  </si>
  <si>
    <t>REUBICACION DE LINEAS ELECTRICAS DE MEDIA Y BAJA TENSION PARA LA CONTINUACION DE LA LINEA 2C DEL METRO DE SANTO DOMINGO</t>
  </si>
  <si>
    <t>115096000</t>
  </si>
  <si>
    <t>https://comunidad.comprasdominicana.gob.do//Public/Tendering/OpportunityDetail/Index?noticeUID=DO1.NTC.1308307</t>
  </si>
  <si>
    <t>OPRET-CCC-LPN-2023-0015</t>
  </si>
  <si>
    <t>CONSTRUCCIÓN DE 254 METROS DE TÚNEL MINERO A PARTIR DEL PORTAL No. 2 DE LA LINEA 2C DEL METRO DE SANTO DOMINGO</t>
  </si>
  <si>
    <t>CONSTRUCCION DE 254 METROS DE TUNEL MINERO A PARTIR DEL PORTAL No. 2 DE LA LINEA 2C DEL METRO DE SANTO DOMINGO</t>
  </si>
  <si>
    <t>488212700</t>
  </si>
  <si>
    <t>https://comunidad.comprasdominicana.gob.do//Public/Tendering/OpportunityDetail/Index?noticeUID=DO1.NTC.1314244</t>
  </si>
  <si>
    <t>OPRET-CCC-PEPU-2023-0002</t>
  </si>
  <si>
    <t>ESTUDIO DEL HEADWAY COMO PRIMERA FASE DEL SISTEMA DE SEÑALIZACION FERROVIARIA A IMPLEMENTAR EN EL METRO DE SANTO DOMINGO</t>
  </si>
  <si>
    <t>109442.64</t>
  </si>
  <si>
    <t>https://comunidad.comprasdominicana.gob.do//Public/Tendering/OpportunityDetail/Index?noticeUID=DO1.NTC.1273851</t>
  </si>
  <si>
    <t>OPRET-CCC-PEPU-2024-0001</t>
  </si>
  <si>
    <t>FABRICACIONSUMINISTROINSTALACION Y PUESTA EN MARCHA DEL SISTEMA DE SEÑALIZACIÓN FERROVIARIA PARA LA LÍNEA 2C DEL METRO DE SANTO DOMINGO</t>
  </si>
  <si>
    <t>20025549.08</t>
  </si>
  <si>
    <t>https://comunidad.comprasdominicana.gob.do//Public/Tendering/OpportunityDetail/Index?noticeUID=DO1.NTC.1348012</t>
  </si>
  <si>
    <t>OPRET-CCC-PEPU-2024-0002</t>
  </si>
  <si>
    <t>FABRICACIÓN SUMINISTRO Y PUESTA EN MARCHA Y GARANTIA DEL MATERIAL MOVIL DE OCHO (08) UNIDADES DE TRENES DE TRES COCHES ACOPABLES Mc-R-Mc CON CAPACIDAD PARA OPERAR COMO UNIDADES MULTIPLES DE SEIS COCHES ACOPABLES Mc-R-Mc-Mc-R-Mc PARA EL PROYECTO DE EXTENSION DE LA LINEA 2C DEL METRO DE SANTO DOMINGO.</t>
  </si>
  <si>
    <t>FABRICACIÓN SUMINISTRO Y PUESTA EN MARCHA Y GARANTIA DEL MATERIAL MOVIL DE OCHO (08) UNIDADES DE TRENES DE TRES COCHES ACOPABLES Mc-R-Mc CON CAPACIDAD PARA OPERAR COMO UNIDADES MULTIPLES DE SEIS COCH</t>
  </si>
  <si>
    <t>55159225.68</t>
  </si>
  <si>
    <t>https://comunidad.comprasdominicana.gob.do//Public/Tendering/OpportunityDetail/Index?noticeUID=DO1.NTC.1350111</t>
  </si>
  <si>
    <t>OPRET-CCC-PEPU-2024-0003</t>
  </si>
  <si>
    <t>¿FABRICACIÓN SUMINISTRO INSTALACIÓN Y PUESTA EN MARCHA DE LOS SISTEMAS DE TELECOMUNICACIONES RADIOTELEFONÍA TETRA Y CONTROL DE VENTA DE TÍTULOS DE TRANSPORTE (TICKETING) PARA EL PROYECTO DE LA LÍNEA 2C DEL METRO DE SANTO DOMINGO"</t>
  </si>
  <si>
    <t>FABRICACIÓN SUMINISTRO INSTALACIÓN Y PUESTA EN MARCHA DE LOS SISTEMAS DE TELECOMUNICACIONES RADIOTELEFONÍA TETRA Y CONTROL DE VENTA DE TÍTULOS DE TRANSPORTE (TICKETING) PARA LA LÍNEA 2C DEL METRO</t>
  </si>
  <si>
    <t>32504961.82</t>
  </si>
  <si>
    <t>https://comunidad.comprasdominicana.gob.do//Public/Tendering/OpportunityDetail/Index?noticeUID=DO1.NTC.1349706</t>
  </si>
  <si>
    <t>OPRET-CCC-PEPU-2024-0004</t>
  </si>
  <si>
    <t>ASISTENCIA TÉCNICO Y AMBIENTAL PARA EL PROYECTO DE CONSTRUCCIÓN DE LA LÍNEA 2-C DEL METRO DE SANTO DOMINGO¿.	ASISTENCIA TÉCNICO Y AMBIENTAL PARA EL PROYECTO DE CONSTRUCCIÓN DE LA LÍNEA 2-C DEL METRO DE SANTO DOMINGO¿.</t>
  </si>
  <si>
    <t>2224486.44</t>
  </si>
  <si>
    <t>https://comunidad.comprasdominicana.gob.do//Public/Tendering/OpportunityDetail/Index?noticeUID=DO1.NTC.1367534</t>
  </si>
  <si>
    <t>OPRET-DAF-CM-2023-0084</t>
  </si>
  <si>
    <t>CONTRATACION DE LOS TRABAJOS PARA LOS SERVICIOS DE SANEAMIENTO DE AFECCIONES DEL TRAMOS DE LA MARGINAL EN LA CONSTRUCCION DE LA LINEA 2C DEL METRO DE SANTO DOMINGO</t>
  </si>
  <si>
    <t>1543136</t>
  </si>
  <si>
    <t>https://comunidad.comprasdominicana.gob.do//Public/Tendering/OpportunityDetail/Index?noticeUID=DO1.NTC.1320008</t>
  </si>
  <si>
    <t>CONSTRUCCIÓN IGLESIA EN MONTE GRANDE PROVINCIA BARAHONA</t>
  </si>
  <si>
    <t>MIVHED-CCC-CP-2023-0032</t>
  </si>
  <si>
    <t>¿CONTRATACIÓN PARA LA CONSTRUCCIÓN DE (I) AMPLIACIÓN DEL INSTITUTO NACIONAL DEL CÁNCER ROSA EMILIA PÉREZ DE TAVERAS (INCART) EN SANTO DOMINGO (II) CONSTRUCCIÓN DE IGLESIA SAN FRANCISCO DE ASÍS (III) CONSTRUCCIÓN DE LA IGLESIA MANADA PEQUEÑA MUNICIPIO DE CABRAL BARAHONA CONSTRUCCIÓN DE LA IGLESIA EN EL POBLADO DE MONTE GRANDE PROVINCIA BARAHONA (IV) CONSTRUCCIÓN DEL AYUNTAMIENTO DE YUMA MUNICIPIO DE SAN RAFAEL DEL YUMA PROVINCIA LA ALTAGRACIA DIRIGIDO A MIPYMES.¿</t>
  </si>
  <si>
    <t>Ampliación del INCART Construcción De Iglesia San Francisco de Asís Iglesia Manada Pequeña en Barahona Iglesia Poblado de Monte Grande en Barahona y Construcción del Ayuntamiento de Monte Yuma</t>
  </si>
  <si>
    <t>74546248.16</t>
  </si>
  <si>
    <t>https://comunidad.comprasdominicana.gob.do//Public/Tendering/OpportunityDetail/Index?noticeUID=DO1.NTC.1332243</t>
  </si>
  <si>
    <t>MIVHED-CCC-CP-2023-0033</t>
  </si>
  <si>
    <t>CONTRATACIÓN PARA LA CONSTRUCCIÓN DE LA AMPLIACIÓN DEL INSTITUTO NACIONAL DEL CÁNCER ROSA EMILIA PÉREZ DE TAVERAS (INCART) EN SANTO DOMINGO</t>
  </si>
  <si>
    <t>78219785.14</t>
  </si>
  <si>
    <t>https://comunidad.comprasdominicana.gob.do//Public/Tendering/OpportunityDetail/Index?noticeUID=DO1.NTC.1334901</t>
  </si>
  <si>
    <t>AMPLIACIÓN ACUEDUCTO ORIENTAL BARRERA DE SALINIDAD Y TRASVASE A SANTO DOMINGO NORTE FASE II</t>
  </si>
  <si>
    <t>CAASD-CCC-LPN-2023-0014</t>
  </si>
  <si>
    <t>Adquisición de vehículos para realizar labores de supervisión en el proyecto Ampliación Acuerdo Oriental Barrera de Salinidad y Transferencia a Santo Domingo.</t>
  </si>
  <si>
    <t>8406000</t>
  </si>
  <si>
    <t>https://comunidad.comprasdominicana.gob.do//Public/Tendering/OpportunityDetail/Index?noticeUID=DO1.NTC.1280727</t>
  </si>
  <si>
    <t>CAASD-UC-CD-2023-0217</t>
  </si>
  <si>
    <t>Contratación de servicio de catering y alquiler de mobiliarios para la Reunión de Misión de Seguimiento CAF.</t>
  </si>
  <si>
    <t>124431</t>
  </si>
  <si>
    <t>https://comunidad.comprasdominicana.gob.do//Public/Tendering/OpportunityDetail/Index?noticeUID=DO1.NTC.1332017</t>
  </si>
  <si>
    <t>CAASD-UC-CD-2023-0219</t>
  </si>
  <si>
    <t>Contratación de servicio de transporte para los colaboradores que participaran en el recorrido del Proyecto Sistema Barrera de Salinidad y Oficinas Comerciales Zona Este el día 03 de octubre del 2023</t>
  </si>
  <si>
    <t>20000</t>
  </si>
  <si>
    <t>https://comunidad.comprasdominicana.gob.do//Public/Tendering/OpportunityDetail/Index?noticeUID=DO1.NTC.1302230</t>
  </si>
  <si>
    <t>Construcción Hospital Municipal Villa Vásquez Provincia de Monte Cristi.</t>
  </si>
  <si>
    <t>MIVHED-CCC-LPN-2023-0008</t>
  </si>
  <si>
    <t>¿ADQUISICIÓN E INSTALACIÓN DE EQUIPOS Y MOBILIARIOS MÉDICOS MOBILIARIO GENERAL EQUIPOS DE LAVANDERÍA COCINA Y CAFETERÍA PARA EL HOSPITAL MUNICIPAL DE VILLA VASQUEZ EN LA PROVINCIA DE MONTE CRISTI¿.</t>
  </si>
  <si>
    <t>¿ADQUISICIÓN E INSTALACIÓN DE EQUIPOS Y MOBILIARIOS MÉDICOS MOBILIARIO GENERAL EQUIPOS DE LAVANDERÍA COCINA Y CAFETERÍA PARA EL HOSPITAL MUNICIPAL DE VILLA VASQUEZ EN LA PROVINCIA DE MONTE CRISTI¿</t>
  </si>
  <si>
    <t>582000000</t>
  </si>
  <si>
    <t>https://comunidad.comprasdominicana.gob.do//Public/Tendering/OpportunityDetail/Index?noticeUID=DO1.NTC.1278207</t>
  </si>
  <si>
    <t>FORTALECIMIENTO DE LA MICRORED DE ABASTECIMIENTO DE AGUA POTABLE PARA EL MUNICIPIO SANTO DOMINGO ESTE</t>
  </si>
  <si>
    <t>CAASD-CCC-LPN-2023-0017</t>
  </si>
  <si>
    <t>¿EJECUCIÓN DE OBRAS PARA EL MEJORAMIENTO DE LA RED DE AGUA POTABLE SANEAMIENTO PLUVIAL Y SANITARIO  REHABILITACIÓN DE INFRAESTRUCTURAS Y ELECTRIFICACIÓN DE POZOS EN DISTINTAS LOCALIDADES DEL GRAN SANTO DOMINGO¿. s.</t>
  </si>
  <si>
    <t>¿EJECUCIÓN DE OBRAS PARA EL MEJORAMIENTO DE LA RED DE AGUA POTABLE SANEAMIENTO PLUVIAL Y SANITARIO  REHABILITACIÓN DE INFRAESTRUCTURAS Y ELECTRIFICACIÓN DE POZOS EN DISTINTAS LOCALIDADES DEL GRAN SA</t>
  </si>
  <si>
    <t>1977614639</t>
  </si>
  <si>
    <t>https://comunidad.comprasdominicana.gob.do//Public/Tendering/OpportunityDetail/Index?noticeUID=DO1.NTC.1340108</t>
  </si>
  <si>
    <t>AMPLIACIÓN DE LA RED DE ABASTECIMIENTO DE AGUA POTABLE PARA EL MUNICIPIO SANTO DOMINGO NORTEPROVINCIA SANTO DOMINGO</t>
  </si>
  <si>
    <t>AMPLIACIÓN DE LA RED DE ABASTECIMIENTO DE AGUA POTABLE PARA LOS ALCARRIZOS Y PANTOJA PROVINCIA SANTO DOMINGO.</t>
  </si>
  <si>
    <t>AMPLIACIÓN SERVICIOS DE AGUA POTABLE EN EL MUNICIPIO SANTO DOMINGO ESTE PROVINCIA SANTO DOMINGO</t>
  </si>
  <si>
    <t>AMPLIACIÓN  SERVICIO DE AGUA POTABLE EN EL MUNICIPIO SANTO DOMINGO OESTEPROVINCIA SANTO DOMINGO</t>
  </si>
  <si>
    <t>AMPLIACIÓN DE ACUEDUCTO EN EL MUNICIPIO DE  VILLA HERMOSA PROVINCIA LA ROMANA</t>
  </si>
  <si>
    <t>COAAROM-CCC-CP-2023-0002</t>
  </si>
  <si>
    <t>Compra de planta de 200 kilo</t>
  </si>
  <si>
    <t>2100000</t>
  </si>
  <si>
    <t>https://comunidad.comprasdominicana.gob.do//Public/Tendering/OpportunityDetail/Index?noticeUID=DO1.NTC.1249613</t>
  </si>
  <si>
    <t>COAAROM-CCC-CP-2023-0004</t>
  </si>
  <si>
    <t>AMPLIACIÓN DE LAS REDES DE DISTRIBUCIÓN DE AGUA POTABLE DEL ACUEDUCTO DE VILLA HERMOSA LA ROMANA.</t>
  </si>
  <si>
    <t>99681675.59</t>
  </si>
  <si>
    <t>https://comunidad.comprasdominicana.gob.do//Public/Tendering/OpportunityDetail/Index?noticeUID=DO1.NTC.1298638</t>
  </si>
  <si>
    <t>COAAROM-CCC-LPN-2023-0001</t>
  </si>
  <si>
    <t>Compra de hidrante tipo trafico</t>
  </si>
  <si>
    <t>5000000</t>
  </si>
  <si>
    <t>https://comunidad.comprasdominicana.gob.do//Public/Tendering/OpportunityDetail/Index?noticeUID=DO1.NTC.1241934</t>
  </si>
  <si>
    <t>COAAROM-CCC-PEPU-2023-0001</t>
  </si>
  <si>
    <t>Instalación y puesta en funcionamiento de 7 Electrobomba de la obra de toma de la represa.</t>
  </si>
  <si>
    <t>4899400.5</t>
  </si>
  <si>
    <t>https://comunidad.comprasdominicana.gob.do//Public/Tendering/OpportunityDetail/Index?noticeUID=DO1.NTC.1270648</t>
  </si>
  <si>
    <t>COAAROM-CCC-PEPU-2023-0002</t>
  </si>
  <si>
    <t>Servicio de instalación y equipamiento de las estaciones de bombeo del campo de pozo de espinillo.</t>
  </si>
  <si>
    <t>Servicio de instalacion y equipamiento de las estaciones de bombeo del campo de pozo de espinillo.</t>
  </si>
  <si>
    <t>3500000</t>
  </si>
  <si>
    <t>https://comunidad.comprasdominicana.gob.do//Public/Tendering/OpportunityDetail/Index?noticeUID=DO1.NTC.1333442</t>
  </si>
  <si>
    <t>COAAROM-DAF-CM-2022-0040</t>
  </si>
  <si>
    <t>Servicios de Excavación con compresor de 397.66 metros cúbicos Proyecto ampliación acueducto de villa hermosa.</t>
  </si>
  <si>
    <t>Servicios de Excavacion con compresor de 397.66 metros cúbicos Proyecto ampliación acueducto de villa hermosa.</t>
  </si>
  <si>
    <t>1192980</t>
  </si>
  <si>
    <t>https://comunidad.comprasdominicana.gob.do//Public/Tendering/OpportunityDetail/Index?noticeUID=DO1.NTC.1168249</t>
  </si>
  <si>
    <t>COAAROM-DAF-CM-2022-0041</t>
  </si>
  <si>
    <t>Servicios de excavación de compresor por 355.19 m3</t>
  </si>
  <si>
    <t>1065570</t>
  </si>
  <si>
    <t>https://comunidad.comprasdominicana.gob.do//Public/Tendering/OpportunityDetail/Index?noticeUID=DO1.NTC.1171726</t>
  </si>
  <si>
    <t>COAAROM-DAF-CM-2022-0042</t>
  </si>
  <si>
    <t>Compra de tubos SCH-40</t>
  </si>
  <si>
    <t>1051380</t>
  </si>
  <si>
    <t>https://comunidad.comprasdominicana.gob.do//Public/Tendering/OpportunityDetail/Index?noticeUID=DO1.NTC.1171541</t>
  </si>
  <si>
    <t>COAAROM-DAF-CM-2022-0043</t>
  </si>
  <si>
    <t>Compra de Tapon Coupling Cemento Tapon Clan y Codos.</t>
  </si>
  <si>
    <t>902205</t>
  </si>
  <si>
    <t>https://comunidad.comprasdominicana.gob.do//Public/Tendering/OpportunityDetail/Index?noticeUID=DO1.NTC.1172537</t>
  </si>
  <si>
    <t>COAAROM-DAF-CM-2022-0045</t>
  </si>
  <si>
    <t>Compra de compresor portatil de 185 a 268 CFM con motor Disel B3. 3T AA refrigierado por agua con presión de funcionamiento 101.5 PS1 el Cual debe tener incluido martillos neumático de 30 KG cincel puntero GD E.E 32 X 160 X 450 lubricador de aire comprimido 4314 y maguera p/ aire 3/4 x 50 con conectores.</t>
  </si>
  <si>
    <t>Compra de compresor</t>
  </si>
  <si>
    <t>1200000</t>
  </si>
  <si>
    <t>https://comunidad.comprasdominicana.gob.do//Public/Tendering/OpportunityDetail/Index?noticeUID=DO1.NTC.1173323</t>
  </si>
  <si>
    <t>COAAROM-DAF-CM-2022-0046</t>
  </si>
  <si>
    <t>Compra de Tubo PVC DE 3 SCH-40</t>
  </si>
  <si>
    <t>1230000</t>
  </si>
  <si>
    <t>https://comunidad.comprasdominicana.gob.do//Public/Tendering/OpportunityDetail/Index?noticeUID=DO1.NTC.1173530</t>
  </si>
  <si>
    <t>COAAROM-DAF-CM-2022-0047</t>
  </si>
  <si>
    <t>Compra de rodillo cortadora de asfalto apisonador manual para zanjas.</t>
  </si>
  <si>
    <t>975000</t>
  </si>
  <si>
    <t>https://comunidad.comprasdominicana.gob.do//Public/Tendering/OpportunityDetail/Index?noticeUID=DO1.NTC.1173818</t>
  </si>
  <si>
    <t>COAAROM-DAF-CM-2023-0004</t>
  </si>
  <si>
    <t>Compra de funda de asfalto frio de 42.5kg</t>
  </si>
  <si>
    <t>767000</t>
  </si>
  <si>
    <t>https://comunidad.comprasdominicana.gob.do//Public/Tendering/OpportunityDetail/Index?noticeUID=DO1.NTC.1209051</t>
  </si>
  <si>
    <t>COAAROM-DAF-CM-2023-0006</t>
  </si>
  <si>
    <t>Compra de cloro gas de 2000 lb</t>
  </si>
  <si>
    <t>1349400</t>
  </si>
  <si>
    <t>https://comunidad.comprasdominicana.gob.do//Public/Tendering/OpportunityDetail/Index?noticeUID=DO1.NTC.1213424</t>
  </si>
  <si>
    <t>COAAROM-DAF-CM-2023-0009</t>
  </si>
  <si>
    <t>Compra de valvula HG 2683</t>
  </si>
  <si>
    <t>1163362</t>
  </si>
  <si>
    <t>https://comunidad.comprasdominicana.gob.do//Public/Tendering/OpportunityDetail/Index?noticeUID=DO1.NTC.1232047</t>
  </si>
  <si>
    <t>COAAROM-DAF-CM-2023-0013</t>
  </si>
  <si>
    <t>Compra de medidor de agua</t>
  </si>
  <si>
    <t>229940</t>
  </si>
  <si>
    <t>https://comunidad.comprasdominicana.gob.do//Public/Tendering/OpportunityDetail/Index?noticeUID=DO1.NTC.1236726</t>
  </si>
  <si>
    <t>COAAROM-DAF-CM-2023-0014</t>
  </si>
  <si>
    <t>Perforación de un pozo en 12 pulgada de ancho para encamisado con tubo de hierro de 10" aforo de pozo de hora de prueba a 160 pies.</t>
  </si>
  <si>
    <t>623040</t>
  </si>
  <si>
    <t>https://comunidad.comprasdominicana.gob.do//Public/Tendering/OpportunityDetail/Index?noticeUID=DO1.NTC.1237224</t>
  </si>
  <si>
    <t>COAAROM-DAF-CM-2023-0015</t>
  </si>
  <si>
    <t>Compra de monta carga según especificaciones técnicas</t>
  </si>
  <si>
    <t>1300000</t>
  </si>
  <si>
    <t>https://comunidad.comprasdominicana.gob.do//Public/Tendering/OpportunityDetail/Index?noticeUID=DO1.NTC.1238049</t>
  </si>
  <si>
    <t>COAAROM-DAF-CM-2023-0017</t>
  </si>
  <si>
    <t>Compra de tubo de presion 6812162024</t>
  </si>
  <si>
    <t>1517600</t>
  </si>
  <si>
    <t>https://comunidad.comprasdominicana.gob.do//Public/Tendering/OpportunityDetail/Index?noticeUID=DO1.NTC.1248023</t>
  </si>
  <si>
    <t>COAAROM-DAF-CM-2023-0018</t>
  </si>
  <si>
    <t>Compra de motor vertical variador de velocidad breakerterminalvalvula.</t>
  </si>
  <si>
    <t>868024.84</t>
  </si>
  <si>
    <t>https://comunidad.comprasdominicana.gob.do//Public/Tendering/OpportunityDetail/Index?noticeUID=DO1.NTC.1248822</t>
  </si>
  <si>
    <t>COAAROM-DAF-CM-2023-0020</t>
  </si>
  <si>
    <t>Compra de cloro gas</t>
  </si>
  <si>
    <t>https://comunidad.comprasdominicana.gob.do//Public/Tendering/OpportunityDetail/Index?noticeUID=DO1.NTC.1260043</t>
  </si>
  <si>
    <t>COAAROM-DAF-CM-2023-0025</t>
  </si>
  <si>
    <t>Compra de articulo de ferretería</t>
  </si>
  <si>
    <t>488950</t>
  </si>
  <si>
    <t>https://comunidad.comprasdominicana.gob.do//Public/Tendering/OpportunityDetail/Index?noticeUID=DO1.NTC.1278308</t>
  </si>
  <si>
    <t>COAAROM-DAF-CM-2023-0027</t>
  </si>
  <si>
    <t>Servicio de perforación de encamisado y aforo del pozo a 240 pie y un diámetro de 6 pie</t>
  </si>
  <si>
    <t>Servicio de perforaccion de encamisado y aforo del pozo a 240 pie y un diámetro de 6 pie</t>
  </si>
  <si>
    <t>887760</t>
  </si>
  <si>
    <t>https://comunidad.comprasdominicana.gob.do//Public/Tendering/OpportunityDetail/Index?noticeUID=DO1.NTC.1280931</t>
  </si>
  <si>
    <t>COAAROM-DAF-CM-2023-0028</t>
  </si>
  <si>
    <t>Compra de 30 mil libra de cloro gas en presentación de tanque cilíndricos</t>
  </si>
  <si>
    <t>1530000</t>
  </si>
  <si>
    <t>https://comunidad.comprasdominicana.gob.do//Public/Tendering/OpportunityDetail/Index?noticeUID=DO1.NTC.1288910</t>
  </si>
  <si>
    <t>COAAROM-DAF-CM-2023-0031</t>
  </si>
  <si>
    <t>Compra de asfalto frio de 42.5 kg</t>
  </si>
  <si>
    <t>457250</t>
  </si>
  <si>
    <t>https://comunidad.comprasdominicana.gob.do//Public/Tendering/OpportunityDetail/Index?noticeUID=DO1.NTC.1311142</t>
  </si>
  <si>
    <t>COAAROM-DAF-CM-2023-0032</t>
  </si>
  <si>
    <t>1542650</t>
  </si>
  <si>
    <t>https://comunidad.comprasdominicana.gob.do//Public/Tendering/OpportunityDetail/Index?noticeUID=DO1.NTC.1315315</t>
  </si>
  <si>
    <t>COAAROM-DAF-CM-2023-0033</t>
  </si>
  <si>
    <t>Compra de válvulas y juntas</t>
  </si>
  <si>
    <t>1541050</t>
  </si>
  <si>
    <t>https://comunidad.comprasdominicana.gob.do//Public/Tendering/OpportunityDetail/Index?noticeUID=DO1.NTC.1317602</t>
  </si>
  <si>
    <t>COAAROM-UC-CD-2022-0206</t>
  </si>
  <si>
    <t>SERVICIOS DE MANTENIMIENTO Y CAMBIO DE RODAMIENTOS DE MOTOR DE 100 HP 460 V 3 PHASE</t>
  </si>
  <si>
    <t>SERVICIOS DE MANTENIMIENTO Y CAMBIO DE RODAMIENTOS MOTOR 100 HP</t>
  </si>
  <si>
    <t>98300</t>
  </si>
  <si>
    <t>https://comunidad.comprasdominicana.gob.do//Public/Tendering/OpportunityDetail/Index?noticeUID=DO1.NTC.1166901</t>
  </si>
  <si>
    <t>COAAROM-UC-CD-2022-0208</t>
  </si>
  <si>
    <t>SERVICIOS DE REBOBINADO DE MOTOR DE 100 HP 460 V 3 PHASE</t>
  </si>
  <si>
    <t>SERVICIOS DE REBOBINADO DE MOTOR DE 100 HP</t>
  </si>
  <si>
    <t>160000</t>
  </si>
  <si>
    <t>https://comunidad.comprasdominicana.gob.do//Public/Tendering/OpportunityDetail/Index?noticeUID=DO1.NTC.1167833</t>
  </si>
  <si>
    <t>COAAROM-UC-CD-2022-0217</t>
  </si>
  <si>
    <t>Mantenimiento de polainer de ejes</t>
  </si>
  <si>
    <t>101362</t>
  </si>
  <si>
    <t>https://comunidad.comprasdominicana.gob.do//Public/Tendering/OpportunityDetail/Index?noticeUID=DO1.NTC.1173219</t>
  </si>
  <si>
    <t>COAAROM-UC-CD-2023-0048</t>
  </si>
  <si>
    <t>COMPRA DE MOTOR ELECTRICO SUMERGIBLE 6 PULGADAS 40 HP-460/380</t>
  </si>
  <si>
    <t>COMPRA DE MOTOR ELECTRICO SUMERGIBLE</t>
  </si>
  <si>
    <t>198240</t>
  </si>
  <si>
    <t>https://comunidad.comprasdominicana.gob.do//Public/Tendering/OpportunityDetail/Index?noticeUID=DO1.NTC.1210033</t>
  </si>
  <si>
    <t>COAAROM-UC-CD-2023-0049</t>
  </si>
  <si>
    <t>COMPRA DE DOS TRANSFORMADORES DE 25 KVA-480 220 VOL HOMOLOGADO</t>
  </si>
  <si>
    <t>TRANSFORMADORES DE 25 KVA</t>
  </si>
  <si>
    <t>172870</t>
  </si>
  <si>
    <t>https://comunidad.comprasdominicana.gob.do//Public/Tendering/OpportunityDetail/Index?noticeUID=DO1.NTC.1210531</t>
  </si>
  <si>
    <t>COAAROM-UC-CD-2023-0050</t>
  </si>
  <si>
    <t>COMPRA DE BOMBA SUMERGIBLE POZO 1 GUAYMATE AMPLIACION ACUEDUCTO VILLA HERMOSA</t>
  </si>
  <si>
    <t>COMPRA DE BOMBA SUMERGIBLE</t>
  </si>
  <si>
    <t>168440</t>
  </si>
  <si>
    <t>https://comunidad.comprasdominicana.gob.do//Public/Tendering/OpportunityDetail/Index?noticeUID=DO1.NTC.1212308</t>
  </si>
  <si>
    <t>COAAROM-UC-CD-2023-0057</t>
  </si>
  <si>
    <t>COMPRA DE DOS (2) TRANSFORMADORES T/POSTE 50 KVA 12..7/277-480V</t>
  </si>
  <si>
    <t>TRANSFORMADORES TI/POSTE 50 KVA</t>
  </si>
  <si>
    <t>166380</t>
  </si>
  <si>
    <t>https://comunidad.comprasdominicana.gob.do//Public/Tendering/OpportunityDetail/Index?noticeUID=DO1.NTC.1215820</t>
  </si>
  <si>
    <t>COAAROM-UC-CD-2023-0081</t>
  </si>
  <si>
    <t>SERVICIOS DE CONFECCION DE POLAINER PARA EL MOTOR DE LA TOMA DE AGUA DE LA REPRESA ACUEDUCTO MULTIPLE LA ROMANA-VILLA HERMOSA</t>
  </si>
  <si>
    <t>SERVICIOS DE CONFECCION DE POLAINER</t>
  </si>
  <si>
    <t>124726</t>
  </si>
  <si>
    <t>https://comunidad.comprasdominicana.gob.do//Public/Tendering/OpportunityDetail/Index?noticeUID=DO1.NTC.1236401</t>
  </si>
  <si>
    <t>COAAROM-UC-CD-2023-0083</t>
  </si>
  <si>
    <t>COMPRA DE CONTROL ARRANCADOR MAGNETICO DE 40 HP Y 500 PIES DE ALAMBRES 14</t>
  </si>
  <si>
    <t>COMPRA DE CONTROL DE ARRANCADOR MAGNETICO</t>
  </si>
  <si>
    <t>189270</t>
  </si>
  <si>
    <t>https://comunidad.comprasdominicana.gob.do//Public/Tendering/OpportunityDetail/Index?noticeUID=DO1.NTC.1236302</t>
  </si>
  <si>
    <t>COAAROM-UC-CD-2023-0084</t>
  </si>
  <si>
    <t>SERVICIOS DE CONFECCION DE CASQUILLO PARA EMPAQUETADURA DE 2 CONFECCION DE BUSHING PARA GUIA DE 12 Y CONFECCION DE EJE DE MOTOR</t>
  </si>
  <si>
    <t>SERVICIOS DE CONFECCION DE CASQUILLO PARA EMPAQUE</t>
  </si>
  <si>
    <t>120886.28</t>
  </si>
  <si>
    <t>https://comunidad.comprasdominicana.gob.do//Public/Tendering/OpportunityDetail/Index?noticeUID=DO1.NTC.1236202</t>
  </si>
  <si>
    <t>COAAROM-UC-CD-2023-0085</t>
  </si>
  <si>
    <t>COMPRA DE MOTOR SUMERGIBLE DE 40 HP GPM 200 MONOFASICO</t>
  </si>
  <si>
    <t>COMPRA DE MOTOR SUMERGIBLE</t>
  </si>
  <si>
    <t>168439.73</t>
  </si>
  <si>
    <t>https://comunidad.comprasdominicana.gob.do//Public/Tendering/OpportunityDetail/Index?noticeUID=DO1.NTC.1237302</t>
  </si>
  <si>
    <t>COAAROM-UC-CD-2023-0088</t>
  </si>
  <si>
    <t>SERVICIOS DE CONFECCION DE EJE PARA BOMBA DE 2 3/16 X 86</t>
  </si>
  <si>
    <t>SERVICIOS DE CONFECCION DE EJE PARA BOMBA</t>
  </si>
  <si>
    <t>198893.72</t>
  </si>
  <si>
    <t>https://comunidad.comprasdominicana.gob.do//Public/Tendering/OpportunityDetail/Index?noticeUID=DO1.NTC.1240116</t>
  </si>
  <si>
    <t>COAAROM-UC-CD-2023-0089</t>
  </si>
  <si>
    <t>SERVICIOS DE CONFECCION DE EJE DE MOTOR DE 1 15/16 X 44</t>
  </si>
  <si>
    <t>SERVICIOS DE CONFECCION DE EJE DE MOTOR</t>
  </si>
  <si>
    <t>187910.28</t>
  </si>
  <si>
    <t>https://comunidad.comprasdominicana.gob.do//Public/Tendering/OpportunityDetail/Index?noticeUID=DO1.NTC.1240610</t>
  </si>
  <si>
    <t>COAAROM-UC-CD-2023-0091</t>
  </si>
  <si>
    <t>Compra de artículos eléctricos</t>
  </si>
  <si>
    <t>68609.49</t>
  </si>
  <si>
    <t>https://comunidad.comprasdominicana.gob.do//Public/Tendering/OpportunityDetail/Index?noticeUID=DO1.NTC.1242859</t>
  </si>
  <si>
    <t>COAAROM-UC-CD-2023-0093</t>
  </si>
  <si>
    <t>COMPRA DE CONTACTOR Y CONECTORES MANGA PARA EL SISTEMA ELECTRICO DEL POZO 6 DEL ACUEDUCTO MULTIPLE LA ROMANA-VILLA HERMOSA</t>
  </si>
  <si>
    <t>COMPRA DE CONTACTOR Y CONECTORES MANGA</t>
  </si>
  <si>
    <t>21096.71</t>
  </si>
  <si>
    <t>https://comunidad.comprasdominicana.gob.do//Public/Tendering/OpportunityDetail/Index?noticeUID=DO1.NTC.1243410</t>
  </si>
  <si>
    <t>COAAROM-UC-CD-2023-0094</t>
  </si>
  <si>
    <t>Compra de juntas y válvulas</t>
  </si>
  <si>
    <t>200670</t>
  </si>
  <si>
    <t>https://comunidad.comprasdominicana.gob.do//Public/Tendering/OpportunityDetail/Index?noticeUID=DO1.NTC.1243635</t>
  </si>
  <si>
    <t>COAAROM-UC-CD-2023-0095</t>
  </si>
  <si>
    <t>SERVICIOS DE MANTENIMIENTO Y REPARACION DE ROTOR</t>
  </si>
  <si>
    <t>167560</t>
  </si>
  <si>
    <t>https://comunidad.comprasdominicana.gob.do//Public/Tendering/OpportunityDetail/Index?noticeUID=DO1.NTC.1243901</t>
  </si>
  <si>
    <t>COAAROM-UC-CD-2023-0096</t>
  </si>
  <si>
    <t>190500</t>
  </si>
  <si>
    <t>https://comunidad.comprasdominicana.gob.do//Public/Tendering/OpportunityDetail/Index?noticeUID=DO1.NTC.1244506</t>
  </si>
  <si>
    <t>COAAROM-UC-CD-2023-0102</t>
  </si>
  <si>
    <t>COMPRA DE CONECTOR Y OTROS ARTICULOS ELECTRICOS PARA UTILIZARSE EN EL PROYECTOR AMPLIACION ACUEDUCTO MULTIPLE LA ROMANA-VILLA HERMOSA</t>
  </si>
  <si>
    <t>CONECTOR Y OTROS ARTICULOS ELECTRICOS</t>
  </si>
  <si>
    <t>156666</t>
  </si>
  <si>
    <t>https://comunidad.comprasdominicana.gob.do//Public/Tendering/OpportunityDetail/Index?noticeUID=DO1.NTC.1248837</t>
  </si>
  <si>
    <t>COAAROM-UC-CD-2023-0103</t>
  </si>
  <si>
    <t>COMPRA DE DOS (2) TRANSFORMADORES T/BUSTER 25KVA 2400/4160 VOLTIOS 460 VOLTIOS</t>
  </si>
  <si>
    <t>TRANSFORMADORES T/BUSTER</t>
  </si>
  <si>
    <t>188450</t>
  </si>
  <si>
    <t>https://comunidad.comprasdominicana.gob.do//Public/Tendering/OpportunityDetail/Index?noticeUID=DO1.NTC.1249131</t>
  </si>
  <si>
    <t>COAAROM-UC-CD-2023-0106</t>
  </si>
  <si>
    <t>Compra de batería de 12 voltio de inversores</t>
  </si>
  <si>
    <t>178900</t>
  </si>
  <si>
    <t>https://comunidad.comprasdominicana.gob.do//Public/Tendering/OpportunityDetail/Index?noticeUID=DO1.NTC.1252101</t>
  </si>
  <si>
    <t>COAAROM-UC-CD-2023-0114</t>
  </si>
  <si>
    <t>Compra de transformadores de 180-250V 15KVA</t>
  </si>
  <si>
    <t>166200</t>
  </si>
  <si>
    <t>https://comunidad.comprasdominicana.gob.do//Public/Tendering/OpportunityDetail/Index?noticeUID=DO1.NTC.1258239</t>
  </si>
  <si>
    <t>COAAROM-UC-CD-2023-0115</t>
  </si>
  <si>
    <t>SERVICIOS DE MANTENIMIENTO DE MOTOR DE 200 HP PARA LA ESTACION DE BOMBEO DEL PROYECTO AMPLIACION DEL ACUEDUCTO DE VILLA HERMOSA</t>
  </si>
  <si>
    <t>MANTENIMIENTO DE MOTOR DE 200 HP</t>
  </si>
  <si>
    <t>147500</t>
  </si>
  <si>
    <t>https://comunidad.comprasdominicana.gob.do//Public/Tendering/OpportunityDetail/Index?noticeUID=DO1.NTC.1258240</t>
  </si>
  <si>
    <t>COAAROM-UC-CD-2023-0117</t>
  </si>
  <si>
    <t>SERVICIOS DE CONFECCION DE ENTRADA 2 Y SALIDA DE 1 1/2 PARA BOMBA DE CARACOL</t>
  </si>
  <si>
    <t>SERVICIOS DE CONFECCION DE ENTRADA Y SALIDA PARA BOMBA DE CARACOL</t>
  </si>
  <si>
    <t>29500</t>
  </si>
  <si>
    <t>https://comunidad.comprasdominicana.gob.do//Public/Tendering/OpportunityDetail/Index?noticeUID=DO1.NTC.1258324</t>
  </si>
  <si>
    <t>COAAROM-UC-CD-2023-0118</t>
  </si>
  <si>
    <t>SERVICIOS DE ALQUILER DE GRUA PARA SER UTILIZADA EN EL POZO 1 Y 4. PROYECTO AMPLIACION DEL ACUEDUCTO DE VILLA HERMOSA</t>
  </si>
  <si>
    <t>SERVICIOS DE ALQUILER DE GRUA</t>
  </si>
  <si>
    <t>56640</t>
  </si>
  <si>
    <t>https://comunidad.comprasdominicana.gob.do//Public/Tendering/OpportunityDetail/Index?noticeUID=DO1.NTC.1259611</t>
  </si>
  <si>
    <t>COAAROM-UC-CD-2023-0119</t>
  </si>
  <si>
    <t>SERVICIOS DE REBOBINADO DE MOTOR DE 200 HP PARA EL PROYECTO AMPLIACION DE ACUEDUCTO DE VILLA HERMOSA</t>
  </si>
  <si>
    <t>SERVICIOS DE REBOBINADO DE MOTOR DE 200 HP</t>
  </si>
  <si>
    <t>165200</t>
  </si>
  <si>
    <t>https://comunidad.comprasdominicana.gob.do//Public/Tendering/OpportunityDetail/Index?noticeUID=DO1.NTC.1260803</t>
  </si>
  <si>
    <t>COAAROM-UC-CD-2023-0122</t>
  </si>
  <si>
    <t>COMPRA DE MOTOR PARA ELECTROBOMBA SUMERGIBLE DE 40 HP 480 V TRIFASICO</t>
  </si>
  <si>
    <t>MOTOR PARA ELECTROBOMBA SUMERGIBLE</t>
  </si>
  <si>
    <t>175000.01</t>
  </si>
  <si>
    <t>https://comunidad.comprasdominicana.gob.do//Public/Tendering/OpportunityDetail/Index?noticeUID=DO1.NTC.1263706</t>
  </si>
  <si>
    <t>COAAROM-UC-CD-2023-0124</t>
  </si>
  <si>
    <t>SERVICIOS DE RENTA DE GRUA PARA SER UTILIZADA EN LA INSTALACION DEL MOTOR PARA ELECTROBOMBA SUMERGIBLE POZO 1. PROYECTO AMPLIACION ACUEDUCTO DE VILLA HERMOSA</t>
  </si>
  <si>
    <t>SERVICIOS DE RENTA DE GRUA</t>
  </si>
  <si>
    <t>80240</t>
  </si>
  <si>
    <t>https://comunidad.comprasdominicana.gob.do//Public/Tendering/OpportunityDetail/Index?noticeUID=DO1.NTC.1267807</t>
  </si>
  <si>
    <t>COAAROM-UC-CD-2023-0128</t>
  </si>
  <si>
    <t>SERVICIOS DE RENTA DE GRUA Y MONTACARGAS PARA SER UTILIZADOS EN EL POZO 1. PROYECTO AMPLIACION DEL ACUEDUCTO DE VILLA HERMOSA</t>
  </si>
  <si>
    <t>SERVICIOS DE RENTA DE GRUA Y MONTACARGAS</t>
  </si>
  <si>
    <t>74611.4</t>
  </si>
  <si>
    <t>https://comunidad.comprasdominicana.gob.do//Public/Tendering/OpportunityDetail/Index?noticeUID=DO1.NTC.1273017</t>
  </si>
  <si>
    <t>COAAROM-UC-CD-2023-0129</t>
  </si>
  <si>
    <t>COMPRA DE BOMBA DOSIFICADORA DE QUIMICOS PARA EL TRATAMIENTO DEL AGUA. PROYECTO AMPLIACION DEL ACUEDUCTO DE VILLA HERMOSA</t>
  </si>
  <si>
    <t>COMPRA DE BOMBA DOSIFICADORA</t>
  </si>
  <si>
    <t>61360</t>
  </si>
  <si>
    <t>https://comunidad.comprasdominicana.gob.do//Public/Tendering/OpportunityDetail/Index?noticeUID=DO1.NTC.1273149</t>
  </si>
  <si>
    <t>COAAROM-UC-CD-2023-0135</t>
  </si>
  <si>
    <t>Compra de electrobomba de 3HP 240 VT</t>
  </si>
  <si>
    <t>58300</t>
  </si>
  <si>
    <t>https://comunidad.comprasdominicana.gob.do//Public/Tendering/OpportunityDetail/Index?noticeUID=DO1.NTC.1279328</t>
  </si>
  <si>
    <t>COAAROM-UC-CD-2023-0137</t>
  </si>
  <si>
    <t>Compra de juntas reductora de 16 x 17 a 3/4 y 16 x 18 válvula de aire combinada  de 2 roscada</t>
  </si>
  <si>
    <t>108442</t>
  </si>
  <si>
    <t>https://comunidad.comprasdominicana.gob.do//Public/Tendering/OpportunityDetail/Index?noticeUID=DO1.NTC.1289201</t>
  </si>
  <si>
    <t>COAAROM-UC-CD-2023-0140</t>
  </si>
  <si>
    <t>COMPRA DE ARTICULOS DE ELECTROMECANICA</t>
  </si>
  <si>
    <t>34713</t>
  </si>
  <si>
    <t>https://comunidad.comprasdominicana.gob.do//Public/Tendering/OpportunityDetail/Index?noticeUID=DO1.NTC.1290009</t>
  </si>
  <si>
    <t>COAAROM-UC-CD-2023-0167</t>
  </si>
  <si>
    <t>Compra materiales eléctrico</t>
  </si>
  <si>
    <t>49950</t>
  </si>
  <si>
    <t>https://comunidad.comprasdominicana.gob.do//Public/Tendering/OpportunityDetail/Index?noticeUID=DO1.NTC.1325311</t>
  </si>
  <si>
    <t>COAAROM-UC-CD-2023-0172</t>
  </si>
  <si>
    <t>COMPRA DE TRES (3) TRANSFORMADORES DE 25 KVA</t>
  </si>
  <si>
    <t>169920</t>
  </si>
  <si>
    <t>https://comunidad.comprasdominicana.gob.do//Public/Tendering/OpportunityDetail/Index?noticeUID=DO1.NTC.1326804</t>
  </si>
  <si>
    <t>COAAROM-UC-CD-2023-0174</t>
  </si>
  <si>
    <t>Servicios de Excavación para el descubrimiento de la línea de 36 pulgadas del pozo espinillo con excavadora de 20 toneladas.</t>
  </si>
  <si>
    <t>SERVICIOS DE EXCAVACION</t>
  </si>
  <si>
    <t>188800</t>
  </si>
  <si>
    <t>https://comunidad.comprasdominicana.gob.do//Public/Tendering/OpportunityDetail/Index?noticeUID=DO1.NTC.1326922</t>
  </si>
  <si>
    <t>COAAROM-UC-CD-2023-0178</t>
  </si>
  <si>
    <t>COMPRA DE BOMBA SUMERGIBLE DE 5 HP DE 240 VOLTIOS MONOFASICA</t>
  </si>
  <si>
    <t>COMPRA DE BOMBA DE 5HP</t>
  </si>
  <si>
    <t>74770.38</t>
  </si>
  <si>
    <t>https://comunidad.comprasdominicana.gob.do//Public/Tendering/OpportunityDetail/Index?noticeUID=DO1.NTC.1328814</t>
  </si>
  <si>
    <t>COAAROM-UC-CD-2023-0179</t>
  </si>
  <si>
    <t>BOMBA DE AGUA (LADRONA) PARA CISTERNA</t>
  </si>
  <si>
    <t>COMPRA DE BOMBA DE AGUA (LADRONA)</t>
  </si>
  <si>
    <t>30400</t>
  </si>
  <si>
    <t>https://comunidad.comprasdominicana.gob.do//Public/Tendering/OpportunityDetail/Index?noticeUID=DO1.NTC.1329017</t>
  </si>
  <si>
    <t>AMPLIACIÓN DE ACUEDUCTO EN EL MUNICIPIO DE  VILLA HERMOSA, PROVINCIA LA ROMANA</t>
  </si>
  <si>
    <t>COAAROM-DAF-CD-2024-0001</t>
  </si>
  <si>
    <t>Compra de cono alivio noxton a 302</t>
  </si>
  <si>
    <t>26982</t>
  </si>
  <si>
    <t>https://comunidad.comprasdominicana.gob.do//Public/Tendering/OpportunityDetail/Index?noticeUID=DO1.NTC.1361829</t>
  </si>
  <si>
    <t>COAAROM-DAF-CD-2024-0003</t>
  </si>
  <si>
    <t>Compra de válvula platillada de 16 completa</t>
  </si>
  <si>
    <t>200600</t>
  </si>
  <si>
    <t>https://comunidad.comprasdominicana.gob.do//Public/Tendering/OpportunityDetail/Index?noticeUID=DO1.NTC.1361723</t>
  </si>
  <si>
    <t>COAAROM-DAF-CD-2024-0004</t>
  </si>
  <si>
    <t>SERVICIOS DE BOBINADO Y MANTENIMIENTO GENERAL CAMBIO DE RODAMIENTOS RECTIFICACION DE TAPA EN TALLER DE TORNO DE MOTOR DE 75 HP</t>
  </si>
  <si>
    <t>SERVICIOS DE BOBINADO DE MOTOR DE 75 HP</t>
  </si>
  <si>
    <t>177000</t>
  </si>
  <si>
    <t>https://comunidad.comprasdominicana.gob.do//Public/Tendering/OpportunityDetail/Index?noticeUID=DO1.NTC.1363203</t>
  </si>
  <si>
    <t>COAAROM-DAF-CD-2024-0013</t>
  </si>
  <si>
    <t>SERVICIOS DE RENTA DE GRUA PARA SER UTILIZADA EN LA REPRESA Y LOS DIFERENTES POZOS DE LA INSTITUCION</t>
  </si>
  <si>
    <t>212400</t>
  </si>
  <si>
    <t>https://comunidad.comprasdominicana.gob.do//Public/Tendering/OpportunityDetail/Index?noticeUID=DO1.NTC.1371001</t>
  </si>
  <si>
    <t>COAAROM-DAF-CM-2023-0040</t>
  </si>
  <si>
    <t>Compra de 3 motores LE Eléctrico de 75HP 1750RM 3F 365 TEFC</t>
  </si>
  <si>
    <t>732780</t>
  </si>
  <si>
    <t>https://comunidad.comprasdominicana.gob.do//Public/Tendering/OpportunityDetail/Index?noticeUID=DO1.NTC.1332106</t>
  </si>
  <si>
    <t>COAAROM-DAF-CM-2024-0001</t>
  </si>
  <si>
    <t>Compra de cloro Gas 2000 lb</t>
  </si>
  <si>
    <t>1317875</t>
  </si>
  <si>
    <t>https://comunidad.comprasdominicana.gob.do//Public/Tendering/OpportunityDetail/Index?noticeUID=DO1.NTC.1369843</t>
  </si>
  <si>
    <t>COAAROM-DAF-CM-2024-0002</t>
  </si>
  <si>
    <t>Compra de asfalto frió</t>
  </si>
  <si>
    <t>1091500</t>
  </si>
  <si>
    <t>https://comunidad.comprasdominicana.gob.do//Public/Tendering/OpportunityDetail/Index?noticeUID=DO1.NTC.1369641</t>
  </si>
  <si>
    <t>COAAROM-UC-CD-2022-0205</t>
  </si>
  <si>
    <t>SERVICIOS DE MANTENIMIENTO DE ROTOR DE MOTOR 350 HP, 460 V, 3 PHASE</t>
  </si>
  <si>
    <t>SERVICIOS DE MANTENIMIENTO DE ROTOR DE MOTOR</t>
  </si>
  <si>
    <t>163400</t>
  </si>
  <si>
    <t>https://comunidad.comprasdominicana.gob.do//Public/Tendering/OpportunityDetail/Index?noticeUID=DO1.NTC.1166702</t>
  </si>
  <si>
    <t>COAAROM-UC-CD-2022-0207</t>
  </si>
  <si>
    <t>SERVICIOS DE MANTENIMIENTO DE CAJUELAS PARA RODAMIENTOS DE MOTOR DE 350HP, 460 V</t>
  </si>
  <si>
    <t>SERVICIOS DE MANTENIMIENTO DE CAJUELAS PARA RODAMIENTOS</t>
  </si>
  <si>
    <t>156000</t>
  </si>
  <si>
    <t>https://comunidad.comprasdominicana.gob.do//Public/Tendering/OpportunityDetail/Index?noticeUID=DO1.NTC.1167828</t>
  </si>
  <si>
    <t>COAAROM-UC-CD-2022-0215</t>
  </si>
  <si>
    <t>SERVICIOS DE REBOBINADO DE MOTOR DE 350 HP, 460 V, 3 PHASE</t>
  </si>
  <si>
    <t>REBOBINADO DE MOTOR 350 HP, 460V, 3 PHASE</t>
  </si>
  <si>
    <t>164000</t>
  </si>
  <si>
    <t>https://comunidad.comprasdominicana.gob.do//Public/Tendering/OpportunityDetail/Index?noticeUID=DO1.NTC.1171110</t>
  </si>
  <si>
    <t>COAAROM-UC-CD-2022-0216</t>
  </si>
  <si>
    <t>SERVICIOS DE MANTENIMIENTO RODAMIENTO Y PINTURA DE MOTOR No.4</t>
  </si>
  <si>
    <t>MANTENIMIENTO DE RODAMIENTO Y PINTURA</t>
  </si>
  <si>
    <t>164300</t>
  </si>
  <si>
    <t>https://comunidad.comprasdominicana.gob.do//Public/Tendering/OpportunityDetail/Index?noticeUID=DO1.NTC.1171304</t>
  </si>
  <si>
    <t>COAAROM-UC-CD-2024-0002</t>
  </si>
  <si>
    <t>COMPRA DE JUNTAS REDUCTORAS. PROYECTO AMPLIACION DEL ACUEDUCTO DE VILLA HERMOSA.</t>
  </si>
  <si>
    <t>COMPRA DE JUNTAS REDUCTORAS</t>
  </si>
  <si>
    <t>233640</t>
  </si>
  <si>
    <t>https://comunidad.comprasdominicana.gob.do//Public/Tendering/OpportunityDetail/Index?noticeUID=DO1.NTC.1360530</t>
  </si>
  <si>
    <t>CONSTRUCCIÓN DE CAMARAS TERMICA PARA LA PRODUCCION DE MATERIAL DE SIEMBRA DE PLATANO DE ALTA CALIDAD EN LA REP. DOM</t>
  </si>
  <si>
    <t>AGRICULTURA-CCC-CP-2023-0009</t>
  </si>
  <si>
    <t>CONSTRUCCION DE TRES (3) NAVES TERMICA EN MANTA A DOS AGUAS ubicado en las provincias San Juan San Francisco de Macorís y Santiago de los caballeros</t>
  </si>
  <si>
    <t>CONSTRUCCION DE TRES (3) NAVES TERMICA EN MANTA A DOS AGUAS</t>
  </si>
  <si>
    <t>11805371.64</t>
  </si>
  <si>
    <t>https://comunidad.comprasdominicana.gob.do//Public/Tendering/OpportunityDetail/Index?noticeUID=DO1.NTC.1282337</t>
  </si>
  <si>
    <t>AGRICULTURA-DAF-CM-2022-0180</t>
  </si>
  <si>
    <t>ADQUISICION DE FERTILIZANTES Y EQUIPOS AGRICOLAS PARA SER UTILIZADOS EN EL PROYECTO "CAMARA TERMICA".</t>
  </si>
  <si>
    <t>FERTILIZANTES Y EQUIPOS AGRICOLAS</t>
  </si>
  <si>
    <t>417600</t>
  </si>
  <si>
    <t>https://comunidad.comprasdominicana.gob.do//Public/Tendering/OpportunityDetail/Index?noticeUID=DO1.NTC.1148950</t>
  </si>
  <si>
    <t>AGRICULTURA-DAF-CM-2022-0184</t>
  </si>
  <si>
    <t>ADQUISICION DE HERRAMIENTAS AGRICOLAS Y FERTILIZANTES PARA SER UTILIZADOS EN LAS LABORES DE LA CAMARA TERMICA.</t>
  </si>
  <si>
    <t>ADQUISICION DE HERRAMIENTAS AGRICOLAS Y FERTILIZANTES.</t>
  </si>
  <si>
    <t>320309</t>
  </si>
  <si>
    <t>https://comunidad.comprasdominicana.gob.do//Public/Tendering/OpportunityDetail/Index?noticeUID=DO1.NTC.1149927</t>
  </si>
  <si>
    <t>AGRICULTURA-DAF-CM-2022-0219</t>
  </si>
  <si>
    <t>ADQUISICIÓN DE HERRAMIENTAS MENORES PARA SER UTILIZADAS EN LAS REGIONALES DE MAO, LA VEGA Y SAN FRANCISCO.</t>
  </si>
  <si>
    <t>ADQUISICIÓN DE HERRAMIENTAS MENORES</t>
  </si>
  <si>
    <t>303000</t>
  </si>
  <si>
    <t>https://comunidad.comprasdominicana.gob.do//Public/Tendering/OpportunityDetail/Index?noticeUID=DO1.NTC.1168150</t>
  </si>
  <si>
    <t>AGRICULTURA-DAF-CM-2023-0036</t>
  </si>
  <si>
    <t>Adquisición de combustible denominados en tickets prepagos solicitado por la Coordinadora de Proyectos de Inversión Pública para ser usados en las actividades de los Proyectos del Proyecto Recuperación de los Recursos Naturales en las Subcuencas de los ríos Jamao y Veragua (PRENAJAVE).</t>
  </si>
  <si>
    <t>Adquisición de combustible denominados en tickets prepagos</t>
  </si>
  <si>
    <t>1000000</t>
  </si>
  <si>
    <t>https://comunidad.comprasdominicana.gob.do//Public/Tendering/OpportunityDetail/Index?noticeUID=DO1.NTC.1220038</t>
  </si>
  <si>
    <t>AGRICULTURA-DAF-CM-2023-0095</t>
  </si>
  <si>
    <t>CONTRATACION DE SERVICIOS TECNICOS PROFESIONALES PARA CAPACITAR A TECNICOS Y PRODUCTORES DEL PROYECTO DE CONSTRUCCION DE CAMARA TERMICAS PARA LA PPRODUCCION DE PLATANOS DE ALTA CALIDAD EN LA REPUBLICA DOMINICANA.                                                                                                                                                                                                      ESTE PROCESO ESTA DIRIGIDO A MIPYME.</t>
  </si>
  <si>
    <t>CONTRATACION DE SERVICIOS TECNICOS PROFFESIONALES.</t>
  </si>
  <si>
    <t>600000</t>
  </si>
  <si>
    <t>https://comunidad.comprasdominicana.gob.do//Public/Tendering/OpportunityDetail/Index?noticeUID=DO1.NTC.1262203</t>
  </si>
  <si>
    <t>AGRICULTURA-DAF-CM-2023-0112</t>
  </si>
  <si>
    <t>INSUMOS PARA SER UTILIZADOS EN LOS TRABAJOS REALIZADOS EN LA SEGUNDA CAMARA TERMICA EN LA PROVINCIA DE BARAHORA.</t>
  </si>
  <si>
    <t>INSUMOS PARA PROYECTO DE CAMARA TERMICA.</t>
  </si>
  <si>
    <t>430875</t>
  </si>
  <si>
    <t>https://comunidad.comprasdominicana.gob.do//Public/Tendering/OpportunityDetail/Index?noticeUID=DO1.NTC.1272219</t>
  </si>
  <si>
    <t>AGRICULTURA-DAF-CM-2023-0176</t>
  </si>
  <si>
    <t>ADQUISICIÓN DE EQUIPOS INFORMÁTICOS SEGÚN ESPECIFICACIONES TÉCNICAS ESTAS SERÁN UTILIZADAS EN LA COORDINACIÓN TÉCNICA DEL PROYECTO DE INVERSIÓN PUBLICA DE ESTE MINSITERIO ESTE PROCESO VA DIRIGIDO A MYPYMES.</t>
  </si>
  <si>
    <t>ADQUISICION DE EQUIPOS INFORMATICOS</t>
  </si>
  <si>
    <t>1016100.32</t>
  </si>
  <si>
    <t>https://comunidad.comprasdominicana.gob.do//Public/Tendering/OpportunityDetail/Index?noticeUID=DO1.NTC.1321229</t>
  </si>
  <si>
    <t>AGRICULTURA-DAF-CM-2023-0178</t>
  </si>
  <si>
    <t>`ADQUISICIÓN DE MATERIALES METÁLICOS PARA SE UTILIZADOS EN LA REHABILITACIÓN DE RESERVORIO Y VIVERO DE GUANANICO Y EL PASO DE LA JAGUA PROVINCIA PUERTO PLATA. ESTE PROCESO VA DIRIGIDO A MIPYMES`</t>
  </si>
  <si>
    <t>ADQUISICIÓN DE MATERIALES METÁLICOS</t>
  </si>
  <si>
    <t>358801</t>
  </si>
  <si>
    <t>https://comunidad.comprasdominicana.gob.do//Public/Tendering/OpportunityDetail/Index?noticeUID=DO1.NTC.1321313</t>
  </si>
  <si>
    <t>AGRICULTURA-DAF-CM-2023-0179</t>
  </si>
  <si>
    <t>`ADQUISICIÓN DE MOBILIARIOS DE OFICINA LOS CUALES SERÁN UTILIZADOS EN LAS SUB-ZONAS DE AGRICULTURA. ESTE PROCESO VA DIRIGIDO A MIPYMES`</t>
  </si>
  <si>
    <t>ADQUISICIÓN DE MOBILIARIOS DE OFICINA</t>
  </si>
  <si>
    <t>629330</t>
  </si>
  <si>
    <t>https://comunidad.comprasdominicana.gob.do//Public/Tendering/OpportunityDetail/Index?noticeUID=DO1.NTC.1321646</t>
  </si>
  <si>
    <t>AGRICULTURA-DAF-CM-2023-0200</t>
  </si>
  <si>
    <t>`ADQUISICIÓN DE PLANTAS PARA SER UTILIZADAS EN LA REFORESTACIÓN DE LAS SUBCUENCAS HIDROGRÁFICAS UBICADAS EN JAMAO Y VERAGUA DE LA PROVINCIAS HERMANAS MIRABAL Y ESPAILLAT. ESTE PROCESO VA DIRIGIDO A MIPYMES`</t>
  </si>
  <si>
    <t>ADQUISICIÓN DE PLANTAS</t>
  </si>
  <si>
    <t>1032140</t>
  </si>
  <si>
    <t>https://comunidad.comprasdominicana.gob.do//Public/Tendering/OpportunityDetail/Index?noticeUID=DO1.NTC.1334018</t>
  </si>
  <si>
    <t>AGRICULTURA-DAF-CM-2023-0201</t>
  </si>
  <si>
    <t>`CONTRATACION DE SERVICIOS TECNICOS PROFESIONALES PARA CAPACITAR A TECNICOS Y PRODUCTORES DE LAS PROVINCIAS LA VEGA ESPAILLAT Y SANTIAGO EN EL MANEJO DE PLAGAS Y USO DE TECNOLOGIA PARA LA PRODUCCION Y DETECCION DE CORNITOS.  ESTE PROCESO ESTA DIRIGIDO A MIPYME.`</t>
  </si>
  <si>
    <t>CONTRATACION DE SERVICIOS TECNICOS PROFESIONALES.</t>
  </si>
  <si>
    <t>900000</t>
  </si>
  <si>
    <t>https://comunidad.comprasdominicana.gob.do//Public/Tendering/OpportunityDetail/Index?noticeUID=DO1.NTC.1333944</t>
  </si>
  <si>
    <t>AGRICULTURA-DAF-CM-2023-0203</t>
  </si>
  <si>
    <t>ADQUISICIÓN DE HERRAMIENTAS MENORES PARA SER UTILIZADOS EN EL PROYECTO DE CÁMARA TÉRMICA</t>
  </si>
  <si>
    <t>423375</t>
  </si>
  <si>
    <t>https://comunidad.comprasdominicana.gob.do//Public/Tendering/OpportunityDetail/Index?noticeUID=DO1.NTC.1333649</t>
  </si>
  <si>
    <t>AGRICULTURA-DAF-CM-2023-0205</t>
  </si>
  <si>
    <t>`ADQUISICIÓN DE ARTÍCULOS FERRETEROS PARA SER UTILIZADOS EN LOS VIVEROS DE LA COMUNIDAD DE GUANANITO PROVINCIA PUERTO PLATA  ESTE PROCESO VA DIRIGIDO A MIPYMES`</t>
  </si>
  <si>
    <t>ADQUISICIÓN DE ARTÍCULOS FERRETEROS</t>
  </si>
  <si>
    <t>555870</t>
  </si>
  <si>
    <t>https://comunidad.comprasdominicana.gob.do//Public/Tendering/OpportunityDetail/Index?noticeUID=DO1.NTC.1333945</t>
  </si>
  <si>
    <t>AGRICULTURA-UC-CD-2023-0004</t>
  </si>
  <si>
    <t>Contratación de servicios  de Alimentación para 50 personas para la realización del posicionamiento y lanzamiento de los trabajos de rehabilitación del camino del Caimito Provincia Puerto</t>
  </si>
  <si>
    <t>Contratación de servicios  de Catering.</t>
  </si>
  <si>
    <t>109740</t>
  </si>
  <si>
    <t>https://comunidad.comprasdominicana.gob.do//Public/Tendering/OpportunityDetail/Index?noticeUID=DO1.NTC.1196627</t>
  </si>
  <si>
    <t>AGRICULTURA-UC-CD-2023-0135</t>
  </si>
  <si>
    <t>ADQUISICIÓN DE ELECTRODOMÉSTICOS Y UTENSILIOS DE COCINA PARA SER UTILIZADOS EN EL PROYECTO DE RECONSTRUCCIÓN 44 KILÓMETROS DE CAMINOS PRODUCTIVOS PROVINCIA PUERTO PLATA.</t>
  </si>
  <si>
    <t>ADQUISICIÓN DE ELECTRODOMÉSTICOS Y UTENSILIOS DE COCINA</t>
  </si>
  <si>
    <t>131393</t>
  </si>
  <si>
    <t>https://comunidad.comprasdominicana.gob.do//Public/Tendering/OpportunityDetail/Index?noticeUID=DO1.NTC.1260012</t>
  </si>
  <si>
    <t>AGRICULTURA-UC-CD-2023-0151</t>
  </si>
  <si>
    <t>CONTRATACION DE SERVICIOS DE ALIMENTACION Y UTENSILIOS PARA SER CONSUMIDOS EN LA INAUGURACION DE LA CONSTRUCCION DE CAMARA TERMICA EN LA PROVINCIA BARAHONA.                                                                                                ESTE PROCESO ESTA DIRIGIDO A MIPYME MUJERES.</t>
  </si>
  <si>
    <t>CONTRATACION DE SERVICIOS DE ALIMENTACION Y UTENSILIOS.</t>
  </si>
  <si>
    <t>179419</t>
  </si>
  <si>
    <t>https://comunidad.comprasdominicana.gob.do//Public/Tendering/OpportunityDetail/Index?noticeUID=DO1.NTC.1265229</t>
  </si>
  <si>
    <t>AGRICULTURA-UC-CD-2023-0231</t>
  </si>
  <si>
    <t>Contratacion de servicios de alquiler de vehiculos supervision conjuntamente con el departamento de ingenieria en los trabajos de construccion de las camaras termicas en las diferentes provincias del pais a traves de la Coordinacion Tecnica</t>
  </si>
  <si>
    <t>CONTRATACION DE SERVICIOS DE ALQUILER DE VEHICULOS</t>
  </si>
  <si>
    <t>189744</t>
  </si>
  <si>
    <t>https://comunidad.comprasdominicana.gob.do//Public/Tendering/OpportunityDetail/Index?noticeUID=DO1.NTC.1318238</t>
  </si>
  <si>
    <t>AGRICULTURA-UC-CD-2023-0245</t>
  </si>
  <si>
    <t>CONTRATACION DE SERVICIOS DE ALIMENTACION PARA SER CONSUMIDOS POR LOS PARTICIPANTES EN ACTIVIDADES ENCUENTROS CON LAS AUTORIDADES DE LAS PROVINCIAS HERMANAS MIRABAL Y ESPAILLAT CON EL OBJETIVO DE MOSTRAR LOS AVENCES 2020-2023 E IDENTIFICAR MEJORAS PARA LA EJECUCION DEL 2024 DEL PROYECTO PRENAJAVE.</t>
  </si>
  <si>
    <t>CONTRATACION DE SERVICIOS DE ALIMENTACION.</t>
  </si>
  <si>
    <t>200017.97</t>
  </si>
  <si>
    <t>https://comunidad.comprasdominicana.gob.do//Public/Tendering/OpportunityDetail/Index?noticeUID=DO1.NTC.1316811</t>
  </si>
  <si>
    <t>AGRICULTURA-UC-CD-2023-0259</t>
  </si>
  <si>
    <t>`CONTRATACION DE SERVICIOS DE PERSONALIZACION DE PRODUCTOS PARA SER UTILIZADOS EN LA PRESENTACION DE LOS LOGROS Y AVANCES 2020 - 2023 DEL PROYECTO PRENAJAVE.  ESTE PROCESO ESTA DIRIGIDO A MIPYME.`</t>
  </si>
  <si>
    <t>CONTRATACION DE SERVICIOS DE PERSONALIZACION DE PRODUCTOS.</t>
  </si>
  <si>
    <t>193284</t>
  </si>
  <si>
    <t>https://comunidad.comprasdominicana.gob.do//Public/Tendering/OpportunityDetail/Index?noticeUID=DO1.NTC.1324229</t>
  </si>
  <si>
    <t>AGRICULTURA-UC-CD-2023-0260</t>
  </si>
  <si>
    <t>`CONTRATACION DE SERVICIOS DE CONFECCION DE BROCHURES BAJANTES E IMPRESOS PARA SER UTILIZADOS EN LA PRESENTACION DE LOS LOGROS Y AVANCES 2020 - 2023 DEL PROYECTO PRENAJAVE.  ESTE PROCESO ESTA DIRIGIDO A MIPYME MUJER.`</t>
  </si>
  <si>
    <t>CONTRATACION DE SERVICIOS DE CONFECCION DE BROCHURES BAJANTES E IMPRESOS</t>
  </si>
  <si>
    <t>198712</t>
  </si>
  <si>
    <t>https://comunidad.comprasdominicana.gob.do//Public/Tendering/OpportunityDetail/Index?noticeUID=DO1.NTC.1324137</t>
  </si>
  <si>
    <t>AGRICULTURA-UC-CD-2023-0264</t>
  </si>
  <si>
    <t>`ADQUISICIÓN DE MATERIALES PARA SER UTILIZADOS EN LA CONSTRICCIÓN DE ESTRUCTURA QUE SERVIRÁ DE CENTRO DE PRODUCCIÓN DE PLÁNTULAS DE HORTALIZAS. ESTE PROCESO VA DIRIGIDO A MIPYMES MUJER`</t>
  </si>
  <si>
    <t>ADQUISICIÓN DE MATERIALES</t>
  </si>
  <si>
    <t>199775</t>
  </si>
  <si>
    <t>https://comunidad.comprasdominicana.gob.do//Public/Tendering/OpportunityDetail/Index?noticeUID=DO1.NTC.1328718</t>
  </si>
  <si>
    <t>AGRICULTURA-UC-CD-2023-0267</t>
  </si>
  <si>
    <t>ADQUISICIÓN DE MATERIALES PARA LA CONSTRUCCIÓN DE MALLA PERIMETRAL EN EL LICEO UNIÓN PANAMERICANA</t>
  </si>
  <si>
    <t>ADQUISICIÓN DE MATERIALES PARA LA CONSTRUCCIÓN DE MALLA PERIMETRAL</t>
  </si>
  <si>
    <t>122605.81</t>
  </si>
  <si>
    <t>https://comunidad.comprasdominicana.gob.do//Public/Tendering/OpportunityDetail/Index?noticeUID=DO1.NTC.1328649</t>
  </si>
  <si>
    <t>AGRICULTURA-UC-CD-2023-0308</t>
  </si>
  <si>
    <t>CONTRATACION DE SERVICIOS DE MONTAJE Y ORGANIZACION DE EVENTOSPARA SER UTILIZADOS EN ACTIVIDAD DE LA CAMARA TERMICA DE SAN FRANCISCO DE MACORIS.</t>
  </si>
  <si>
    <t>CONTRATACION DE SERVICIOS DE MONTAJE Y ORGANIZACION DE EVENTOS.</t>
  </si>
  <si>
    <t>149860</t>
  </si>
  <si>
    <t>https://comunidad.comprasdominicana.gob.do//Public/Tendering/OpportunityDetail/Index?noticeUID=DO1.NTC.1335165</t>
  </si>
  <si>
    <t>AGRICULTURA-UC-CD-2023-0313</t>
  </si>
  <si>
    <t>`CONTRATACION DE SERVICIOS DE CONFECCION DE UNIFORMES CORPOTATIVOS PARA SER DISTRIBUIDAS A LOS OBREROS DE LAS DISTINTAS BRIGADAS DE CONSTRUCCCION DE CAMARAS TERMICAS.  ESTE PROCESO ESTA DIRIGIDO A MIPYMES.`</t>
  </si>
  <si>
    <t>CONTRATACION DE SERVICIOS DE CONFECCION DE UNIFORMES.</t>
  </si>
  <si>
    <t>204435</t>
  </si>
  <si>
    <t>https://comunidad.comprasdominicana.gob.do//Public/Tendering/OpportunityDetail/Index?noticeUID=DO1.NTC.1334940</t>
  </si>
  <si>
    <t>AGRICULTURA-UC-CD-2023-0314</t>
  </si>
  <si>
    <t>203196</t>
  </si>
  <si>
    <t>https://comunidad.comprasdominicana.gob.do//Public/Tendering/OpportunityDetail/Index?noticeUID=DO1.NTC.1335269</t>
  </si>
  <si>
    <t>AGRICULTURA-UC-CD-2023-0318</t>
  </si>
  <si>
    <t>CONTRATACION DE SERVICIOS DE PERSONALIZACION DE PRODUCTOS (JARRAS Y BOMBONERAS) PARA SER UTI UTILIZADO EN EL SEGUNDO ENCUENTRO ON LAS AUTORIDADES DE LA PROVINCIA ESPAILLAT.</t>
  </si>
  <si>
    <t>194346</t>
  </si>
  <si>
    <t>https://comunidad.comprasdominicana.gob.do//Public/Tendering/OpportunityDetail/Index?noticeUID=DO1.NTC.1334861</t>
  </si>
  <si>
    <t>CONSTRUCCIÓN EXTENSION UASD HATO MAYOR</t>
  </si>
  <si>
    <t>MIVHED-CCC-LPN-2023-0012</t>
  </si>
  <si>
    <t>ADQUISICIÓN DEL EQUIPAMIENTO Y MOBILIARIOS DEL CENTRO UNIVERSITARIO REGIONAL HATO MAYOR (CURHAMA) MUNICIPIO DE HATO MAYOR DEL REY PROVINCIA HATO MAYOR</t>
  </si>
  <si>
    <t>106851808.8</t>
  </si>
  <si>
    <t>https://comunidad.comprasdominicana.gob.do//Public/Tendering/OpportunityDetail/Index?noticeUID=DO1.NTC.1319827</t>
  </si>
  <si>
    <t>REMODELACIÓN DE MERCADOS PÚBLICOS  EN SANTO DOMINGO</t>
  </si>
  <si>
    <t>MERCADOM-CCC-CP-2022-0007</t>
  </si>
  <si>
    <t>CONSTRUCCION DE TECHADOS DE CAMIONES</t>
  </si>
  <si>
    <t>1536990.28</t>
  </si>
  <si>
    <t>https://comunidad.comprasdominicana.gob.do//Public/Tendering/OpportunityDetail/Index?noticeUID=DO1.NTC.1144313</t>
  </si>
  <si>
    <t>MERCADOM-CCC-CP-2022-0009</t>
  </si>
  <si>
    <t>REHABILITACION DE TODOS LOS BAÑOS DE LAS NAVES F1 A LA F4</t>
  </si>
  <si>
    <t>1920000</t>
  </si>
  <si>
    <t>https://comunidad.comprasdominicana.gob.do//Public/Tendering/OpportunityDetail/Index?noticeUID=DO1.NTC.1144514</t>
  </si>
  <si>
    <t>MERCADOM-DAF-CM-2022-0041</t>
  </si>
  <si>
    <t>ADQUISICION DE CORREA TIPO Z GALVANIZADA</t>
  </si>
  <si>
    <t>549540</t>
  </si>
  <si>
    <t>https://comunidad.comprasdominicana.gob.do//Public/Tendering/OpportunityDetail/Index?noticeUID=DO1.NTC.1140051</t>
  </si>
  <si>
    <t>MERCADOM-DAF-CM-2022-0045</t>
  </si>
  <si>
    <t>ADQUISICION PUERTAS ENROLLABLES</t>
  </si>
  <si>
    <t>420000</t>
  </si>
  <si>
    <t>https://comunidad.comprasdominicana.gob.do//Public/Tendering/OpportunityDetail/Index?noticeUID=DO1.NTC.1143033</t>
  </si>
  <si>
    <t>FORTALECIMIENTO DE LA CRIANZA OVICAPRINA EN LA REGIÓN FRONTERIZA DE LA RD</t>
  </si>
  <si>
    <t>GANADERIA-CCC-CP-2022-0004</t>
  </si>
  <si>
    <t>ADQUISICION DE MATERIALES FERRETEROS PARA SER UTILIZADOS EN EL PROYECTO 02 DEL PROGRAMA 13, "FORTALECIMIENTO DE LA CRIANZA OVICAPRINA DE LA REGIÓN FRONTERIZA DE LA REP. DOM", EJECUTADO POR LA DIRECCION DE EXTENSION Y FOMENTO PECUARRIO  DE LA DIRECCIÓN GENERAL DE GANADERIA, DIGEGA.</t>
  </si>
  <si>
    <t>ADQUISICION DE MATERIALES FERRETEROS PARA SER UTILIZADOS EN EL PROYECTO 02 DEL PROGRAMA 13, "FORTALECIMIENTO DE LA CRIANZA OVICAPRINA DE LA REGIÓN FRONTERIZA DE LA REP. DOM", EJECUTADO POR LA DIRECCIO</t>
  </si>
  <si>
    <t>3074083.4</t>
  </si>
  <si>
    <t>https://comunidad.comprasdominicana.gob.do//Public/Tendering/OpportunityDetail/Index?noticeUID=DO1.NTC.1114229</t>
  </si>
  <si>
    <t>GANADERIA-CCC-CP-2022-0011</t>
  </si>
  <si>
    <t>ADQUISICION DE 36 PADROTES CAPRINOS Y 36 PADROTES OVINOS PARA EL PROYECTO  02 DEL PROGRAMA 13 ¿FORTALECIMIENTO DE LA CRIANZA OVICAPRINA EN LA REGION FRONTERIZA DE LA REP. DOM¿ EJECUTADA POR LA DIRECCION DE EXTENSION Y FOMENTO PECUARIO DE ESTA DIGEGA.</t>
  </si>
  <si>
    <t>ADQUISICION DE 36 PADROTES CAPRINOS Y 36 PADROTES OVINOS PARA EL PROYECTO  02 DEL PROGRAMA 13 ¿FORTALECIMIENTO DE LA CRIANZA OVICAPRINA EN LA REGION FRONTERIZA DE LA REP. DOM¿ EJECUTADA POR LA DIREC</t>
  </si>
  <si>
    <t>2520000</t>
  </si>
  <si>
    <t>https://comunidad.comprasdominicana.gob.do//Public/Tendering/OpportunityDetail/Index?noticeUID=DO1.NTC.1155415</t>
  </si>
  <si>
    <t>GANADERIA-CCC-CP-2023-0009</t>
  </si>
  <si>
    <t>ADQUISICIÓN DE MATERIALES PARA LA CONSTRUCCIÓN DE 72 ENRAMADAS PARA EL PROYECTO FORTALECIMIENTO  DE LA CRIANZA OVICAPRINO REGIÓN FRONTERIZA DE R.D.</t>
  </si>
  <si>
    <t>ADQUISICIÓN DE MATERIALES PARA LA CONSTRUCCIÓN DE 72 ENRAMADAS PARA EL PROYECTO FORTALECIMIENTO DE LA CRIANZA OVICAPRINO REGIÓN FRONTERIZA DE R.D.</t>
  </si>
  <si>
    <t>2008624.32</t>
  </si>
  <si>
    <t>https://comunidad.comprasdominicana.gob.do//Public/Tendering/OpportunityDetail/Index?noticeUID=DO1.NTC.1295536</t>
  </si>
  <si>
    <t>GANADERIA-CCC-CP-2023-0010</t>
  </si>
  <si>
    <t>ADQUISICIÓN DE ANIMALES VIVOS PARA EL PROYECTO 02(FORTALECIMIENO DE LA CRIANZA OVICAPRINO REGIÓN FORNTERIZA DE R.D.) Y EL CENTRO DE PRODUCCIÓN Y CAPACITACIÓN PECUARIA DE SAN LUIS.</t>
  </si>
  <si>
    <t>3013000</t>
  </si>
  <si>
    <t>https://comunidad.comprasdominicana.gob.do//Public/Tendering/OpportunityDetail/Index?noticeUID=DO1.NTC.1295133</t>
  </si>
  <si>
    <t>GANADERIA-CCC-LPN-2023-0001</t>
  </si>
  <si>
    <t>ADQUISICIÓN DE COMBUSTIBLES PARA  LA EJECUCIÓN DE LOS  PROGRAMAS 13 PROYECTO 02 PROGRMA 18 Y 19 Y PLANTA ELÉCTRICA DE ESTA DIRECCIÓN GENERAL DE GANADERÍA.</t>
  </si>
  <si>
    <t>24000000</t>
  </si>
  <si>
    <t>https://comunidad.comprasdominicana.gob.do//Public/Tendering/OpportunityDetail/Index?noticeUID=DO1.NTC.1210714</t>
  </si>
  <si>
    <t>GANADERIA-DAF-CM-2022-0106</t>
  </si>
  <si>
    <t>ADQUISICION DE CUATRO (4) MOTOCICLETAS PARA SER UTILIZADAS EN LOS TRABAJOS DEL PROGRAMA DE PREVENCION Y CONTROL DE LAS ENFERMEDADES BOVINAS BRUCELOSIS Y TUBERCULOSIS, A EJECUTARSE EN LA REGION AGROPECUARIA NOROESTE; POR PROGRAMA 18-DIGEGA-DIGEPRES; Y UNA (1) MOTOCICLETA PARA EL PROYECTO 02 PROGRAMA 13 FORTALECIMIENTO DE LA CRIANZA OVICAPRINA EN LA REGION FRONTERIZA DE RD</t>
  </si>
  <si>
    <t>ADQUISICION DE CUATRO (4) MOTOCICLETAS PARA SER UTILIZADAS EN LOS TRABAJOS DEL PROGRAMA DE PREVENCION Y CONTROL DE LAS ENFERMEDADES BOVINAS BRUCELOSIS Y TUBERCULOSIS, A EJECUTARSE EN LA REGION AGROPEC</t>
  </si>
  <si>
    <t>808080</t>
  </si>
  <si>
    <t>https://comunidad.comprasdominicana.gob.do//Public/Tendering/OpportunityDetail/Index?noticeUID=DO1.NTC.1166114</t>
  </si>
  <si>
    <t>GANADERIA-DAF-CM-2023-0034</t>
  </si>
  <si>
    <t>ADQUISICIÓN DE SEMILLAS DE PASTO PARA EL CENTRO DE PRODUCCIÓN Y CAPACITACIÓN PECUARIA SAN LUIS Y EL PROYECTO DE FORTALECIMIENTO DE LA CRIANZA OVICAPRINO REGIÓN FRONTERIZA DE R.D.</t>
  </si>
  <si>
    <t>808200</t>
  </si>
  <si>
    <t>https://comunidad.comprasdominicana.gob.do//Public/Tendering/OpportunityDetail/Index?noticeUID=DO1.NTC.1279229</t>
  </si>
  <si>
    <t>GANADERIA-DAF-CM-2023-0056</t>
  </si>
  <si>
    <t>ADQUISICIÓN DE 58 PADROTES CAPRINOS MESTIZOS PARA EL PROYECTO 02 ¿¿FORTALECIMIENTO DE LA CRIANZA OVINO-CAPRINO REGIÓN FRONTERIZA DE RD¿¿ EJECUTADO EN ESTA DIGEGA.</t>
  </si>
  <si>
    <t>1160000</t>
  </si>
  <si>
    <t>https://comunidad.comprasdominicana.gob.do//Public/Tendering/OpportunityDetail/Index?noticeUID=DO1.NTC.1319621</t>
  </si>
  <si>
    <t>GANADERIA-DAF-CM-2023-0060</t>
  </si>
  <si>
    <t>ADQUISICION DE 02 MOTOCICLETAS PARA SER UTILIZADAS EN EL PROYECTO 02 "FORTALECIMIENTO DE LA CRIANZA OVICAPRINA EN LA REGION FRONTERIZA DE RD"</t>
  </si>
  <si>
    <t>405920</t>
  </si>
  <si>
    <t>https://comunidad.comprasdominicana.gob.do//Public/Tendering/OpportunityDetail/Index?noticeUID=DO1.NTC.1326503</t>
  </si>
  <si>
    <t>GANADERIA-UC-CD-2023-0065</t>
  </si>
  <si>
    <t>ADQUISICIÓN DE MEDICAMENTO Y MULTIVITAMINICO PARA EL PROYECTO 02 ¿¿FORTALECIMIENTO DE LA CRIANZA OVICAPRINA EN LA REGIÓN FRONTERIZA DE R.D.¿¿</t>
  </si>
  <si>
    <t>86000</t>
  </si>
  <si>
    <t>https://comunidad.comprasdominicana.gob.do//Public/Tendering/OpportunityDetail/Index?noticeUID=DO1.NTC.1325824</t>
  </si>
  <si>
    <t>FORTALECIMIENTO DE LAS CAPACIDADES DE EXPORTACIÓN DE FRUTAS Y VEGETALES EN LA RD</t>
  </si>
  <si>
    <t>IDIAF-CCC-CP-2023-0002</t>
  </si>
  <si>
    <t>AQUISICION DE COMBUSTIBLE PARA CUBRIR OPERACIONES DEL IDIAF A NIVEL NACIONAL</t>
  </si>
  <si>
    <t>3160000</t>
  </si>
  <si>
    <t>https://comunidad.comprasdominicana.gob.do//Public/Tendering/OpportunityDetail/Index?noticeUID=DO1.NTC.1256119</t>
  </si>
  <si>
    <t>IDIAF-CCC-CP-2023-0003</t>
  </si>
  <si>
    <t>REHABILITACIÓN CASAS ESTACIÓN EXPERIMENTAL FRUTALES BANI</t>
  </si>
  <si>
    <t>997899.97</t>
  </si>
  <si>
    <t>https://comunidad.comprasdominicana.gob.do//Public/Tendering/OpportunityDetail/Index?noticeUID=DO1.NTC.1256718</t>
  </si>
  <si>
    <t>IDIAF-CCC-CP-2023-0004</t>
  </si>
  <si>
    <t>ADQUISICIÓN DE UNA (1) BIOTRITURADORA DE 15 CM Y UNA (1) PODADORA A DISCOS DE ARBOLES FRUTALES CON ACOPLE A TRACTOR (AMBOS EQUIPOS).</t>
  </si>
  <si>
    <t>ADQUISICION DE UNA (1) BIOTRITURADORA DE 15 CM Y UNA (1) PODADORA A DISCOS DE ARBOLES FRUTALES CON ACOPLE A TRACTOR</t>
  </si>
  <si>
    <t>3145000</t>
  </si>
  <si>
    <t>https://comunidad.comprasdominicana.gob.do//Public/Tendering/OpportunityDetail/Index?noticeUID=DO1.NTC.1278104</t>
  </si>
  <si>
    <t>IDIAF-DAF-CM-2022-0037</t>
  </si>
  <si>
    <t>COMPRA DE FUNGICIDAS, HERBICIDAS Y INSECTICIDAS PARA LOS DIFERENTES CENTROS DEL IDIAF</t>
  </si>
  <si>
    <t>1236207.4</t>
  </si>
  <si>
    <t>https://comunidad.comprasdominicana.gob.do//Public/Tendering/OpportunityDetail/Index?noticeUID=DO1.NTC.1147345</t>
  </si>
  <si>
    <t>IDIAF-DAF-CM-2022-0038</t>
  </si>
  <si>
    <t>COMPRA DE ABONOS Y FERTILIZANTES PARA LOS DIFERENTES CENTROS DEL IDIAF.</t>
  </si>
  <si>
    <t>1227255.56</t>
  </si>
  <si>
    <t>https://comunidad.comprasdominicana.gob.do//Public/Tendering/OpportunityDetail/Index?noticeUID=DO1.NTC.1147445</t>
  </si>
  <si>
    <t>IDIAF-DAF-CM-2023-0003</t>
  </si>
  <si>
    <t>COMPRA DE DESECHABLES (PAPEL HIGIENICO PAPEL TOALLA  SERVILLETAS) PARA LOS DIFERENTES CENTROS DEL IDIAF</t>
  </si>
  <si>
    <t>261263.8</t>
  </si>
  <si>
    <t>https://comunidad.comprasdominicana.gob.do//Public/Tendering/OpportunityDetail/Index?noticeUID=DO1.NTC.1194455</t>
  </si>
  <si>
    <t>IDIAF-DAF-CM-2023-0004</t>
  </si>
  <si>
    <t>MANTENIMIENTO Y REPARACIÓN DE VEHÍCULOS DE LOS DIFERENTES CENTROS DEL IDIAF</t>
  </si>
  <si>
    <t>820000</t>
  </si>
  <si>
    <t>https://comunidad.comprasdominicana.gob.do//Public/Tendering/OpportunityDetail/Index?noticeUID=DO1.NTC.1194732</t>
  </si>
  <si>
    <t>IDIAF-DAF-CM-2023-0008</t>
  </si>
  <si>
    <t>FUNDAS DE VIVERO PARA LOS DIFERENTES CENTROS DEL IDIAF</t>
  </si>
  <si>
    <t>418984.5</t>
  </si>
  <si>
    <t>https://comunidad.comprasdominicana.gob.do//Public/Tendering/OpportunityDetail/Index?noticeUID=DO1.NTC.1214923</t>
  </si>
  <si>
    <t>IDIAF-DAF-CM-2023-0009</t>
  </si>
  <si>
    <t>COMPRA DE GRAPAS Y ALAMBRES PARA LOS DIFERENTES CENTOS DEL IDIAF</t>
  </si>
  <si>
    <t>243600</t>
  </si>
  <si>
    <t>https://comunidad.comprasdominicana.gob.do//Public/Tendering/OpportunityDetail/Index?noticeUID=DO1.NTC.1219311</t>
  </si>
  <si>
    <t>IDIAF-DAF-CM-2023-0015</t>
  </si>
  <si>
    <t>COMPRA DE AUTOCLAVE VERTICAL AUTOMÁTICA  PARA LA ESTACIÓN EXPERIMENTAL FRUTALES DE BANI.</t>
  </si>
  <si>
    <t>756675</t>
  </si>
  <si>
    <t>https://comunidad.comprasdominicana.gob.do//Public/Tendering/OpportunityDetail/Index?noticeUID=DO1.NTC.1236837</t>
  </si>
  <si>
    <t>IDIAF-DAF-CM-2023-0019</t>
  </si>
  <si>
    <t>COMPRA DE LETREROS PARA SER MONTADOS EN LA ESTACIÓN EXPERIMENTAL FRUTALES BANI.</t>
  </si>
  <si>
    <t>COMPRA DE LETREROS PARA SER MONTADOS EN LA ESTACIÓN EXPERIMENTAL FRUTALES BANI</t>
  </si>
  <si>
    <t>511483.2</t>
  </si>
  <si>
    <t>https://comunidad.comprasdominicana.gob.do//Public/Tendering/OpportunityDetail/Index?noticeUID=DO1.NTC.1251817</t>
  </si>
  <si>
    <t>IDIAF-DAF-CM-2023-0029</t>
  </si>
  <si>
    <t>COMPRA DE PAPEL HIGIÉNICO PAPEL TOALLA Y SERVILLETAS PARA LOS DIFERENTES CENTROS DEL IDIAF.</t>
  </si>
  <si>
    <t>COMPRA DE PAPEL  HIGIÉNICO PAPEL TOALLA Y SERVILLETAS PARA LOS DIFERENTES CENTROS DEL IDIAF.</t>
  </si>
  <si>
    <t>310068</t>
  </si>
  <si>
    <t>https://comunidad.comprasdominicana.gob.do//Public/Tendering/OpportunityDetail/Index?noticeUID=DO1.NTC.1292341</t>
  </si>
  <si>
    <t>IDIAF-DAF-CM-2023-0031</t>
  </si>
  <si>
    <t>COMPRA DE ABONOS Y FERTILIZANTES PARA LOS DIFERENTES CENTROS Y ESTACIONES EXPERIMENTALES DEL IDIAF</t>
  </si>
  <si>
    <t>1276404.93</t>
  </si>
  <si>
    <t>https://comunidad.comprasdominicana.gob.do//Public/Tendering/OpportunityDetail/Index?noticeUID=DO1.NTC.1300344</t>
  </si>
  <si>
    <t>IDIAF-DAF-CM-2023-0035</t>
  </si>
  <si>
    <t>COMPRA DE HERBICIDAS FUNGICIDAS E INSECTICIDAS PARA USO DE LOS DIFERENTES CENTROS DEL IDIAF</t>
  </si>
  <si>
    <t>724855.63</t>
  </si>
  <si>
    <t>https://comunidad.comprasdominicana.gob.do//Public/Tendering/OpportunityDetail/Index?noticeUID=DO1.NTC.1303408</t>
  </si>
  <si>
    <t>IDIAF-DAF-CM-2023-0036</t>
  </si>
  <si>
    <t>COMPRA DE COMPUTADORAS PARA LOS DIFERENTES CENTROS DEL IDIAF</t>
  </si>
  <si>
    <t>1533460.33</t>
  </si>
  <si>
    <t>https://comunidad.comprasdominicana.gob.do//Public/Tendering/OpportunityDetail/Index?noticeUID=DO1.NTC.1305538</t>
  </si>
  <si>
    <t>IDIAF-DAF-CM-2023-0045</t>
  </si>
  <si>
    <t>COMPRA DE SEGADORA DE PASTO PARA EL CENTRO DE PRODUCCIÓN ANIMAL Y CORTADORAS DE GRAMAS PARA EL CENTRO SUR</t>
  </si>
  <si>
    <t>COMPRA DE SEGADORA DE PASTO PARA EL CENTRO DE PRODUCCION ANIMAL Y CORTADORAS DE GRAMAS PARA EL CENTRO SUR.</t>
  </si>
  <si>
    <t>555750</t>
  </si>
  <si>
    <t>https://comunidad.comprasdominicana.gob.do//Public/Tendering/OpportunityDetail/Index?noticeUID=DO1.NTC.1329545</t>
  </si>
  <si>
    <t>IDIAF-DAF-CM-2023-0047</t>
  </si>
  <si>
    <t>SERVICIO DE MONTAJE Y ORGANIZACIÓN DE EVENTOS PARA LA INTEGRACIÓN DEL PERSONAL EN LA MEJORA DE LAS RELACIONES INTERPERSONALES Y EL CLIMA LABORAL PARA EL CENTRO SUR Y CPA (CENTRO DE PRODUCCIÓN ANIMAL DEL IDIAF</t>
  </si>
  <si>
    <t>SERVICIO DE MONTAJE Y ORGANIZACIÓN DE EVENTOS PARA LA INTEGRACIÓN DEL PERSONAL EN LA MEJORA DE LAS RELACIONES INTERPERSONALES Y EL CLIMA LABORAL PARA EL CENTRO SUR Y CPA DEL IDIAF</t>
  </si>
  <si>
    <t>608400</t>
  </si>
  <si>
    <t>https://comunidad.comprasdominicana.gob.do//Public/Tendering/OpportunityDetail/Index?noticeUID=DO1.NTC.1328422</t>
  </si>
  <si>
    <t>IDIAF-UC-CD-2023-0018</t>
  </si>
  <si>
    <t>COMPRA DE HERRAMIENTAS MENORES PARA LOS DIFERENTES CENTROS DEL IDIAF</t>
  </si>
  <si>
    <t>190860.6</t>
  </si>
  <si>
    <t>https://comunidad.comprasdominicana.gob.do//Public/Tendering/OpportunityDetail/Index?noticeUID=DO1.NTC.1219524</t>
  </si>
  <si>
    <t>IDIAF-UC-CD-2023-0025</t>
  </si>
  <si>
    <t>COMPRA DE EXTRACTORES DE AIRE PARA SER USADOS EN LAS ESTACIONES EXPERIMENTALES ARROYO LORO y FRUTALES BANI.</t>
  </si>
  <si>
    <t>COMPRA DE EXTRACTORES DE AIRE PARA SER USADOS EN LAS ESTACIONES EXPERIMENTALES ARROYO LORO  Y FRUTALES  BANI.</t>
  </si>
  <si>
    <t>168337.5</t>
  </si>
  <si>
    <t>https://comunidad.comprasdominicana.gob.do//Public/Tendering/OpportunityDetail/Index?noticeUID=DO1.NTC.1228508</t>
  </si>
  <si>
    <t>IDIAF-UC-CD-2023-0027</t>
  </si>
  <si>
    <t>COMPRA DE ROLL UP EN VINIL TAMAÑO 31.5X79 (ROLL UP INCLUIDO)</t>
  </si>
  <si>
    <t>15000</t>
  </si>
  <si>
    <t>https://comunidad.comprasdominicana.gob.do//Public/Tendering/OpportunityDetail/Index?noticeUID=DO1.NTC.1232533</t>
  </si>
  <si>
    <t>IDIAF-UC-CD-2023-0030</t>
  </si>
  <si>
    <t>COMPRA DE PANTALLAS DE PROYECCIÓN 120X16.9 PARA LOS DIFERENTES CENTROS DEL IDIAF.</t>
  </si>
  <si>
    <t>39300</t>
  </si>
  <si>
    <t>https://comunidad.comprasdominicana.gob.do//Public/Tendering/OpportunityDetail/Index?noticeUID=DO1.NTC.1236514</t>
  </si>
  <si>
    <t>IDIAF-UC-CD-2023-0033</t>
  </si>
  <si>
    <t>COMPRA DE ELECTRODOMÉSTICOS PARA LA ESTACIÓN EXPERIMENTAL FRUTALES Y EL CENTRO DE PRODUCCIÓN ANIMAL</t>
  </si>
  <si>
    <t>173863</t>
  </si>
  <si>
    <t>https://comunidad.comprasdominicana.gob.do//Public/Tendering/OpportunityDetail/Index?noticeUID=DO1.NTC.1243634</t>
  </si>
  <si>
    <t>IDIAF-UC-CD-2023-0040</t>
  </si>
  <si>
    <t>COMPRA DE ABANICOS PARA LA ESTACIÓN EXPERIMENTAL FRUTALES DE BANI Y LA SEDE DEL IDIAF</t>
  </si>
  <si>
    <t>43949.16</t>
  </si>
  <si>
    <t>https://comunidad.comprasdominicana.gob.do//Public/Tendering/OpportunityDetail/Index?noticeUID=DO1.NTC.1251320</t>
  </si>
  <si>
    <t>IDIAF-UC-CD-2023-0042</t>
  </si>
  <si>
    <t>VITRINAS PARA SER UTILIZADAS EN LA ESTACIÓN EXPERIMENTAL FRUTALES BANI.</t>
  </si>
  <si>
    <t>16000</t>
  </si>
  <si>
    <t>https://comunidad.comprasdominicana.gob.do//Public/Tendering/OpportunityDetail/Index?noticeUID=DO1.NTC.1252252</t>
  </si>
  <si>
    <t>IDIAF-UC-CD-2023-0046</t>
  </si>
  <si>
    <t>COMPRA DE MESAS PARA LA ESTACION EXPERIMENTAL FRUTALES DE BANI</t>
  </si>
  <si>
    <t>203643.12</t>
  </si>
  <si>
    <t>https://comunidad.comprasdominicana.gob.do//Public/Tendering/OpportunityDetail/Index?noticeUID=DO1.NTC.1259604</t>
  </si>
  <si>
    <t>ACTUALIZACIÓN DE TECNOLOGÍAS PARA CONTRIBUIR AL MEJORAMIENTO DE LA COMPETITIVIDAD AGROALIMENTARIA EN LA RD</t>
  </si>
  <si>
    <t>IDIAF-CCC-CP-2023-0001</t>
  </si>
  <si>
    <t>REHABILITACIÓN NAVES DE CERDOS DEL CENTRO DE PRODUCCIÓN ANIMAL</t>
  </si>
  <si>
    <t>REHABILITACION NAVES DE CERDOS DEL CENTRO DE PRODUCCIÓN ANIMAL</t>
  </si>
  <si>
    <t>1287288.86</t>
  </si>
  <si>
    <t>https://comunidad.comprasdominicana.gob.do//Public/Tendering/OpportunityDetail/Index?noticeUID=DO1.NTC.1256039</t>
  </si>
  <si>
    <t>IDIAF-DAF-CM-2022-0021</t>
  </si>
  <si>
    <t>MODULOS MATERNIDAD Y ENGORDE PARA CONEJOS</t>
  </si>
  <si>
    <t>276116</t>
  </si>
  <si>
    <t>https://comunidad.comprasdominicana.gob.do//Public/Tendering/OpportunityDetail/Index?noticeUID=DO1.NTC.1111302</t>
  </si>
  <si>
    <t>IDIAF-DAF-CM-2022-0022</t>
  </si>
  <si>
    <t>CONSULTORIA: ESTUDIO DE LA SITUACION DE LA GANADERIA DE DOBLE PROPOSITO EN LA REPUBLICA DOMINICANA.</t>
  </si>
  <si>
    <t>CONSULTORIA: ESTUDIO DE LA SITUACION DE LA GANADERIA DE DOBLE PROPOSITO EN LA REPUBLICA DOMINICANA</t>
  </si>
  <si>
    <t>400000</t>
  </si>
  <si>
    <t>https://comunidad.comprasdominicana.gob.do//Public/Tendering/OpportunityDetail/Index?noticeUID=DO1.NTC.1122002</t>
  </si>
  <si>
    <t>IDIAF-DAF-CM-2022-0024</t>
  </si>
  <si>
    <t>MANTENIMIENTO PREVENTIVO Y CORRECTIVO DEL MODULO CUNICOLA DEL CENTRO DE PRODUCCION ANIMAL</t>
  </si>
  <si>
    <t>644047.9</t>
  </si>
  <si>
    <t>https://comunidad.comprasdominicana.gob.do//Public/Tendering/OpportunityDetail/Index?noticeUID=DO1.NTC.1113949</t>
  </si>
  <si>
    <t>IDIAF-DAF-CM-2022-0028</t>
  </si>
  <si>
    <t>IMPRESION DE GUIAS Y MANUALES PARA EJECUCION DE ACTIVIDADES DEL PROYECTO SNIP 14188.</t>
  </si>
  <si>
    <t>IMPRESION DE GUIAS Y MANUALES PARA EJECUCION DE ACTIVIDADES DEL PROYECTO SNIP 14188</t>
  </si>
  <si>
    <t>498356.25</t>
  </si>
  <si>
    <t>https://comunidad.comprasdominicana.gob.do//Public/Tendering/OpportunityDetail/Index?noticeUID=DO1.NTC.1118235</t>
  </si>
  <si>
    <t>IDIAF-DAF-CM-2022-0047</t>
  </si>
  <si>
    <t>MANTENIMIENTO PREVENTIVO Y CORRECTIVO MODULO DE CERDOS DEL CENTRO DE PRODUCCION ANIMAL</t>
  </si>
  <si>
    <t>https://comunidad.comprasdominicana.gob.do//Public/Tendering/OpportunityDetail/Index?noticeUID=DO1.NTC.1163464</t>
  </si>
  <si>
    <t>IDIAF-DAF-CM-2022-0057</t>
  </si>
  <si>
    <t>ADQUISICION DE SEGADORA DE PASTO MOTOR DIESEL, 7.5 Hp, CENTRO DE PRODUCCION ANIMAL</t>
  </si>
  <si>
    <t>412500</t>
  </si>
  <si>
    <t>https://comunidad.comprasdominicana.gob.do//Public/Tendering/OpportunityDetail/Index?noticeUID=DO1.NTC.1172323</t>
  </si>
  <si>
    <t>IDIAF-DAF-CM-2023-0011</t>
  </si>
  <si>
    <t>COMPRA DE BALANZAS PARA EL CENTRO DE PRODUCCION ANIMAL</t>
  </si>
  <si>
    <t>370520</t>
  </si>
  <si>
    <t>https://comunidad.comprasdominicana.gob.do//Public/Tendering/OpportunityDetail/Index?noticeUID=DO1.NTC.1231222</t>
  </si>
  <si>
    <t>IDIAF-DAF-CM-2023-0033</t>
  </si>
  <si>
    <t>COMPRA DE ÚTILES MÉDICOS QUIRÚRGICOS PARA LOS DIFERENTES CENTROS DEL IDIAF.</t>
  </si>
  <si>
    <t>COMPRA DE UTILES MEDICOS QUIRURGICOS PARA LOS DIFERENES CENTROS DEL IDIAF</t>
  </si>
  <si>
    <t>558072.11</t>
  </si>
  <si>
    <t>https://comunidad.comprasdominicana.gob.do//Public/Tendering/OpportunityDetail/Index?noticeUID=DO1.NTC.1301342</t>
  </si>
  <si>
    <t>IDIAF-DAF-CM-2023-0039</t>
  </si>
  <si>
    <t>SERVICIOS DE INVESTIGACIÓN DE LA SITUACIÓN DE LA GANADERÍA OVINO  CAPRINA DE LA REPÚBLICA DOMINICANA.</t>
  </si>
  <si>
    <t>SERVICIOS DE INVESTIGACION DE LA SITUACION DE LA GANADERIA OVINO  CAPRINA DE LA REPUBLICA DOMINICANA.</t>
  </si>
  <si>
    <t>https://comunidad.comprasdominicana.gob.do//Public/Tendering/OpportunityDetail/Index?noticeUID=DO1.NTC.1311752</t>
  </si>
  <si>
    <t>IDIAF-UC-CD-2023-0037</t>
  </si>
  <si>
    <t>COMPRA DE SEMILLAS FORRAJERAS DEL CENTRO DE PRODUCCIÓN ANIMAL (CPA)</t>
  </si>
  <si>
    <t>100504.7</t>
  </si>
  <si>
    <t>https://comunidad.comprasdominicana.gob.do//Public/Tendering/OpportunityDetail/Index?noticeUID=DO1.NTC.1251726</t>
  </si>
  <si>
    <t>IDIAF-UC-CD-2023-0054</t>
  </si>
  <si>
    <t>COMPRA DE ALGICIDAS PARA PARA EL CENTRO DE PRODUCCION ANIMAL (CPA) DEL IDIAF.</t>
  </si>
  <si>
    <t>43904</t>
  </si>
  <si>
    <t>https://comunidad.comprasdominicana.gob.do//Public/Tendering/OpportunityDetail/Index?noticeUID=DO1.NTC.1268714</t>
  </si>
  <si>
    <t>IDIAF-UC-CD-2023-0064</t>
  </si>
  <si>
    <t>EMPACADORA AL VACÍO PARA EL CENTRO DE PRODUCCIÓN ANIMAL</t>
  </si>
  <si>
    <t>153706.8</t>
  </si>
  <si>
    <t>https://comunidad.comprasdominicana.gob.do//Public/Tendering/OpportunityDetail/Index?noticeUID=DO1.NTC.1292214</t>
  </si>
  <si>
    <t>ACTUALIZACIÓN PARA LA INNOVACIÓN TECNOLÓGICA Y COMPETITIVIDAD AGROALIMENTARIA EN LA REPÚBLICA DOMINICANA</t>
  </si>
  <si>
    <t>CONIAF-CCC-CP-2023-0004</t>
  </si>
  <si>
    <t>CONTRATO PARA LA GESTION DEL PROYECTO: ¿ACTUALIZACION PARA LA INNOVACION Y COMPETITIVIDAD AGROALIMENTARIA¿ COORDINADO POR EL CONIAF</t>
  </si>
  <si>
    <t>4000000</t>
  </si>
  <si>
    <t>https://comunidad.comprasdominicana.gob.do//Public/Tendering/OpportunityDetail/Index?noticeUID=DO1.NTC.1240201</t>
  </si>
  <si>
    <t>ACTUALIZACIÓN DE TECNOLOGÍAS PARA COMPETITIVIDAD DEL SECTOR AGRO EXPORTADOR EN LA RD</t>
  </si>
  <si>
    <t>CONIAF-CCC-CP-2023-0005</t>
  </si>
  <si>
    <t>CONTRATO PARA LA GESTION DEL PROYECTO: ¿ACTUALIZACIÓN PARA LA INNOVACIÓN TECNOLÓGICA Y COMPETITIVIDAD DEL SECTOR AGROEXPORTADOR DE LA REPÚBLICA DOMINICANA¿ COORDINADO POR EL CONIAF CORRESPONDIENTE AL 2023</t>
  </si>
  <si>
    <t>CONTRATO PARA LA GESTION DEL PROYECTO: ¿ACTUALIZACIÓN PARA LA INNOVACIÓN TECNOLÓGICA Y COMPETITIVIDAD DEL SECTOR AGROEXPORTADOR DE LA REPÚBLICA DOMINICANA¿ COORDINADO POR EL CONIAF</t>
  </si>
  <si>
    <t>https://comunidad.comprasdominicana.gob.do//Public/Tendering/OpportunityDetail/Index?noticeUID=DO1.NTC.1307132</t>
  </si>
  <si>
    <t>RESTAURACIÓN DE ZONAS CAFETALERAS CON VARIEDADES DE CAFE QUE CONTRIBUYAN A LA MITIGACION DE LAS EMISIONES DE GEI A NIVEL NACIONAL</t>
  </si>
  <si>
    <t>INDOCAFE-CCC-CP-2022-0021</t>
  </si>
  <si>
    <t>DISEÑO E INSTACION DE VIVEROS EN AREAS DE 2,000 M2 Y 1,250 M2 RESPECTIVAMENTE, EN DIFERENTES LOCALIDADES RANCHO ARRIBA, SAN JOSE DE OCOA Y LA FINCA EXPERIMENTAL LA CUMBRE, SANTIAGO, PARA LA PRODUCCION DE PLANTAS DE CAFÉ.</t>
  </si>
  <si>
    <t>DISEÑO E INSTACION DE VIVEROS</t>
  </si>
  <si>
    <t>3350000</t>
  </si>
  <si>
    <t>https://comunidad.comprasdominicana.gob.do//Public/Tendering/OpportunityDetail/Index?noticeUID=DO1.NTC.1159125</t>
  </si>
  <si>
    <t>INDOCAFE-CCC-CP-2023-0013</t>
  </si>
  <si>
    <t>CONTRATACION DE UN CONSULTOR ESPECIALIZADO EN GEOMATICA PARA LA GEOREFERENCIACION ELABORACION DE POLIGONOS Y MEDICION DE AREAS DE EXPLOTACIONES AGRICOLAS ACORDE A LOS LINEAMIENTOS DEL REGLAMENTO No.2023/1115 DE LA UNION EUROPEA APLICABLE EN LAS REGIONES CAFETALERAS DE ESTE INSTITUTO.</t>
  </si>
  <si>
    <t>CONTRATACION DE UN CONSULTOR ESPECIALIZADO EN GEOMATICA</t>
  </si>
  <si>
    <t>2016000</t>
  </si>
  <si>
    <t>https://comunidad.comprasdominicana.gob.do//Public/Tendering/OpportunityDetail/Index?noticeUID=DO1.NTC.1299636</t>
  </si>
  <si>
    <t>INDOCAFE-CCC-CP-2023-0014</t>
  </si>
  <si>
    <t>REPARACION DE LAS INSTALACIONES DE ALMACENES REPARACION DE TUNELES DE SECADO Y AREAS DE BENEFICIADO DE LOS CENTROS DE DESARROLLO TECNOLOGICO LA CUMBRE SANTIAGO Y LANZA BARAHONA.</t>
  </si>
  <si>
    <t>REPARACION DE ALMACENES TUNELES DE SECADOS Y AREAS DE BENEFICIADO.</t>
  </si>
  <si>
    <t>4178689</t>
  </si>
  <si>
    <t>https://comunidad.comprasdominicana.gob.do//Public/Tendering/OpportunityDetail/Index?noticeUID=DO1.NTC.1297232</t>
  </si>
  <si>
    <t>INDOCAFE-CCC-PEPU-2023-0003</t>
  </si>
  <si>
    <t>CONTRATACION DE ESPECIALISTA EN CATACION Y PROCESAMIENTO DEL CAFÉ PARA REFORZAR LAS COMPETENCIAS DEL PANEL DE CATADORES Y DE LOS TOSTADORES DE CAFÉ DEL LABORATORIO RAUL H. MELO DE ESTE INSTITUTO</t>
  </si>
  <si>
    <t>CONTRATACION DE ESPECIALISTA</t>
  </si>
  <si>
    <t>342900</t>
  </si>
  <si>
    <t>https://comunidad.comprasdominicana.gob.do//Public/Tendering/OpportunityDetail/Index?noticeUID=DO1.NTC.1335038</t>
  </si>
  <si>
    <t>INDOCAFE-UC-CD-2023-0157</t>
  </si>
  <si>
    <t>SERVICIO PARA LA PARTICIPACION DE DOS (02) COLABORADORES EN DIPLOMADO "ECONOMIA CIRCULAR Y SOSTENIBILIDAD".</t>
  </si>
  <si>
    <t>SERVICIO PARA DIPLOMADO</t>
  </si>
  <si>
    <t>80000</t>
  </si>
  <si>
    <t>https://comunidad.comprasdominicana.gob.do//Public/Tendering/OpportunityDetail/Index?noticeUID=DO1.NTC.1293943</t>
  </si>
  <si>
    <t>INDOCAFE-UC-CD-2023-0174</t>
  </si>
  <si>
    <t>SERVICIO DE CONTRATACIÓN DE UN ESPECIALISTA PARA CAPACITAR AL PERSONAL EN MATERIA DE ANALISIS Y EVALUACION DE RIESGO EN EL CUMPLIMIENTO NOBACI.</t>
  </si>
  <si>
    <t>SERVICIO DE CONTRATACION DE ESPECIALISTA</t>
  </si>
  <si>
    <t>200000</t>
  </si>
  <si>
    <t>https://comunidad.comprasdominicana.gob.do//Public/Tendering/OpportunityDetail/Index?noticeUID=DO1.NTC.1322205</t>
  </si>
  <si>
    <t>INDOCAFE-UC-CD-2023-0183</t>
  </si>
  <si>
    <t>SERVICIO DE CONTRATACION DE  ASESORIA DE IMPLEMENTACION  DE ACCIONES CORRECTIVAS PARA LA ESTANDARIZACION DE LOS INDICADORES DE GESTION DEL PORTAL SISMAP EN INDOCAFE</t>
  </si>
  <si>
    <t>SERVICIO DE CONTRATACION DE  ASESORIA DE IMPLEMENTACION  SISMAP</t>
  </si>
  <si>
    <t>204000</t>
  </si>
  <si>
    <t>https://comunidad.comprasdominicana.gob.do//Public/Tendering/OpportunityDetail/Index?noticeUID=DO1.NTC.1329540</t>
  </si>
  <si>
    <t>REHABILITACIÓN 17 CAÑADAS DISTRITO NACIONAL Y LA PROVINCIA SANTO DOMINGO REGIÓN OZAMA</t>
  </si>
  <si>
    <t>CAASD-CCC-CP-2023-0004</t>
  </si>
  <si>
    <t>Ejecución de Obras para la Rehabilitación y Reposición de Asfalto en el Gran Santa Dominigo.</t>
  </si>
  <si>
    <t>120000000</t>
  </si>
  <si>
    <t>https://comunidad.comprasdominicana.gob.do//Public/Tendering/OpportunityDetail/Index?noticeUID=DO1.NTC.1230056</t>
  </si>
  <si>
    <t>RECUPERACION DE LOS RECURSOS NATURALES EN LAS  SUB CUENCAS JAMAO Y VERAGUA</t>
  </si>
  <si>
    <t>AGRICULTURA-CCC-CP-2023-0008</t>
  </si>
  <si>
    <t>Reparación y mantenimiento de caminos interparcelarios en varias zonas del País.</t>
  </si>
  <si>
    <t>Reparación y mantenimiento de caminos interparcelarios.</t>
  </si>
  <si>
    <t>15825520.58</t>
  </si>
  <si>
    <t>https://comunidad.comprasdominicana.gob.do//Public/Tendering/OpportunityDetail/Index?noticeUID=DO1.NTC.1274602</t>
  </si>
  <si>
    <t>AGRICULTURA-DAF-CD-2024-0001</t>
  </si>
  <si>
    <t>Adquisición de Gomas y batería para ser usadas en camionetas Nissan Nissan Frontier 2011 placa no. EL05458 asignada a Seguridad Militar y Toyota Hilux 2018 placa no. EL08959 asignada a Permisos de importacion de este Ministerio.</t>
  </si>
  <si>
    <t>ADQUISICION DE GOMAS Y BATERIA</t>
  </si>
  <si>
    <t>39503.2</t>
  </si>
  <si>
    <t>https://comunidad.comprasdominicana.gob.do//Public/Tendering/OpportunityDetail/Index?noticeUID=DO1.NTC.1362705</t>
  </si>
  <si>
    <t>AGRICULTURA-DAF-CD-2024-0006</t>
  </si>
  <si>
    <t>ADQUISICION DE UNA (1) BATERIA 17/12 PARA CAMIONETA ASIGNADA AL DEPARTAMENTO DE ASOCIATIVIDAD Y GESTION ORGANIZATIVA DE ESTE MINISTERIO.</t>
  </si>
  <si>
    <t>ADQUISICION DE BATERIA PARA VEHICULO</t>
  </si>
  <si>
    <t>8400</t>
  </si>
  <si>
    <t>https://comunidad.comprasdominicana.gob.do//Public/Tendering/OpportunityDetail/Index?noticeUID=DO1.NTC.1366527</t>
  </si>
  <si>
    <t>AGRICULTURA-DAF-CD-2024-0009</t>
  </si>
  <si>
    <t>ADQUISICION DE RESMAS DE PAPEL BOND 8 1/2 X 11 PARA SER UTILIZADOS EN LOS DIFERENTES DEPARTAMENTOS DE ESTE MINISTERIO.ESTE PROCESO VA DIRIGIDO A MIPYMES</t>
  </si>
  <si>
    <t>ADQUISICION DE MATERIAL GASTABLE</t>
  </si>
  <si>
    <t>232650</t>
  </si>
  <si>
    <t>https://comunidad.comprasdominicana.gob.do//Public/Tendering/OpportunityDetail/Index?noticeUID=DO1.NTC.1371209</t>
  </si>
  <si>
    <t>AGRICULTURA-DAF-CM-2022-0179</t>
  </si>
  <si>
    <t>ADQUISICION DE PRODUCTOS PLASTICOS PARA SER UTILIZADOS EN LABORES AGRICOLAS DE LOS PROYECTOS PRENAJAVE Y CAMARA TERMICA.</t>
  </si>
  <si>
    <t>ADQUISICION DE PRODUCTOS PLASTICOS</t>
  </si>
  <si>
    <t>608046.04</t>
  </si>
  <si>
    <t>https://comunidad.comprasdominicana.gob.do//Public/Tendering/OpportunityDetail/Index?noticeUID=DO1.NTC.1147857</t>
  </si>
  <si>
    <t>AGRICULTURA-DAF-CM-2022-0183</t>
  </si>
  <si>
    <t>ADQUISICION DE PRODUCTOS DE CEMENTO PARA SER UTILIZADOS EN LA SEGUNDA FASE DE LA REPARACION DE LAS VIVIENDAS DE LAS COMUNIDADES COLA DE PATO, ARROYO BLANCO II, LOS RINCONES, CORTE NUEVO Y EL MUERTO.</t>
  </si>
  <si>
    <t>ADQUISICION DE PRODUCTOS DE CEMENTO</t>
  </si>
  <si>
    <t>867742.5</t>
  </si>
  <si>
    <t>https://comunidad.comprasdominicana.gob.do//Public/Tendering/OpportunityDetail/Index?noticeUID=DO1.NTC.1148549</t>
  </si>
  <si>
    <t>AGRICULTURA-DAF-CM-2022-0186</t>
  </si>
  <si>
    <t>ADQUISICION DE HERRAMIENTAS MENORES PARA SER UTILIZADAS EN LABORES AGRICOLAS REALIZADAS EN LAS DIFERENTES PARCELAS QUE SON INTERVENIDAS POR EL PROYECTO.</t>
  </si>
  <si>
    <t>ADQUISICION DE HERRAMIENTAS MENORES</t>
  </si>
  <si>
    <t>1046734.26</t>
  </si>
  <si>
    <t>https://comunidad.comprasdominicana.gob.do//Public/Tendering/OpportunityDetail/Index?noticeUID=DO1.NTC.1148826</t>
  </si>
  <si>
    <t>AGRICULTURA-DAF-CM-2022-0197</t>
  </si>
  <si>
    <t>Servicio de Mantenimiento preventivo, a la Camioneta Dongfeng Rich Pickup 4X4 año 2020, placa # EL09229, al servicio de la Coordinadora Técnica de Proyectos de Inversión Pública. UEPIP.</t>
  </si>
  <si>
    <t>Mantenimiento de vehiculo</t>
  </si>
  <si>
    <t>300000</t>
  </si>
  <si>
    <t>https://comunidad.comprasdominicana.gob.do//Public/Tendering/OpportunityDetail/Index?noticeUID=DO1.NTC.1155941</t>
  </si>
  <si>
    <t>AGRICULTURA-DAF-CM-2022-0199</t>
  </si>
  <si>
    <t>ADQUISICIÓN DE HERRAMIENTAS E INSUMOS AGRÍCOLAS PARA SER DONADOS A LA ASOCIACIÓN DE CAMPESINOS PRODUCTORES AGRÍCOLAS DE LA VICTORIA, (ASOCAPROVI)</t>
  </si>
  <si>
    <t>ADQUISICIÓN DE HERRAMIENTAS E INSUMOS AGRÍCOLAS</t>
  </si>
  <si>
    <t>392213.6</t>
  </si>
  <si>
    <t>https://comunidad.comprasdominicana.gob.do//Public/Tendering/OpportunityDetail/Index?noticeUID=DO1.NTC.1158637</t>
  </si>
  <si>
    <t>AGRICULTURA-DAF-CM-2022-0201</t>
  </si>
  <si>
    <t>Contratación de servicios  de alimentación (desayunos, refrigerios y almuerzos) para 35 personas para participación  en taller de Huertos Familiares dirigido a productores de la comunidad de El Podrido, Los Aracenes y Monte Llano en la Provincia Hermanas Mirabal del Proyecto PRENAVAJE.</t>
  </si>
  <si>
    <t>Contratación de servicios  de alimentación.</t>
  </si>
  <si>
    <t>399430</t>
  </si>
  <si>
    <t>https://comunidad.comprasdominicana.gob.do//Public/Tendering/OpportunityDetail/Index?noticeUID=DO1.NTC.1158951</t>
  </si>
  <si>
    <t>AGRICULTURA-DAF-CM-2022-0202</t>
  </si>
  <si>
    <t>ADQUISICION DE PLANTAS Y CEPAS PARA SER UTILIZADOS EN LA REFORESTACION EN LAS SUBCUENCAS HIDROGRAFICAS JAMAO Y VERAGUA EN LA PROVINCIA HERMANAS MIRABAL Y ESPAILLAT.</t>
  </si>
  <si>
    <t>ADQUISICION DE MATERIAL DE SIEMBRA</t>
  </si>
  <si>
    <t>1237262</t>
  </si>
  <si>
    <t>https://comunidad.comprasdominicana.gob.do//Public/Tendering/OpportunityDetail/Index?noticeUID=DO1.NTC.1165853</t>
  </si>
  <si>
    <t>AGRICULTURA-DAF-CM-2022-0209</t>
  </si>
  <si>
    <t>PERFORACION DE POZO TUBULAR PARA SER UTILIZADO EN LA CAPTACION DE AGUA PARA LAS COMUNIDADES DE LOS ARANCELES Y EL MAMEY PROVINCIA HERMANAS MIRABAL</t>
  </si>
  <si>
    <t>PERFORACION DE POZO TUBULAR</t>
  </si>
  <si>
    <t>1233660.4</t>
  </si>
  <si>
    <t>https://comunidad.comprasdominicana.gob.do//Public/Tendering/OpportunityDetail/Index?noticeUID=DO1.NTC.1160910</t>
  </si>
  <si>
    <t>AGRICULTURA-DAF-CM-2022-0210</t>
  </si>
  <si>
    <t>ADQUISICIÓN DE BOMBA SUMERGIBLE MONOFASICA DE 5 HP CON SUS ACCESORIOS E INSTALACIÓN, PARA SER UTILIZADA EN LA CAPTACIÓN DE AGUA EN LAS COMUNIDADES DE LOS RINCONES Y COLA DE PATO DE LA PROVINCIA ESPAILLAT.</t>
  </si>
  <si>
    <t>ADQUISICIÓN DE BOMBA SUMERGIBLE MONOFASICA DE 5 HP CON SUS ACCESORIOS E INSTALACIÓN</t>
  </si>
  <si>
    <t>752638.6</t>
  </si>
  <si>
    <t>https://comunidad.comprasdominicana.gob.do//Public/Tendering/OpportunityDetail/Index?noticeUID=DO1.NTC.1163241</t>
  </si>
  <si>
    <t>AGRICULTURA-DAF-CM-2022-0217</t>
  </si>
  <si>
    <t>ADQUISICIÓN DE PLANCHAS DE ZINC PARA SER UTILIZADAS DEN LA REHABILITACIÓN DEL VIVERO DE LA PROVINCIA DE MAO.</t>
  </si>
  <si>
    <t>ADQUISICIÓN DE PLANCHAS DE ZINC</t>
  </si>
  <si>
    <t>190800</t>
  </si>
  <si>
    <t>https://comunidad.comprasdominicana.gob.do//Public/Tendering/OpportunityDetail/Index?noticeUID=DO1.NTC.1167657</t>
  </si>
  <si>
    <t>AGRICULTURA-DAF-CM-2022-0218</t>
  </si>
  <si>
    <t>ADQUISICIÓN DE MATERIALES FERRETEROS PARA SER UTILIZADOS EN LA REPARACIÓN DE LAS VIVIENDAS DE LAS COMUNIDADES: LOS RINCONES Y ARROYO BLANCO 2 DE LA PROVINCIA ESPAILLAT DEL PROYECTO PRENAJAVE.</t>
  </si>
  <si>
    <t>ADQUISICIÓN DE MATERIALES FERRETEROS</t>
  </si>
  <si>
    <t>387258.25</t>
  </si>
  <si>
    <t>https://comunidad.comprasdominicana.gob.do//Public/Tendering/OpportunityDetail/Index?noticeUID=DO1.NTC.1168231</t>
  </si>
  <si>
    <t>AGRICULTURA-DAF-CM-2022-0224</t>
  </si>
  <si>
    <t>Adquisición de Repuestos, Gomas y accesorios, para varias Motocicletas X1000-200CC Todo terreno 2019, las cuales están al servicio del Proyecto Recuperación de los Recursos Naturales de las Subcuencas Jamao y Veragua PRENAJAVE.</t>
  </si>
  <si>
    <t>Adquisición de Repuestos para Motocicletas</t>
  </si>
  <si>
    <t>Proceso con etapa cerrada</t>
  </si>
  <si>
    <t>241390</t>
  </si>
  <si>
    <t>https://comunidad.comprasdominicana.gob.do//Public/Tendering/OpportunityDetail/Index?noticeUID=DO1.NTC.1172671</t>
  </si>
  <si>
    <t>AGRICULTURA-DAF-CM-2023-0015</t>
  </si>
  <si>
    <t>`ADQUISICIÓN EQUIPOS INFORMÁTICOS PARA SER UTILIZADOS EN LOS DEPTOS. DE INOCUIDAD AGROALIMENTARIA Y EL SISTEMA DIGITAL DE INFORMACIÓN AGROPECUARIO (SIDIAGRO).  ESTE PROCESO VA DIRIGIDO A MIPYMES`</t>
  </si>
  <si>
    <t>ADQUISICION EQUIPOS INFORMATICOS</t>
  </si>
  <si>
    <t>960992</t>
  </si>
  <si>
    <t>https://comunidad.comprasdominicana.gob.do//Public/Tendering/OpportunityDetail/Index?noticeUID=DO1.NTC.1206640</t>
  </si>
  <si>
    <t>AGRICULTURA-DAF-CM-2023-0051</t>
  </si>
  <si>
    <t>Aquisición de repuestos gomas y accesorios para varias Motocicletas y Camión Solicitados por la Coordinación Técnica de Proyectos de Inversión Pública UEPIP. Proyecto Recuperación de los Recursos Naturales de las Subcuencas Jamao y Veragua.</t>
  </si>
  <si>
    <t>Adquisición de Repuestos.</t>
  </si>
  <si>
    <t>253080</t>
  </si>
  <si>
    <t>https://comunidad.comprasdominicana.gob.do//Public/Tendering/OpportunityDetail/Index?noticeUID=DO1.NTC.1236151</t>
  </si>
  <si>
    <t>AGRICULTURA-DAF-CM-2023-0052</t>
  </si>
  <si>
    <t>ADQUISICIÓN DE PRODUCTOS DE CEMENTO PARA SER UTILIZADOS EN LA CUARTA FASE DE LA REPARACIONES DE LAS VIVIENDAS DE LAS COMUNIDADES DE COLA DE PATO ARROLLO BLANCO II LOS RINCONES Y CORTE NUEVO.</t>
  </si>
  <si>
    <t>ADQUISICIÓN DE PRODUCTOS DE CEMENTO</t>
  </si>
  <si>
    <t>856390</t>
  </si>
  <si>
    <t>https://comunidad.comprasdominicana.gob.do//Public/Tendering/OpportunityDetail/Index?noticeUID=DO1.NTC.1236014</t>
  </si>
  <si>
    <t>AGRICULTURA-DAF-CM-2023-0053</t>
  </si>
  <si>
    <t>Reparación y mantenimiento preventivo a varias Motocicletas marcas Hero XPulse 200cc del año 2021 las cuales estan al servicio del proyecto Recuperación de los Recursos naturales en las Subcuencas Jamao y Veragua PRENAJAVE.</t>
  </si>
  <si>
    <t>Reparación y mantenimiento a motocicletas.</t>
  </si>
  <si>
    <t>325680</t>
  </si>
  <si>
    <t>https://comunidad.comprasdominicana.gob.do//Public/Tendering/OpportunityDetail/Index?noticeUID=DO1.NTC.1236132</t>
  </si>
  <si>
    <t>AGRICULTURA-DAF-CM-2023-0055</t>
  </si>
  <si>
    <t>ADQUISICIÓN DE MATERIALES FERRETEROS PARA SER UTILIZADOS EN LA TERCERA ETAPA DE REPARACIONES  DE VIVIENDAS DE LAS COMUNIDADES DE COLA DE PATO Y ARROLLO BLANCO 2.</t>
  </si>
  <si>
    <t>528444</t>
  </si>
  <si>
    <t>https://comunidad.comprasdominicana.gob.do//Public/Tendering/OpportunityDetail/Index?noticeUID=DO1.NTC.1236915</t>
  </si>
  <si>
    <t>AGRICULTURA-DAF-CM-2023-0057</t>
  </si>
  <si>
    <t>ADQUISICIÓN PRODUCTOS PLÁSTICOS PARA SER UTILIZADOS EN LA CUARTA FASE PARA EL SUMINISTRO DE AGUA A VARIAS COMUNIDADES DEL PROYECTO PRENAJAVE.</t>
  </si>
  <si>
    <t>ADQUISICIÓN PRODUCTOS PLÁSTICOS</t>
  </si>
  <si>
    <t>364656.21</t>
  </si>
  <si>
    <t>https://comunidad.comprasdominicana.gob.do//Public/Tendering/OpportunityDetail/Index?noticeUID=DO1.NTC.1239911</t>
  </si>
  <si>
    <t>AGRICULTURA-DAF-CM-2023-0061</t>
  </si>
  <si>
    <t>Adquisición de gomas-neumáticos y baterías para varios vehículos de este Ministerio.</t>
  </si>
  <si>
    <t>Adquisición de gomas-neumáticos y baterías.</t>
  </si>
  <si>
    <t>383240</t>
  </si>
  <si>
    <t>https://comunidad.comprasdominicana.gob.do//Public/Tendering/OpportunityDetail/Index?noticeUID=DO1.NTC.1247018</t>
  </si>
  <si>
    <t>AGRICULTURA-DAF-CM-2023-0100</t>
  </si>
  <si>
    <t>`ADQUISICION DE MATERIALES PARA LA CONSTRUCCION DE ESTRUCTURA PARA LA PRODUCCION DE PLANTAS HORTICOLAS. ESTE PROCESO VA DIRIGO A MIPYMES MUJER.`</t>
  </si>
  <si>
    <t>ADQUISICION DE MATERIALES</t>
  </si>
  <si>
    <t>1127933</t>
  </si>
  <si>
    <t>https://comunidad.comprasdominicana.gob.do//Public/Tendering/OpportunityDetail/Index?noticeUID=DO1.NTC.1264027</t>
  </si>
  <si>
    <t>AGRICULTURA-DAF-CM-2023-0116</t>
  </si>
  <si>
    <t>`ADQUISICION EQUIPOS INFORMATICOS PARA SER UTILIZADOS EN LA COORDINADORA TECNICA DE PROYECTOS DE INVERSION PUBLICA.  ESTE PROCESO VA DIRIGIDO A MIPYMES`</t>
  </si>
  <si>
    <t>319555.8</t>
  </si>
  <si>
    <t>https://comunidad.comprasdominicana.gob.do//Public/Tendering/OpportunityDetail/Index?noticeUID=DO1.NTC.1274928</t>
  </si>
  <si>
    <t>AGRICULTURA-DAF-CM-2023-0123</t>
  </si>
  <si>
    <t>ADQUISICION DE TRANSFORMADORES TRIFASICO DE 150KVA PARA SER INSTALADOS EN LA DISTRIBUCCION ELECTRICA DE UNIDADES DE AIRES ACONDIICONADORES DE AIRES UBICADAS EN ESTE MINISTERIO DE AGRICULTURA.</t>
  </si>
  <si>
    <t>ADQUISICION DE TRANSFORMADORES TRIFASICO DE 150KVA</t>
  </si>
  <si>
    <t>708000</t>
  </si>
  <si>
    <t>https://comunidad.comprasdominicana.gob.do//Public/Tendering/OpportunityDetail/Index?noticeUID=DO1.NTC.1275812</t>
  </si>
  <si>
    <t>AGRICULTURA-DAF-CM-2023-0128</t>
  </si>
  <si>
    <t>ADQUISICION DE INSUMOS AGRICOLAS PARA SER UTILIZADOS EN EL PROYECTO RECUPERACION DE LOS RECURSOS NATURALES DE LAS SUBCUENCAS DE LOS RIOS JAMAO Y VERAGUA.</t>
  </si>
  <si>
    <t>ADQUISICION DE INSUMOS AGRICOLAS</t>
  </si>
  <si>
    <t>921500</t>
  </si>
  <si>
    <t>https://comunidad.comprasdominicana.gob.do//Public/Tendering/OpportunityDetail/Index?noticeUID=DO1.NTC.1278818</t>
  </si>
  <si>
    <t>AGRICULTURA-DAF-CM-2023-0133</t>
  </si>
  <si>
    <t>ADQUISICION DE INSUMOS (PLANTAS VARIADAS) PARA SER UTILIZADAS EN EL PROYECTO DE REFORESTACION DE LAS SUBCUENCAS HIDROGRAFICAS JAMAO Y VERAGUA PROVINCIA HERMANAS MIRABAL Y ESPAILLAT.</t>
  </si>
  <si>
    <t>ADQUISICION DE PLANTAS</t>
  </si>
  <si>
    <t>1542400</t>
  </si>
  <si>
    <t>https://comunidad.comprasdominicana.gob.do//Public/Tendering/OpportunityDetail/Index?noticeUID=DO1.NTC.1279718</t>
  </si>
  <si>
    <t>AGRICULTURA-DAF-CM-2023-0135</t>
  </si>
  <si>
    <t>`ADQUISICION MATERIALES FERRETEROS PARA SER UTILIZADAS EN EL PROYECTO PRENAJAVE. ESTE PROCESO VA DIRIGIDO A MIPYMES`</t>
  </si>
  <si>
    <t>ADQUISICION MATERIALES FERRETEROS</t>
  </si>
  <si>
    <t>362796</t>
  </si>
  <si>
    <t>https://comunidad.comprasdominicana.gob.do//Public/Tendering/OpportunityDetail/Index?noticeUID=DO1.NTC.1280718</t>
  </si>
  <si>
    <t>AGRICULTURA-DAF-CM-2023-0156</t>
  </si>
  <si>
    <t>`ADQUISICION MATERIALES FERRETEROS PARA SER UTILIZADOS EN LA REPARACION DE VIVIENDAS DE LAS COMUNIDADES: LOS RINCONES ARROYO BLANCO 1 ARROYO BLANCO 2 EL MUERTO LA CULEBRA Y EL PODRIDO DE LA PROVINCIA ESPAILLAT Y HERMANAS MIRABAL DEL PROYECTO (PRENAJAVE)  ESTE PROCESO ESTA DIRIGIDO A MIPYMES`</t>
  </si>
  <si>
    <t>522055.6</t>
  </si>
  <si>
    <t>https://comunidad.comprasdominicana.gob.do//Public/Tendering/OpportunityDetail/Index?noticeUID=DO1.NTC.1300919</t>
  </si>
  <si>
    <t>AGRICULTURA-DAF-CM-2023-0173</t>
  </si>
  <si>
    <t>ADQUISICION DE SEMILLAS VARIADAS PARA SER UTILIZADAS EN LAS COMUNIDADES ARROYO BLANCO 2 Y LOS RINCONES DEL PROYECTO PRENAVAJE.</t>
  </si>
  <si>
    <t>SEMILLAS DE HORTALIZAS PROYECTO PRENAVAJE</t>
  </si>
  <si>
    <t>1091619.98</t>
  </si>
  <si>
    <t>https://comunidad.comprasdominicana.gob.do//Public/Tendering/OpportunityDetail/Index?noticeUID=DO1.NTC.1316919</t>
  </si>
  <si>
    <t>AGRICULTURA-DAF-CM-2023-0175</t>
  </si>
  <si>
    <t>ADQUISICION DE PLANTAS PARA SER UTILIZADAS EN LA REFORESTACION DE LA SUB-CUENCA HIDROGRAFICA DE VERAGUA.</t>
  </si>
  <si>
    <t>MATERIAL DE SIEMBRA (PLANTAS)</t>
  </si>
  <si>
    <t>1346325</t>
  </si>
  <si>
    <t>https://comunidad.comprasdominicana.gob.do//Public/Tendering/OpportunityDetail/Index?noticeUID=DO1.NTC.1319704</t>
  </si>
  <si>
    <t>AGRICULTURA-DAF-CM-2023-0177</t>
  </si>
  <si>
    <t>Adquisición de tickets combustible solicitados por la Coordinadora Técnica de Proyectos de Inversión Pública UEPIP para ser usados en las actividades relacionados a los Proyectos Recuperación de los Recursos Naturales de las Subcuencas Jamao y Veragua y la Construcción de cámaras térmica para la producción de siembra de Plátanos de alta calidad en la República Dominicana.</t>
  </si>
  <si>
    <t>Adquisición de tickets de combustible</t>
  </si>
  <si>
    <t>https://comunidad.comprasdominicana.gob.do//Public/Tendering/OpportunityDetail/Index?noticeUID=DO1.NTC.1321109</t>
  </si>
  <si>
    <t>AGRICULTURA-DAF-CM-2023-0188</t>
  </si>
  <si>
    <t>`ADQUISICIÓN MATERIALES Y EQUIPOS PARA SER UTILIZADOS EN LA CONSTRUCCIÓN DE UN VIVERO EN LA PROVINCIA ESPAILLAT.  ESTE PROCESO VA DIRIGIDO A MIPYMES MUJER`</t>
  </si>
  <si>
    <t>ADQUISICIÓN MATERIALES Y EQUIPOS</t>
  </si>
  <si>
    <t>956376.5</t>
  </si>
  <si>
    <t>https://comunidad.comprasdominicana.gob.do//Public/Tendering/OpportunityDetail/Index?noticeUID=DO1.NTC.1333817</t>
  </si>
  <si>
    <t>AGRICULTURA-DAF-CM-2023-0192</t>
  </si>
  <si>
    <t>`ADQUISICIÓN MATERIALES FERRETEROS PARA SER UTILIZADOS EN LAS PROVINCIAS HERMANAS MIRABAL Y ESPAILLAT EN LAS SUBCUENCAS HIDROGRAFICAS JAMAO VERAGUA.  ESTE PROCESO VA DIRIGIDO A MIPYMES`</t>
  </si>
  <si>
    <t>ADQUISICIÓN MATERIALES FERRETEROS</t>
  </si>
  <si>
    <t>496690</t>
  </si>
  <si>
    <t>https://comunidad.comprasdominicana.gob.do//Public/Tendering/OpportunityDetail/Index?noticeUID=DO1.NTC.1331449</t>
  </si>
  <si>
    <t>AGRICULTURA-DAF-CM-2023-0197</t>
  </si>
  <si>
    <t>Perforación en rotación de pozo tubular para ser utilizado en el suministro de agua de la comunidad del muerto y la cariñosa del proyecto recuperación de los recursos naturales en las subcuencas de los ríos Jamao y Veragua.</t>
  </si>
  <si>
    <t>PERFORACION DE POZO TUBUKAR</t>
  </si>
  <si>
    <t>1409979.7</t>
  </si>
  <si>
    <t>https://comunidad.comprasdominicana.gob.do//Public/Tendering/OpportunityDetail/Index?noticeUID=DO1.NTC.1331616</t>
  </si>
  <si>
    <t>AGRICULTURA-DAF-CM-2023-0204</t>
  </si>
  <si>
    <t>Adquisición de material gastable de oficina estos serán utilizados en las labores de oficina de las diferentes zonas agropecuarias que tienen incidencias en los proyectos</t>
  </si>
  <si>
    <t>256000</t>
  </si>
  <si>
    <t>https://comunidad.comprasdominicana.gob.do//Public/Tendering/OpportunityDetail/Index?noticeUID=DO1.NTC.1333768</t>
  </si>
  <si>
    <t>AGRICULTURA-DAF-CM-2024-0009</t>
  </si>
  <si>
    <t>ADQUISICIÓN MATERIALES LOS CUALES SERÁN UTILIZADOS EN LA PRODUCCIÓN DE PLÁNTULAS DE HORTALIZAS EN LA SUBZONA AGRÍCOLA DE VILLA  MELLA UBICADA EN HARAS NACIONALESESTE PROCESO VA DIRIGIDO A MIPYMES MUJER</t>
  </si>
  <si>
    <t>ADQUISICIÓN MATERIALES</t>
  </si>
  <si>
    <t>352950</t>
  </si>
  <si>
    <t>https://comunidad.comprasdominicana.gob.do//Public/Tendering/OpportunityDetail/Index?noticeUID=DO1.NTC.1371249</t>
  </si>
  <si>
    <t>AGRICULTURA-UC-CD-2022-0302</t>
  </si>
  <si>
    <t>Contratación de Servicios de Alimentación, para 2 (Dos) actividades con 40 (cuarenta) colaboradores cada actividad, que estaran realizando jornadas de siembra y reforestacion en las Provincias Hermanas Mirabal Y Espaillat, en el marco de las actividades del Proyecto de Recuperación de los Recursos Naturales en las Subcuencas Jamao y Veragua.</t>
  </si>
  <si>
    <t>Contratación de Servicios de Alimentación</t>
  </si>
  <si>
    <t>155288</t>
  </si>
  <si>
    <t>https://comunidad.comprasdominicana.gob.do//Public/Tendering/OpportunityDetail/Index?noticeUID=DO1.NTC.1147860</t>
  </si>
  <si>
    <t>AGRICULTURA-UC-CD-2022-0319</t>
  </si>
  <si>
    <t>ADQUISICION DE GOMAS(NEUMATICOS),PARA SER UTILIZADOS EN LA CAMIONETA DONGFENG,PLACA #EL09229,AL SERVICIO DE LA COORDINADORA TECNICA DEL PROYECTO DE INVERSION PUBLICA (UEPIP).</t>
  </si>
  <si>
    <t>ADQUISICION DE GOMAS(NEUMATICOS),PARA SER UTILIZADOS EN LA CAMIONETA DONGFENG.</t>
  </si>
  <si>
    <t>40160</t>
  </si>
  <si>
    <t>https://comunidad.comprasdominicana.gob.do//Public/Tendering/OpportunityDetail/Index?noticeUID=DO1.NTC.1156030</t>
  </si>
  <si>
    <t>AGRICULTURA-UC-CD-2022-0340</t>
  </si>
  <si>
    <t>CONTRATACIÓN DE SERVICIOS DE CONFECCIÓN DE UNIFORMES CORPORATIVOS (POLOS), PARA SER DISTRIBUIDOS A LOS DIFERENTES OBREROS DE LAS DISTINTAS BRIGADAS DEL PROYECTO DE RECUPERACIÓN DE LOS RECURSOS NATURALES DE LAS SUBCUENCAS DE JAMAO Y VERAGUA (PRENAJAVE).</t>
  </si>
  <si>
    <t>CONTRATACION DE SERVICIOS DE CONFECCIÓN DE UNIFORMES CORPORATIVOS.</t>
  </si>
  <si>
    <t>84960</t>
  </si>
  <si>
    <t>https://comunidad.comprasdominicana.gob.do//Public/Tendering/OpportunityDetail/Index?noticeUID=DO1.NTC.1167552</t>
  </si>
  <si>
    <t>AGRICULTURA-UC-CD-2022-0341</t>
  </si>
  <si>
    <t>ADQUISICIÓN DE CALZADOS (BOTAS), PARA SER UTILIZADOS POR EL PERSONAL TÉCNICO Y OBREROS, DEL PROYECTO DE RECUPERACIÓN DE LOS RECURSOS NATURALES DE LA SUBCUENCAS DE LOS RÍOS JAMAO Y VERAGUA, DE LA PROVINCIA ESPAILLAT.</t>
  </si>
  <si>
    <t>Adquisición de calzados.</t>
  </si>
  <si>
    <t>160999.2</t>
  </si>
  <si>
    <t>https://comunidad.comprasdominicana.gob.do//Public/Tendering/OpportunityDetail/Index?noticeUID=DO1.NTC.1167550</t>
  </si>
  <si>
    <t>AGRICULTURA-UC-CD-2022-0347</t>
  </si>
  <si>
    <t>ADQUISICIÓN UTENSILIOS DE COCINA PARA SER UTILIZADOS EN LA OFICINA DEL PROYECTO (PRENAJAVE).</t>
  </si>
  <si>
    <t>ADQUISICIÓN UTENSILIOS DE COCINA</t>
  </si>
  <si>
    <t>136580</t>
  </si>
  <si>
    <t>https://comunidad.comprasdominicana.gob.do//Public/Tendering/OpportunityDetail/Index?noticeUID=DO1.NTC.1170645</t>
  </si>
  <si>
    <t>AGRICULTURA-UC-CD-2023-0007</t>
  </si>
  <si>
    <t>Contratación de Servicios de Alimentación (Refrigerios y almuerzos) a ser consumido por 50 personas para ser utilizados en la entrega de un reservorio y varias casita reparadas en la comunidad de Los Rincones en la Provincia Espaillat del Proyecto PRENAJAVE.</t>
  </si>
  <si>
    <t>Contratación de Servicios de Alimentación (Refrigerios y almuerzos) para 50 personas.</t>
  </si>
  <si>
    <t>https://comunidad.comprasdominicana.gob.do//Public/Tendering/OpportunityDetail/Index?noticeUID=DO1.NTC.1195622</t>
  </si>
  <si>
    <t>AGRICULTURA-UC-CD-2023-0049</t>
  </si>
  <si>
    <t>Contratación de servicios  de Alimentación (Refrigerio) para 30 personas que participarán en reuniones con las autoridades de la Provincia Espaillat del Proyecto de Recuperación de los Recursos Naturales de la Subcuencas de los Ríos de Jamao y Veragua.</t>
  </si>
  <si>
    <t>205751</t>
  </si>
  <si>
    <t>https://comunidad.comprasdominicana.gob.do//Public/Tendering/OpportunityDetail/Index?noticeUID=DO1.NTC.1226301</t>
  </si>
  <si>
    <t>AGRICULTURA-UC-CD-2023-0080</t>
  </si>
  <si>
    <t>CONTRATACION DE SERVICIOS DE CONFECCION DE UNIFORMES CORPORATIVO.</t>
  </si>
  <si>
    <t>202370</t>
  </si>
  <si>
    <t>https://comunidad.comprasdominicana.gob.do//Public/Tendering/OpportunityDetail/Index?noticeUID=DO1.NTC.1240532</t>
  </si>
  <si>
    <t>AGRICULTURA-UC-CD-2023-0081</t>
  </si>
  <si>
    <t>ADQUISICIÓN DE PRODUCTOS DESECHABLES BIODEGRADABLES PARA SER UTILIZADOS EN LAS ACTIVIDADES DEL PROYECTO CÁMARAS TÉRMICAS PARA LA PRODUCCIÓN DE MATERIAL DE SIEMBRA DE PLÁTANOS DE ALTA CALIDAD EN REPÚBLICA DOMINICANA</t>
  </si>
  <si>
    <t>ADQUISICIÓN DE PRODUCTOS DESECHABLES BIODEGRADABLES</t>
  </si>
  <si>
    <t>104799.54</t>
  </si>
  <si>
    <t>https://comunidad.comprasdominicana.gob.do//Public/Tendering/OpportunityDetail/Index?noticeUID=DO1.NTC.1240426</t>
  </si>
  <si>
    <t>AGRICULTURA-UC-CD-2023-0137</t>
  </si>
  <si>
    <t>CONTRATACION DE SERVICIOS DE ALQUILER DE VEHICULOPARA SER UTILIZADO EN LA SUPERVISION DE LOS PROYECTOS DE INVERSION QUE SE EJECUTAN EN DIFERENTES PROVINCIAS DEL PAIS.</t>
  </si>
  <si>
    <t>CONTRATACION DE SERVICIOS DE ALQUILER DE VEHICULO.</t>
  </si>
  <si>
    <t>205603.2</t>
  </si>
  <si>
    <t>https://comunidad.comprasdominicana.gob.do//Public/Tendering/OpportunityDetail/Index?noticeUID=DO1.NTC.1259827</t>
  </si>
  <si>
    <t>AGRICULTURA-UC-CD-2023-0158</t>
  </si>
  <si>
    <t>Adquisición de Gomas para varios vehículos pertenecientes a este Ministerio.</t>
  </si>
  <si>
    <t>Adquisición de gomas</t>
  </si>
  <si>
    <t>183680</t>
  </si>
  <si>
    <t>https://comunidad.comprasdominicana.gob.do//Public/Tendering/OpportunityDetail/Index?noticeUID=DO1.NTC.1268631</t>
  </si>
  <si>
    <t>AGRICULTURA-UC-CD-2023-0162</t>
  </si>
  <si>
    <t>ADQUISICION DE HERRAMIENTAS MENORES QUE SERAN UTILIZADAS EN LA SEGUNDA CAMARA TERMICA DE LA PROVINCIA DE BARAHONA</t>
  </si>
  <si>
    <t>90738.75</t>
  </si>
  <si>
    <t>https://comunidad.comprasdominicana.gob.do//Public/Tendering/OpportunityDetail/Index?noticeUID=DO1.NTC.1269113</t>
  </si>
  <si>
    <t>AGRICULTURA-UC-CD-2023-0166</t>
  </si>
  <si>
    <t>ADQUISICION DE MATERIALES PARA SER UTILIZADOS EN EL PROCESO DE FABRICACION DE SISTEMA DE CONDUCCION (OPEN GABLE).</t>
  </si>
  <si>
    <t>40984</t>
  </si>
  <si>
    <t>https://comunidad.comprasdominicana.gob.do//Public/Tendering/OpportunityDetail/Index?noticeUID=DO1.NTC.1272325</t>
  </si>
  <si>
    <t>AGRICULTURA-UC-CD-2023-0169</t>
  </si>
  <si>
    <t>ADQUISICION DE ALMUERZOS Y REFRIGERIOS PARA SER CONSUMIDO EN ACTIVIDADES DE EVALUACION DE LA PLANIFICACION ESPAILLAT 2023 DIRIGIDO A TECNICOS DEL PROYECTO (PRENAJAVE)</t>
  </si>
  <si>
    <t>ADQUISICION DE ALMUERZOS Y REFRIGERIOS</t>
  </si>
  <si>
    <t>132573</t>
  </si>
  <si>
    <t>https://comunidad.comprasdominicana.gob.do//Public/Tendering/OpportunityDetail/Index?noticeUID=DO1.NTC.1275421</t>
  </si>
  <si>
    <t>AGRICULTURA-UC-CD-2023-0179</t>
  </si>
  <si>
    <t>Contratación de servicios alimentarios para ser ofrecido en la Capacitación en Manejo y Cuidado de Cámara Térmica para la Producción masiva de Plantas de Plátanos y Bananos dirigido a los Técnicos de la Regional Sur Barahona.</t>
  </si>
  <si>
    <t>Contratación de servicios alimantarios.</t>
  </si>
  <si>
    <t>109150</t>
  </si>
  <si>
    <t>https://comunidad.comprasdominicana.gob.do//Public/Tendering/OpportunityDetail/Index?noticeUID=DO1.NTC.1278843</t>
  </si>
  <si>
    <t>AGRICULTURA-UC-CD-2023-0180</t>
  </si>
  <si>
    <t>ADQUISICION DE TUBOS PVC Y LLAVES DE PASO PARA SER UTILIZADOS EN LA COLOCACION DE TINACOS DEL PROYECTO PRENAJAVE</t>
  </si>
  <si>
    <t>ADQUISICION DE TUBOS PVC Y LLAVES DE PASO</t>
  </si>
  <si>
    <t>189615.24</t>
  </si>
  <si>
    <t>https://comunidad.comprasdominicana.gob.do//Public/Tendering/OpportunityDetail/Index?noticeUID=DO1.NTC.1279635</t>
  </si>
  <si>
    <t>AGRICULTURA-UC-CD-2023-0186</t>
  </si>
  <si>
    <t>`SERVICIO MANTENIMIENTO A TODO COSTO CON PIEZAS INCLUIDAS PARA EL COMPACTADOR VIBRADOR CATERPILLAR FICHA NO. B13-402 PERTENECIENTE A ESTE MINISTERIO Y ASIGNADO AL DEPTO. DE CONSTRUCCION Y RECONSTRUCCION DE CAMINOS VECINALES.  ESTE PROCESO VA DIRIGIDO A MIPYMES`</t>
  </si>
  <si>
    <t>SERVICIO MANTENIMIENTO A TODO COSTO CON PIEZAS INCLUIDAS</t>
  </si>
  <si>
    <t>122159.17</t>
  </si>
  <si>
    <t>https://comunidad.comprasdominicana.gob.do//Public/Tendering/OpportunityDetail/Index?noticeUID=DO1.NTC.1282542</t>
  </si>
  <si>
    <t>AGRICULTURA-UC-CD-2023-0194</t>
  </si>
  <si>
    <t>`CONTRATACION DE SERVICIOS DE CATERING CONTRATACION DE SERVICIOS DE CATERING DE LOS PROYECTOS DE RECUPERACION DE LOS RECURSOS NATURALES DE LA SUBCUENCAS DE LOS REIOS JAMAO Y VERAGUA (PRENAJAVE).  ESTE PROCESO ESTA DIRIGIDO A MIPYME.`</t>
  </si>
  <si>
    <t>CONTRATACION DE SERVICIOS DE CATERING</t>
  </si>
  <si>
    <t>205320</t>
  </si>
  <si>
    <t>https://comunidad.comprasdominicana.gob.do//Public/Tendering/OpportunityDetail/Index?noticeUID=DO1.NTC.1286312</t>
  </si>
  <si>
    <t>AGRICULTURA-UC-CD-2023-0196</t>
  </si>
  <si>
    <t>ADQUISICIÓN DE MATERIALES DE IMPRESIÓN PARA LA CONFECCIÓN DE TALONARIOS DE CONTRATOS PARA SER UTILIZADOS EN LOS DIFERENTES CESMA DEL PROSEMA DE ESTE MINISTERIO</t>
  </si>
  <si>
    <t>ADQUISICION DE MATERIALES DE IMPRESION</t>
  </si>
  <si>
    <t>96098.1</t>
  </si>
  <si>
    <t>https://comunidad.comprasdominicana.gob.do//Public/Tendering/OpportunityDetail/Index?noticeUID=DO1.NTC.1287919</t>
  </si>
  <si>
    <t>AGRICULTURA-UC-CD-2023-0208</t>
  </si>
  <si>
    <t>CONTRATACION DE SERVICIOS DE ALQUILER DE VEHICULOS PARA SER UTILIZADOS EN LA SUPERVISION DE LOS PROYECTOS QUE SE ESTAN EJECUTANDO EN LA PROVINCIAS PUERTO PLATA Y ESPAILLAT (EN VERAGUA) A TRAVES DE LA COORDINACION TÉCNICA. ESTE PROCESO VA DIRIGIDO A MIPYMES.</t>
  </si>
  <si>
    <t>205000</t>
  </si>
  <si>
    <t>https://comunidad.comprasdominicana.gob.do//Public/Tendering/OpportunityDetail/Index?noticeUID=DO1.NTC.1298237</t>
  </si>
  <si>
    <t>AGRICULTURA-UC-CD-2023-0216</t>
  </si>
  <si>
    <t>Adquisición de una (01) Batería 15/12 para ser utilizadas en Camioneta Nissan Urban Placa No. EL04400 año 2001 asignada al Dpto. de Producción Agrícola de este Ministerio.</t>
  </si>
  <si>
    <t>11000</t>
  </si>
  <si>
    <t>https://comunidad.comprasdominicana.gob.do//Public/Tendering/OpportunityDetail/Index?noticeUID=DO1.NTC.1303312</t>
  </si>
  <si>
    <t>AGRICULTURA-UC-CD-2023-0240</t>
  </si>
  <si>
    <t>`CONTRATACION DE SERVICIOS DE ALIMENTACION PARA SER CONSUMIDO EN EL TALLER DE MANEJO DE TECNOLOGIA PARA EL LEVANTAMIENTO DE DATOS DIRIGIDO A LOS TECNICOS Y BRIGADISTAQUE ESTAN INVOLUCRADOS EN LA EJECUCION DE LOS PROYECTOS DE INVERSION PUBLICA DE LA REGIONAL NORTE.  ESTE PROCESO ESTA DIRIGIDO A MIPYME.`</t>
  </si>
  <si>
    <t>https://comunidad.comprasdominicana.gob.do//Public/Tendering/OpportunityDetail/Index?noticeUID=DO1.NTC.1314356</t>
  </si>
  <si>
    <t>AGRICULTURA-UC-CD-2023-0253</t>
  </si>
  <si>
    <t>ADQUISICIÓN DE PRODUCTOS DE CEMENTO Y PIEZAS DE MADERA DE PINO PARA SER UTILIZADOS EN LA CONSTRUCCIÓN DE VIVERO EN LA COMUNIDAD DE GUANANICO PROVINCIA PUERTO PLATA.</t>
  </si>
  <si>
    <t>166238</t>
  </si>
  <si>
    <t>https://comunidad.comprasdominicana.gob.do//Public/Tendering/OpportunityDetail/Index?noticeUID=DO1.NTC.1321518</t>
  </si>
  <si>
    <t>AGRICULTURA-UC-CD-2023-0276</t>
  </si>
  <si>
    <t>`CONTRATACIÓN ALQUILER DE VEHÍCULO PARA SER UTILIZADO EN LA SUPERVISOR DE LOS PROYECTOS DE INVERSIÓN ESTE PROCESO VA DIRIGIDO A MIPYMES`</t>
  </si>
  <si>
    <t>CONTRATACIÓN ALQUILER DE VEHÍCULO</t>
  </si>
  <si>
    <t>114041.1</t>
  </si>
  <si>
    <t>https://comunidad.comprasdominicana.gob.do//Public/Tendering/OpportunityDetail/Index?noticeUID=DO1.NTC.1327333</t>
  </si>
  <si>
    <t>AGRICULTURA-UC-CD-2023-0290</t>
  </si>
  <si>
    <t>Adquisicion de piezas para ser utilizadas en la Camioneta Mitsubishi Modelo L 2004WD Placa no. EL08828. año 2019 Asignada al Consejo Nacional de Agricultura de este Ministerio.</t>
  </si>
  <si>
    <t>ADQUISICION DE REPUESTOS PARA VEHICULOS</t>
  </si>
  <si>
    <t>33502</t>
  </si>
  <si>
    <t>https://comunidad.comprasdominicana.gob.do//Public/Tendering/OpportunityDetail/Index?noticeUID=DO1.NTC.1330237</t>
  </si>
  <si>
    <t>AGRICULTURA-UC-CD-2023-0302</t>
  </si>
  <si>
    <t>ADQUISICIÓN DE ELECTRODOMÉSTICOS PARA SER UTILIZADOS EN LOS PROYECTOS QUE DAN APOYO AZUA SAN FRANCISCO LA VEGA PUERTO PLATA BARAHONA SAN JUAN.</t>
  </si>
  <si>
    <t>ADQUISICIÓN DE ELECTRODOMÉSTICOS</t>
  </si>
  <si>
    <t>200352.2</t>
  </si>
  <si>
    <t>https://comunidad.comprasdominicana.gob.do//Public/Tendering/OpportunityDetail/Index?noticeUID=DO1.NTC.1333639</t>
  </si>
  <si>
    <t>AGRICULTURA-UC-CD-2023-0303</t>
  </si>
  <si>
    <t>`Adquisición de una (01) Batería 15/12 para ser utilizadas en Camioneta asignada al Dpto. de Agricultura Orgánica de este Ministerio.  Este proceso va dirigido a MIPYMES.`</t>
  </si>
  <si>
    <t>6800</t>
  </si>
  <si>
    <t>https://comunidad.comprasdominicana.gob.do//Public/Tendering/OpportunityDetail/Index?noticeUID=DO1.NTC.1334732</t>
  </si>
  <si>
    <t>AGRICULTURA-UC-CD-2023-0306</t>
  </si>
  <si>
    <t>Adquisicion de piezas y repuestos para ser usados en Camionetas pertencientes a este Ministerio. al servicio del Viceministerio de Planificacion</t>
  </si>
  <si>
    <t>Sobres abiertos o aperturados</t>
  </si>
  <si>
    <t>162836.77</t>
  </si>
  <si>
    <t>https://comunidad.comprasdominicana.gob.do//Public/Tendering/OpportunityDetail/Index?noticeUID=DO1.NTC.1334943</t>
  </si>
  <si>
    <t>AGRICULTURA-UC-CD-2023-0307</t>
  </si>
  <si>
    <t>ADQUISICIÓN DE UTENSILIOS DE COCINA PARA SER UTILIZADOS EN LAS DIFERENTES OFICINAS DE LOS PROYECTOS DE INVERSIÓN PUBLICA</t>
  </si>
  <si>
    <t>ADQUISICIÓN DE UTENSILIOS DE COCINA</t>
  </si>
  <si>
    <t>194912.4</t>
  </si>
  <si>
    <t>https://comunidad.comprasdominicana.gob.do//Public/Tendering/OpportunityDetail/Index?noticeUID=DO1.NTC.1334356</t>
  </si>
  <si>
    <t>AGRICULTURA-UC-CD-2023-0317</t>
  </si>
  <si>
    <t>Adquisición de Cuatro (04) Gomas 275/60 R18 para ser utilizadas en la Camioneta Nissan Frontier año 2015 asignada al Viceministerio de Planificación de este Ministerio.</t>
  </si>
  <si>
    <t>ADQUISICION DE GOMAS</t>
  </si>
  <si>
    <t>40000</t>
  </si>
  <si>
    <t>https://comunidad.comprasdominicana.gob.do//Public/Tendering/OpportunityDetail/Index?noticeUID=DO1.NTC.1334965</t>
  </si>
  <si>
    <t>FORTALECIMIENTO DE LA PREVENCION Y CONTROL DE LA TUBERCULOSIS, BRUCELOSIS Y TRAZABILIDAD BOVINA</t>
  </si>
  <si>
    <t>AGRICULTURA-DAF-CM-2022-0192</t>
  </si>
  <si>
    <t>ADQUISICION DE KIT BIOLOGICOS PARA SER UTILIZADOS EN EL PROGRAMA DE VACUNACION A OVINOS-CAPRINOS EN LAS DIFERENTES DIRECCIONES REGIONALES.</t>
  </si>
  <si>
    <t>ADQUISICION DE KIT BIOLOGICOS</t>
  </si>
  <si>
    <t>1229195</t>
  </si>
  <si>
    <t>https://comunidad.comprasdominicana.gob.do//Public/Tendering/OpportunityDetail/Index?noticeUID=DO1.NTC.1151524</t>
  </si>
  <si>
    <t>AGRICULTURA-DAF-CM-2022-0208</t>
  </si>
  <si>
    <t>CONTRATACION DE SERVICIOS TECNICOS PROFESIONALES PARA CAPACITAR A TECNICOS Y PRODUCORES EN LA PROVINCIA ESPAILLAT EN MANEJO SILVOPASTORIL.</t>
  </si>
  <si>
    <t>750000</t>
  </si>
  <si>
    <t>https://comunidad.comprasdominicana.gob.do//Public/Tendering/OpportunityDetail/Index?noticeUID=DO1.NTC.1160339</t>
  </si>
  <si>
    <t>AGRICULTURA-DAF-CM-2022-0222</t>
  </si>
  <si>
    <t>ADQUISICIÓN DE ÚTILES DE LABORATORIO PARA SER UTILIZADOS EN EL PROYECTO DE FORTALECIMIENTO DE LA PREVENCIÓN Y CONTROL DE LA TUBERCULOSIS, BRUCELOSIS Y TRAZABILIDAD BOVINA.</t>
  </si>
  <si>
    <t>ADQUISICIÓN DE ÚTILES DE LABORATORIO</t>
  </si>
  <si>
    <t>934678</t>
  </si>
  <si>
    <t>https://comunidad.comprasdominicana.gob.do//Public/Tendering/OpportunityDetail/Index?noticeUID=DO1.NTC.1169354</t>
  </si>
  <si>
    <t>AGRICULTURA-UC-CD-2022-0339</t>
  </si>
  <si>
    <t>Contratación de servicios  de catering, para 30 personas, para ser brindado en el primer picazo de la construcción de la tercera Cámara Térmica, para la producción de plátanos y bananos en la Provincia Barahona.</t>
  </si>
  <si>
    <t>162000</t>
  </si>
  <si>
    <t>https://comunidad.comprasdominicana.gob.do//Public/Tendering/OpportunityDetail/Index?noticeUID=DO1.NTC.1169037</t>
  </si>
  <si>
    <t>RECONSTRUCCIÓN DE 44 KM DE CAMINOS PRODUCTIVOS EN LA PROVINCIA PUERTO PLATA</t>
  </si>
  <si>
    <t>AGRICULTURA-CCC-CP-2022-0026</t>
  </si>
  <si>
    <t>Reparación y Mantenimiento de Caminos Interparcelarios en la Comunidad de Guananico, Provincia Puerto Plata.</t>
  </si>
  <si>
    <t>Reparación y Mantenimiento de Caminos Interparcelarios</t>
  </si>
  <si>
    <t>11927986.16</t>
  </si>
  <si>
    <t>https://comunidad.comprasdominicana.gob.do//Public/Tendering/OpportunityDetail/Index?noticeUID=DO1.NTC.1130348</t>
  </si>
  <si>
    <t>AGRICULTURA-CCC-CP-2023-0017</t>
  </si>
  <si>
    <t>Adquisición de material de mina par ser usado en el Camino Beto Holguín y el Mamoncito Comunidad de Maguey Provincia La Vega</t>
  </si>
  <si>
    <t>ADQUISICION DE MATERIAL DE MINA</t>
  </si>
  <si>
    <t>2400000</t>
  </si>
  <si>
    <t>https://comunidad.comprasdominicana.gob.do//Public/Tendering/OpportunityDetail/Index?noticeUID=DO1.NTC.1338902</t>
  </si>
  <si>
    <t>AGRICULTURA-DAF-CM-2023-0067</t>
  </si>
  <si>
    <t>ADQUISICIÓN DE MOBILIARIOS DE OFICINA LOS CUALES SERÁN UTILIZADOS EN LAS OFICINAS QUE DAN APOYO AL PROYECTO RECONSTRUCCIÓN DE 44 CAMINOS VECINALES PRODUCTIVOS.</t>
  </si>
  <si>
    <t>511412</t>
  </si>
  <si>
    <t>https://comunidad.comprasdominicana.gob.do//Public/Tendering/OpportunityDetail/Index?noticeUID=DO1.NTC.1244210</t>
  </si>
  <si>
    <t>AGRICULTURA-DAF-CM-2023-0086</t>
  </si>
  <si>
    <t>`ADQUISICION DE EQUIPOS INFORMATICOS PARA SER UTILIZADOS EN LA COORDINADORA TECNICA DE PROYECTOS DE INVERSION PUBLICA DE ESTE MINISTERIO.  ESTE PROCESO VA DIRIGIDO A MIPYMES`</t>
  </si>
  <si>
    <t>892672.36</t>
  </si>
  <si>
    <t>https://comunidad.comprasdominicana.gob.do//Public/Tendering/OpportunityDetail/Index?noticeUID=DO1.NTC.1255532</t>
  </si>
  <si>
    <t>AGRICULTURA-UC-CD-2023-0295</t>
  </si>
  <si>
    <t>`CONTRATACION DE SERVICIOS DE ALIMENTACION PARA ENCUENTRO CON LAS AUTORIDADES LOCALES DE LAS PROVINCIAS HERMANAS MIRABAL Y ESPAILLAT CON EL OBJETIVO DE PREPARAR EL PLAN OPERATIVO ANUAL 2024 EL CUAL SERVIRA PARA INCORPORAR NECESIDADES PUNTUALES DE AMBAS PROVINCIAS EN EL POA.  ESTE PROCESO ESTA DIRIGIDO A MIPYMES.`</t>
  </si>
  <si>
    <t>https://comunidad.comprasdominicana.gob.do//Public/Tendering/OpportunityDetail/Index?noticeUID=DO1.NTC.1332252</t>
  </si>
  <si>
    <t>AGRICULTURA-UC-CD-2023-0297</t>
  </si>
  <si>
    <t>`CONTRATACION DE SERVICIOS DE ALIMENTACION (ALMUERZO Y REFRIGERIO PARA 40 PERSONAS QUE SERAN CONSUMIDOS EN ACTIVIDAD DEL PRIMER PICAZO DE LA CONSTRUCCION DE LOS CAMINOS EN LAS COMUNICADES EL GUANANICO Y EL MAMEY DE LA PROVINCIA MONTE PLATA Y LA CULEBRA Y LOS RINCONES DE LA PROVINCIA ESPAILLAT.  ESTE PROCESO ESTA DIRIGIDO A MIPYMES.`</t>
  </si>
  <si>
    <t>https://comunidad.comprasdominicana.gob.do//Public/Tendering/OpportunityDetail/Index?noticeUID=DO1.NTC.1334142</t>
  </si>
  <si>
    <t>CONSTRUCCIÓN DEL HOSPITAL MUNICIPAL DE PUNTA CANA EN LA PROVINCIA DE LA ALTAGRACIA</t>
  </si>
  <si>
    <t>MIVHED-CCC-CP-2023-0013</t>
  </si>
  <si>
    <t>Contratación de servicio de montaje de eventos para entrega de proyectos de viviendas y puesta en funcionamiento de Obras de Salud y otras edificaciones dirigido a Mipymes</t>
  </si>
  <si>
    <t>https://comunidad.comprasdominicana.gob.do//Public/Tendering/OpportunityDetail/Index?noticeUID=DO1.NTC.1303828</t>
  </si>
  <si>
    <t>CRBE-DAF-CM-2023-0028</t>
  </si>
  <si>
    <t>SERVICIOS PARA LOS ESTUDIOS Y DISEÑOS GEOMETRICOS DEL PROYECTO VIA DE JARABACOA.</t>
  </si>
  <si>
    <t>1500000</t>
  </si>
  <si>
    <t>https://comunidad.comprasdominicana.gob.do//Public/Tendering/OpportunityDetail/Index?noticeUID=DO1.NTC.1261731</t>
  </si>
  <si>
    <t>CRBE-DAF-CM-2023-0041</t>
  </si>
  <si>
    <t>CONTRATACION DE MANTENIMIENTO DEL PAISAJISMO DEL PARQUE PASEO DEL RIO Y ARBOLADO VIAL DE LA AVE. PASEO DEL RIO</t>
  </si>
  <si>
    <t>1540000</t>
  </si>
  <si>
    <t>https://comunidad.comprasdominicana.gob.do//Public/Tendering/OpportunityDetail/Index?noticeUID=DO1.NTC.1302636</t>
  </si>
  <si>
    <t>URBE-CCC-CP-2023-0006</t>
  </si>
  <si>
    <t>CONSTRUCCION DESTACAMENTO DE LA POLICIA NACIONAL SECTOR LOS GUANDULES</t>
  </si>
  <si>
    <t>30000000</t>
  </si>
  <si>
    <t>https://comunidad.comprasdominicana.gob.do//Public/Tendering/OpportunityDetail/Index?noticeUID=DO1.NTC.1316105</t>
  </si>
  <si>
    <t>HUMANIZACION DEL SISTEMA PENITENCIARIO DE LA REPÚBLICA DOMINICANA</t>
  </si>
  <si>
    <t>MIVHED-CCC-LPN-2023-0010</t>
  </si>
  <si>
    <t>Contratación para la conclusión de la construcción Fase I del Centro de Corrección y Rehabilitación Las Parras.</t>
  </si>
  <si>
    <t>419744314</t>
  </si>
  <si>
    <t>https://comunidad.comprasdominicana.gob.do//Public/Tendering/OpportunityDetail/Index?noticeUID=DO1.NTC.1278210</t>
  </si>
  <si>
    <t>AMPLIACIÓN DEL SERVICIO DE LA LINEA 1 DEL METRO DE SANTO DOMINGO</t>
  </si>
  <si>
    <t>OPRET-CCC-CP-2023-0002</t>
  </si>
  <si>
    <t>TRABAJOS DE REUBICACION DE LINEAS ELÉCTRICAS DE MEDIA Y BAJA TENSIÓN PARA LA CONSTRUCCIÓN DE LAS ESCALERAS DE EMERGENCIA EN LA AMPLIACIÓN DE LAS ESTACIONES ELEVADAS DE LA LINEA 1 METRO DE SANTO DOMINGO.</t>
  </si>
  <si>
    <t>TRABAJOS DE REUBICACION DE LINEAS ELECTRICAS DE MEDIA Y BAJA TENSION PARA LA CONSTRUCCION DE LAS ESCALERAS DE EMERGENCIA EN LA AMPLIACION DE LAS ESTACIONES ELEVADAS DE LA LINEA 1</t>
  </si>
  <si>
    <t>58361000</t>
  </si>
  <si>
    <t>https://comunidad.comprasdominicana.gob.do//Public/Tendering/OpportunityDetail/Index?noticeUID=DO1.NTC.1291706</t>
  </si>
  <si>
    <t>OPRET-CCC-PEPU-2024-0005</t>
  </si>
  <si>
    <t>SERVICIOS DE CONSULTORÍA PARA LA SUPERVISIÓN ASEGURAMIENTO Y CONTROL DE CALIDAD PARA LA CONSTRUCCIÓN DE LA OBRA CIVIL DE LA INTERCONEXIÓN PEATONAL DE LAS LINEAS 1 Y 2 ESTACIÓN JUAN PABLO DUARTE DEL METRO DE SANTO DOMINGO</t>
  </si>
  <si>
    <t>SERVICIOS DE CONSULTORÍA PARA LA SUPERVISIÓN ASEGURAMIENTO Y CONTROL DE CALIDAD PARA CONSTRUCCIÓN DE LA OBRA CIVIL DE LA INTERCONEXIÓN PEATONAL DE LAS LINEAS 1 Y 2 ESTACIÓN JPD DEL METRO DE SD</t>
  </si>
  <si>
    <t>8855501.05</t>
  </si>
  <si>
    <t>https://comunidad.comprasdominicana.gob.do//Public/Tendering/OpportunityDetail/Index?noticeUID=DO1.NTC.1351112</t>
  </si>
  <si>
    <t>OPRET-CCC-PEPU-2024-0006</t>
  </si>
  <si>
    <t>FABRICACION SUMINISTRO INSTALACION Y PUESTA EN MARCHA DEL SISTEMA DE TELECOMUNICACIONES ATS CONTROL Y VENTA DE TITULOS PARA EL PROYECTO DE AMPLIACION DE L1 DEL MSD.</t>
  </si>
  <si>
    <t>7241808.21</t>
  </si>
  <si>
    <t>https://comunidad.comprasdominicana.gob.do//Public/Tendering/OpportunityDetail/Index?noticeUID=DO1.NTC.1372915</t>
  </si>
  <si>
    <t>RECUPERACIÓN DE LA COBERTURA VEGETAL EN CUENCAS HIDROGRÁFICAS DE LA REPÚBLICA DOMINICANA - MOPC.</t>
  </si>
  <si>
    <t>UTEPDA-CCC-CP-2022-0005</t>
  </si>
  <si>
    <t>ADQUISICIÓN DE REPUESTOS Y LUBRICANTES PARA LOS VEHÍCULOS PERTENECIENTES A LA UNIDAD TÉCNICA EJECUTORA DE PROYECTOS DE DESARROLLO AGROFORESTAL, UTEPDA.</t>
  </si>
  <si>
    <t>ADQUISICIÓN DE REPUESTOS Y LUBRICANTES.</t>
  </si>
  <si>
    <t>5256904</t>
  </si>
  <si>
    <t>https://comunidad.comprasdominicana.gob.do//Public/Tendering/OpportunityDetail/Index?noticeUID=DO1.NTC.1157103</t>
  </si>
  <si>
    <t>UTEPDA-CCC-CP-2024-0001</t>
  </si>
  <si>
    <t>ADQUISICIÓN DE TICKETS DE COMBUSTIBLE</t>
  </si>
  <si>
    <t>https://comunidad.comprasdominicana.gob.do//Public/Tendering/OpportunityDetail/Index?noticeUID=DO1.NTC.1358501</t>
  </si>
  <si>
    <t>UTEPDA-CCC-CP-2024-0002</t>
  </si>
  <si>
    <t>MATERIALES SUMINISTRO Y EQUIPOS PARA LA PRODUCCIÓN APÍCOLA .</t>
  </si>
  <si>
    <t>5362392</t>
  </si>
  <si>
    <t>https://comunidad.comprasdominicana.gob.do//Public/Tendering/OpportunityDetail/Index?noticeUID=DO1.NTC.1369002</t>
  </si>
  <si>
    <t>UTEPDA-CCC-CP-2024-0003</t>
  </si>
  <si>
    <t>MANTENIMIENTO Y REPARACIÓN DE VEHÍCULOS PESADOS Y LIVIANOS DESTINADO A MIPYMES.</t>
  </si>
  <si>
    <t>MANTENIMIENTO Y REPARACIÓN DE VEHÍCULOS PESADOS Y LIVIANOS (PRIMER TRIMESTRE)</t>
  </si>
  <si>
    <t>4149813</t>
  </si>
  <si>
    <t>https://comunidad.comprasdominicana.gob.do//Public/Tendering/OpportunityDetail/Index?noticeUID=DO1.NTC.1366202</t>
  </si>
  <si>
    <t>UTEPDA-CCC-LPN-2024-0001</t>
  </si>
  <si>
    <t>ADQUISICIÓN DE TICKETS DE COMBUSTIBLE PARA USO DE TODOS LOS VEHÍCULOS LIVIANOS Y EQUIPOS AMARILLOS DE LOS DIFERENTES PDA¿S QUE DESARROLLA LA UTEPDA.</t>
  </si>
  <si>
    <t>COMBUSTIBLES PROYECTOS AGROFORESTALES</t>
  </si>
  <si>
    <t>35000000</t>
  </si>
  <si>
    <t>https://comunidad.comprasdominicana.gob.do//Public/Tendering/OpportunityDetail/Index?noticeUID=DO1.NTC.1361001</t>
  </si>
  <si>
    <t>UTEPDA-CCC-LPN-2024-0002</t>
  </si>
  <si>
    <t>ADQUISICIÓN DE NEUMÁTICOS PARA LOS DIFERENTES VEHÍCULOS PERTENECIENTES A UTEPDA DESTINADO A MIPYMES.</t>
  </si>
  <si>
    <t>NEUMÁTICOS</t>
  </si>
  <si>
    <t>18201815</t>
  </si>
  <si>
    <t>https://comunidad.comprasdominicana.gob.do//Public/Tendering/OpportunityDetail/Index?noticeUID=DO1.NTC.1361002</t>
  </si>
  <si>
    <t>UTEPDA-CCC-LPN-2024-0003</t>
  </si>
  <si>
    <t>ADQUISICIÓN DE ALIMENTOS CRUDOS PARA SER UTILIZADOS EN LA ELABORACIÓN DE ALMUERZOS PARA LAS BRIGADAS DE LOS DIFERENTES PROYECTOS AGROFORESTALES QUE DESARROLLA LA UTEPDA.</t>
  </si>
  <si>
    <t>34402111</t>
  </si>
  <si>
    <t>https://comunidad.comprasdominicana.gob.do//Public/Tendering/OpportunityDetail/Index?noticeUID=DO1.NTC.1360801</t>
  </si>
  <si>
    <t>UTEPDA-CCC-LPN-2024-0004</t>
  </si>
  <si>
    <t>ADQUISICIÓN DE REPUESTOS Y LUBRÍCANTES PARA LOS DIFERENTES VEHÍCULOS PERTENECIENTES A UTEPDA.</t>
  </si>
  <si>
    <t>11612662</t>
  </si>
  <si>
    <t>https://comunidad.comprasdominicana.gob.do//Public/Tendering/OpportunityDetail/Index?noticeUID=DO1.NTC.1360901</t>
  </si>
  <si>
    <t>UTEPDA-CCC-LPN-2024-0005</t>
  </si>
  <si>
    <t>ADQUISICIÓN DE AGROQUÍMICOS Y FERTILIZANTES PARA SER UTILIZADOS EN EL PLAN SIEMBRE Y PRODUCCIÓN EN LOS DIFERENTES PROYECTOS AGROFORESTALES QUE DESARROLLA LA UTEPDA</t>
  </si>
  <si>
    <t>188449000</t>
  </si>
  <si>
    <t>https://comunidad.comprasdominicana.gob.do//Public/Tendering/OpportunityDetail/Index?noticeUID=DO1.NTC.1360902</t>
  </si>
  <si>
    <t>UTEPDA-CCC-LPN-2024-0006</t>
  </si>
  <si>
    <t>COMPRA DE PLANTAS DE AGUACATES PARA LOS DIFERENTES PROYECTOS AGROFORESTALES QUE DESARROLLA LA UTEPDA</t>
  </si>
  <si>
    <t>19998000</t>
  </si>
  <si>
    <t>https://comunidad.comprasdominicana.gob.do//Public/Tendering/OpportunityDetail/Index?noticeUID=DO1.NTC.1368402</t>
  </si>
  <si>
    <t>UTEPDA-CCC-PEPB-2022-0008</t>
  </si>
  <si>
    <t>Contratación de servicios de publicidad en dos diarios de circulación nacional, por dos (02) días consecutivos para publicación de procesos de licitación pública.</t>
  </si>
  <si>
    <t>104600</t>
  </si>
  <si>
    <t>https://comunidad.comprasdominicana.gob.do//Public/Tendering/OpportunityDetail/Index?noticeUID=DO1.NTC.1172026</t>
  </si>
  <si>
    <t>UTEPDA-DAF-CD-2024-0002</t>
  </si>
  <si>
    <t>ADQUISICION  E INSTALACION DE MAMPARA Y PUERTA</t>
  </si>
  <si>
    <t>105000</t>
  </si>
  <si>
    <t>https://comunidad.comprasdominicana.gob.do//Public/Tendering/OpportunityDetail/Index?noticeUID=DO1.NTC.1363312</t>
  </si>
  <si>
    <t>UTEPDA-DAF-CD-2024-0003</t>
  </si>
  <si>
    <t>CONTRATACIÓN DE SERVICIOS DE TRANPORTE DE AGUA PARA EL LLENADO DE LA CISTERNA DE LA UNIDAD</t>
  </si>
  <si>
    <t>https://comunidad.comprasdominicana.gob.do//Public/Tendering/OpportunityDetail/Index?noticeUID=DO1.NTC.1363721</t>
  </si>
  <si>
    <t>UTEPDA-DAF-CD-2024-0004</t>
  </si>
  <si>
    <t>CONTRATACIÓN DE LICENCIA DE ADOBE CLOUD PARA SER UTILIZADA POR EL DEPARTAMENTO DE CAPACITACIONES</t>
  </si>
  <si>
    <t>72840</t>
  </si>
  <si>
    <t>https://comunidad.comprasdominicana.gob.do//Public/Tendering/OpportunityDetail/Index?noticeUID=DO1.NTC.1365706</t>
  </si>
  <si>
    <t>UTEPDA-DAF-CD-2024-0005</t>
  </si>
  <si>
    <t>PUBLICACIÓN EN EL PERIÓDICO DE VARIOS ANUNCIOS PARA LA AUDIENCIA DE SANEAMIENTO DE LOS PDAS</t>
  </si>
  <si>
    <t>46634.54</t>
  </si>
  <si>
    <t>https://comunidad.comprasdominicana.gob.do//Public/Tendering/OpportunityDetail/Index?noticeUID=DO1.NTC.1365541</t>
  </si>
  <si>
    <t>UTEPDA-DAF-CD-2024-0007</t>
  </si>
  <si>
    <t>CONTRATACION DE SERVICIOS DE MANTENIMIENTO GENERAL PARA JEEPETA TOYOTA LAND CRUISER</t>
  </si>
  <si>
    <t>24371.37</t>
  </si>
  <si>
    <t>https://comunidad.comprasdominicana.gob.do//Public/Tendering/OpportunityDetail/Index?noticeUID=DO1.NTC.1366223</t>
  </si>
  <si>
    <t>UTEPDA-DAF-CD-2024-0008</t>
  </si>
  <si>
    <t>CONTRATACIÓN DE SERVICIOS DE PUBLICIDAD EN PERIODICOS DE CIRCULACION NACIONAL PARA PUBLICACIÓN DE PROCESOS DE LICITACIÓN PÚBLICA</t>
  </si>
  <si>
    <t>121864.5</t>
  </si>
  <si>
    <t>https://comunidad.comprasdominicana.gob.do//Public/Tendering/OpportunityDetail/Index?noticeUID=DO1.NTC.1366620</t>
  </si>
  <si>
    <t>UTEPDA-DAF-CD-2024-0009</t>
  </si>
  <si>
    <t>ADQUISICION DE DESECHABLES BIODEGRADABLES PARA LA SEDE CENTRAL (COMPRAS VERDES)</t>
  </si>
  <si>
    <t>118000</t>
  </si>
  <si>
    <t>https://comunidad.comprasdominicana.gob.do//Public/Tendering/OpportunityDetail/Index?noticeUID=DO1.NTC.1369302</t>
  </si>
  <si>
    <t>UTEPDA-DAF-CD-2024-0010</t>
  </si>
  <si>
    <t>CONTRATACION DE SERVICIO DE LLENADO DE GAS PARA EL CENTRO DE CAPACITACION EN PALOMINO PALOMINO</t>
  </si>
  <si>
    <t>CONTRATACION DE SERVICIO DE LLENADO DE GAS PARA EL CENTRO DE CAPACITACION EN PALOMINO</t>
  </si>
  <si>
    <t>29998.76</t>
  </si>
  <si>
    <t>https://comunidad.comprasdominicana.gob.do//Public/Tendering/OpportunityDetail/Index?noticeUID=DO1.NTC.1369713</t>
  </si>
  <si>
    <t>UTEPDA-DAF-CM-2022-0025</t>
  </si>
  <si>
    <t>ADQUISICIÓN DE REPUESTOS PARA LUS BULLDOZER Y GREDAR DE LOS PDA¿S DE BARAHONA Y SABANETA</t>
  </si>
  <si>
    <t>340347.1</t>
  </si>
  <si>
    <t>https://comunidad.comprasdominicana.gob.do//Public/Tendering/OpportunityDetail/Index?noticeUID=DO1.NTC.1146123</t>
  </si>
  <si>
    <t>UTEPDA-DAF-CM-2022-0026</t>
  </si>
  <si>
    <t>ADQUISICIÓN DE BATERÍAS PARA DIFERENTES VEHÍCULOS PERTENECIENTES A LA UNIDAD TÉCNICA EJECUTORA DE PROYECTOS DE DESARROLLO AGROFORESTAL, UTEPDA. DESTINADO A MIPYMES MUJER.</t>
  </si>
  <si>
    <t>ADQUISICIÓN DE BATERÍAS PARA DIFERENTES VEHÍCULOS DE LA UTEPDA.</t>
  </si>
  <si>
    <t>594400</t>
  </si>
  <si>
    <t>https://comunidad.comprasdominicana.gob.do//Public/Tendering/OpportunityDetail/Index?noticeUID=DO1.NTC.1159913</t>
  </si>
  <si>
    <t>UTEPDA-DAF-CM-2022-0028</t>
  </si>
  <si>
    <t>COMPRA DE ALIMENTOS E INSUMOS DE HIGIENE, DESTINADO A MIPYMES</t>
  </si>
  <si>
    <t>No Definido</t>
  </si>
  <si>
    <t>313950</t>
  </si>
  <si>
    <t>Https://</t>
  </si>
  <si>
    <t>UTEPDA-DAF-CM-2024-0001</t>
  </si>
  <si>
    <t>CONTRATACÍÓN DE SERVICIOS DE MONTAJE DE EVENTOS QUE SERÁN UTILIZADOS EN LAS ACTIVIDADES DEL PRIMER TRIMESTRE</t>
  </si>
  <si>
    <t>1250000</t>
  </si>
  <si>
    <t>https://comunidad.comprasdominicana.gob.do//Public/Tendering/OpportunityDetail/Index?noticeUID=DO1.NTC.1359313</t>
  </si>
  <si>
    <t>UTEPDA-DAF-CM-2024-0003</t>
  </si>
  <si>
    <t>CONTRATACION DE SERVICIOS DE ASESORIA Y GESTION DE RECURSOS HUMANOS  PARA EL PERSONAL DE LOS PROYECTOS DE LA UTEPDA</t>
  </si>
  <si>
    <t>500000</t>
  </si>
  <si>
    <t>https://comunidad.comprasdominicana.gob.do//Public/Tendering/OpportunityDetail/Index?noticeUID=DO1.NTC.1361733</t>
  </si>
  <si>
    <t>UTEPDA-DAF-CM-2024-0004</t>
  </si>
  <si>
    <t>COMPRA DE ALIMENTOS CRUDOS PARA CONSUMO DEL ÁREA SOCIAL Y ÁREA AMBIENTAL PARA LAS DIFERENTES ACTIVIDADES QUE SE DESARROLLAN EN LOS PDA DESTINADO A MIPYMES</t>
  </si>
  <si>
    <t>700502</t>
  </si>
  <si>
    <t>https://comunidad.comprasdominicana.gob.do//Public/Tendering/OpportunityDetail/Index?noticeUID=DO1.NTC.1363021</t>
  </si>
  <si>
    <t>UTEPDA-DAF-CM-2024-0006</t>
  </si>
  <si>
    <t>COMPRA DE HERRAMIENTAS MENORES PARA SER UTILIZADAS POR LAS BRIGADAS AGRÍCOLAS Y FORESTALES EN LOS DIFERENTES PDA DESTINADO A MIPYMES</t>
  </si>
  <si>
    <t>1645660</t>
  </si>
  <si>
    <t>https://comunidad.comprasdominicana.gob.do//Public/Tendering/OpportunityDetail/Index?noticeUID=DO1.NTC.1361524</t>
  </si>
  <si>
    <t>UTEPDA-DAF-CM-2024-0007</t>
  </si>
  <si>
    <t>COMPRA DE ALIMENTOS CRUDOS PARA CONSUMO EN LAS DIFERENTES CAPACITACIONES QUE SE DESARROLLAN EN LOS PDA DESTINADO A MIPYMES</t>
  </si>
  <si>
    <t>1284520</t>
  </si>
  <si>
    <t>https://comunidad.comprasdominicana.gob.do//Public/Tendering/OpportunityDetail/Index?noticeUID=DO1.NTC.1362628</t>
  </si>
  <si>
    <t>UTEPDA-DAF-CM-2024-0008</t>
  </si>
  <si>
    <t>COMPRA DE TINTAS Y TONERS PARA SER UTILIZADAS EN LAS IMPRESORAS DE LOS PDAS Y LA SEDE CENTRAL DE LA UTEPDA DESTINADO A MIPYMES MUJER</t>
  </si>
  <si>
    <t>878005.5</t>
  </si>
  <si>
    <t>https://comunidad.comprasdominicana.gob.do//Public/Tendering/OpportunityDetail/Index?noticeUID=DO1.NTC.1364902</t>
  </si>
  <si>
    <t>UTEPDA-DAF-CM-2024-0009</t>
  </si>
  <si>
    <t>ADQUISICION  DE ARTICULOS MOBILIARIOS</t>
  </si>
  <si>
    <t>681288.78</t>
  </si>
  <si>
    <t>https://comunidad.comprasdominicana.gob.do//Public/Tendering/OpportunityDetail/Index?noticeUID=DO1.NTC.1364903</t>
  </si>
  <si>
    <t>UTEPDA-DAF-CM-2024-0012</t>
  </si>
  <si>
    <t>COMPRA DE ARTICULOS Y MATERIALES FERRETEROS PARA SER UTILIZADOS EN LAS INSTALACIONES DE LA UTEPDA.</t>
  </si>
  <si>
    <t>COMPRA DE MATERIALES FERRETEROS (PRIMER TRIMESTRE)</t>
  </si>
  <si>
    <t>631342</t>
  </si>
  <si>
    <t>https://comunidad.comprasdominicana.gob.do//Public/Tendering/OpportunityDetail/Index?noticeUID=DO1.NTC.1366407</t>
  </si>
  <si>
    <t>UTEPDA-DAF-CM-2024-0013</t>
  </si>
  <si>
    <t>COMPRA DE EQUIPOS DE PROTECCION PARA LA APLICACION DE AGROQUIMICOS</t>
  </si>
  <si>
    <t>380000</t>
  </si>
  <si>
    <t>https://comunidad.comprasdominicana.gob.do//Public/Tendering/OpportunityDetail/Index?noticeUID=DO1.NTC.1366130</t>
  </si>
  <si>
    <t>UTEPDA-DAF-CM-2024-0014</t>
  </si>
  <si>
    <t>RENOVACION DEL SOFTWARE ARCGIS PRO Y EL PAQUETE DE PROCESAMIENTO DE LA GERENCIA DE OPERACIONES</t>
  </si>
  <si>
    <t>345180</t>
  </si>
  <si>
    <t>https://comunidad.comprasdominicana.gob.do//Public/Tendering/OpportunityDetail/Index?noticeUID=DO1.NTC.1369305</t>
  </si>
  <si>
    <t>UTEPDA-DAF-CM-2024-0015</t>
  </si>
  <si>
    <t>CONTRATACION DE SERVICIOS PARA LA REALIZACIÓN DE ANÁLISIS FOLIARES EN LOS DIFERENTES PROYECTOS AGROFORESTALES</t>
  </si>
  <si>
    <t>1025250</t>
  </si>
  <si>
    <t>https://comunidad.comprasdominicana.gob.do//Public/Tendering/OpportunityDetail/Index?noticeUID=DO1.NTC.1366724</t>
  </si>
  <si>
    <t>UTEPDA-DAF-CM-2024-0016</t>
  </si>
  <si>
    <t>CONTRATACIÓN DE SERVICIOS DE CATERING A REQUERIMIENTOS PARCIALES PARA SER CONSUMIDO EN DIFERENTES ACTIVIDADES DE LA UNIDAD</t>
  </si>
  <si>
    <t>1761750</t>
  </si>
  <si>
    <t>https://comunidad.comprasdominicana.gob.do//Public/Tendering/OpportunityDetail/Index?noticeUID=DO1.NTC.1367732</t>
  </si>
  <si>
    <t>UTEPDA-DAF-CM-2024-0017</t>
  </si>
  <si>
    <t>COMPRA DE EQUIPOS Y APARATOS AUDIOVISUALES PARA DAR CONTINUIDAD A LOS TRABAJOS QUE SE EJECUTAN EN LA UTEPDA DESTINADO A MIPYMES</t>
  </si>
  <si>
    <t>1075440.92</t>
  </si>
  <si>
    <t>https://comunidad.comprasdominicana.gob.do//Public/Tendering/OpportunityDetail/Index?noticeUID=DO1.NTC.1371401</t>
  </si>
  <si>
    <t>UTEPDA-DAF-CM-2024-0018</t>
  </si>
  <si>
    <t>CONTRATACIÓN DE SERVICIOS DE DISEÑO E IMPRESIÓN DE MATERIALES DESTINADO A MIPYMES</t>
  </si>
  <si>
    <t>802850</t>
  </si>
  <si>
    <t>https://comunidad.comprasdominicana.gob.do//Public/Tendering/OpportunityDetail/Index?noticeUID=DO1.NTC.1371149</t>
  </si>
  <si>
    <t>UTEPDA-UC-CD-2022-0046</t>
  </si>
  <si>
    <t>MANTENIMIENTOS PARA VEHICULOS CHEVROLET COLORADO Y TOYOTA LAND CRUISER</t>
  </si>
  <si>
    <t>51219.88</t>
  </si>
  <si>
    <t>https://comunidad.comprasdominicana.gob.do//Public/Tendering/OpportunityDetail/Index?noticeUID=DO1.NTC.1145806</t>
  </si>
  <si>
    <t>UTEPDA-UC-CD-2022-0047</t>
  </si>
  <si>
    <t>SERVICIOS DE IMPRESION DE MATERIALES (BANNER Y BROCHURE) para la actividad "FESTICAFE 2022" en el municipio de Polo Barahona.</t>
  </si>
  <si>
    <t>SERVICIOS DE IMPRESION DE MATERIALES (BANNER Y BROCHURE)</t>
  </si>
  <si>
    <t>21712</t>
  </si>
  <si>
    <t>https://comunidad.comprasdominicana.gob.do//Public/Tendering/OpportunityDetail/Index?noticeUID=DO1.NTC.1148213</t>
  </si>
  <si>
    <t>UTEPDA-UC-CD-2022-0048</t>
  </si>
  <si>
    <t>MANTENIMIENTO A CAMIONETA CHEVROLET COLORADO 2019 PERTENECIENTE A ESTA UNIDAD.</t>
  </si>
  <si>
    <t>MANTENIMIENTO A CAMIONETA</t>
  </si>
  <si>
    <t>27354.94</t>
  </si>
  <si>
    <t>https://comunidad.comprasdominicana.gob.do//Public/Tendering/OpportunityDetail/Index?noticeUID=DO1.NTC.1149204</t>
  </si>
  <si>
    <t>UTEPDA-UC-CD-2022-0049</t>
  </si>
  <si>
    <t>ADQUICISIÓN DE FARDOS DE BANDEJA DOBLE FOAM C/ DIVISIONES PARA SER UTILIZADOS EN LA UNIDAD TÉCNICA EJECUTORA DE PROYECTOS DE DESARROLLO AGROFORESTAL.</t>
  </si>
  <si>
    <t>ADQUICISIÓN DE FARDOS DE BANDEJA DOBLE FOAM C/ DIVISIONES.</t>
  </si>
  <si>
    <t>39813.2</t>
  </si>
  <si>
    <t>https://comunidad.comprasdominicana.gob.do//Public/Tendering/OpportunityDetail/Index?noticeUID=DO1.NTC.1151324</t>
  </si>
  <si>
    <t>UTEPDA-UC-CD-2022-0051</t>
  </si>
  <si>
    <t>Servicio de mantenimiento para el minibús, al servicio de la sede central de la Institución</t>
  </si>
  <si>
    <t>11201.07</t>
  </si>
  <si>
    <t>https://comunidad.comprasdominicana.gob.do//Public/Tendering/OpportunityDetail/Index?noticeUID=DO1.NTC.1159327</t>
  </si>
  <si>
    <t>UTEPDA-UC-CD-2022-0052</t>
  </si>
  <si>
    <t>CONTRATACIÓN SERVICIOS DE NOTARIO PÚBLICO PARA APERTURA EN ACTO AUTÉNTICO DE SOBRE A (OFERTA TÉCNICA) Y SOBRE B (OFERTA ECONÓMICA) DE LOS PROCESOS UTEPDA-CCC-CP-2022-0004 Y   UTEPDA-CCC-CP-2022-0004.</t>
  </si>
  <si>
    <t>CONTRATACIÓN SERVICIOS DE NOTARIO PÚBLICO</t>
  </si>
  <si>
    <t>98000</t>
  </si>
  <si>
    <t>https://comunidad.comprasdominicana.gob.do//Public/Tendering/OpportunityDetail/Index?noticeUID=DO1.NTC.1160309</t>
  </si>
  <si>
    <t>UTEPDA-UC-CD-2022-0054</t>
  </si>
  <si>
    <t>Contratación de servicios gestión de eventos y catering para 150 personas</t>
  </si>
  <si>
    <t>164079</t>
  </si>
  <si>
    <t>https://comunidad.comprasdominicana.gob.do//Public/Tendering/OpportunityDetail/Index?noticeUID=DO1.NTC.1171812</t>
  </si>
  <si>
    <t>UTEPDA-UC-CD-2022-0057</t>
  </si>
  <si>
    <t>COTRATACION DE ALMUERZOS PARA EL PERSONAL DE PALOMINO, PARA REALIZACIÓN DE REUNIÓN DE FIN DE AÑO.</t>
  </si>
  <si>
    <t>COTRATACION DE ALMUERZOS PARA EL PERSONAL DE PALOMINO.</t>
  </si>
  <si>
    <t>93499.66</t>
  </si>
  <si>
    <t>https://comunidad.comprasdominicana.gob.do//Public/Tendering/OpportunityDetail/Index?noticeUID=DO1.NTC.1175706</t>
  </si>
  <si>
    <t>UTEPDA-UC-CD-2024-0001</t>
  </si>
  <si>
    <t>PUBLICACION EN EL PERIODICO DE UN ANUNCIO PARA LA AUDIENCIA DE SANEAMIENTO DEL EXPEDIENTE VILLA JARAGUA</t>
  </si>
  <si>
    <t>25046.21</t>
  </si>
  <si>
    <t>https://comunidad.comprasdominicana.gob.do//Public/Tendering/OpportunityDetail/Index?noticeUID=DO1.NTC.1352619</t>
  </si>
  <si>
    <t>UTEPDA-UC-CD-2024-0002</t>
  </si>
  <si>
    <t>CONTRATACIÓN DE SERVICIOS DE SERIGRAFÍA E IMPRESIÓN UTILIZADOS EN LA ACTIVIDAD DE ENTREGA DE CERTIFICADOS PARA PERMISOS DE CORTE QUE SE REALIZARÁ EN LA PROVINCIA BAHORUCO</t>
  </si>
  <si>
    <t>90500.1</t>
  </si>
  <si>
    <t>https://comunidad.comprasdominicana.gob.do//Public/Tendering/OpportunityDetail/Index?noticeUID=DO1.NTC.1358925</t>
  </si>
  <si>
    <t>UTEPDA-UC-CD-2024-0003</t>
  </si>
  <si>
    <t>CONTRATACION DE SERVICIOS DE PUBLICIDAD EN PERIODICOS DE CIRCULACION NACIONAL  PARA PUBLICACION DE PROCESOS DE LICITACION</t>
  </si>
  <si>
    <t>https://comunidad.comprasdominicana.gob.do//Public/Tendering/OpportunityDetail/Index?noticeUID=DO1.NTC.1359211</t>
  </si>
  <si>
    <t>UTEPDA-UC-CD-2024-0004</t>
  </si>
  <si>
    <t>CONTRATACION DE SERVICIOS DE NOTARIOS PUBLICOS PARA LA COMPROBACION DE ACTOS DE APERTURAS DE SOBRES RELATIVAS A LOS PROCESOS DE BIENES Y SERVICIOS CORRESPONDIENTES AL PRIMER TRIMESTRE</t>
  </si>
  <si>
    <t>234584</t>
  </si>
  <si>
    <t>https://comunidad.comprasdominicana.gob.do//Public/Tendering/OpportunityDetail/Index?noticeUID=DO1.NTC.1359425</t>
  </si>
  <si>
    <t>UTEPDA-UC-CD-2024-0005</t>
  </si>
  <si>
    <t>CONTRATACIÓN DE SERVICIOS DE MANTENIMIENTO GENERAL PARA NISSAN FRONTIER</t>
  </si>
  <si>
    <t>8540.4</t>
  </si>
  <si>
    <t>https://comunidad.comprasdominicana.gob.do//Public/Tendering/OpportunityDetail/Index?noticeUID=DO1.NTC.1359331</t>
  </si>
  <si>
    <t>Recuperación de la Cobertura Vegetal en Cuencas Hidrográficas de la República Dominicana.</t>
  </si>
  <si>
    <t>UTEPDA-CCC-CP-2023-0001</t>
  </si>
  <si>
    <t>ADQUISICIÓN DE REPUESTOS Y LUBRICANTES PARA LOS DIFERENTES VEHÍCULOS PERTENECIENTES  A LA UTEPDA</t>
  </si>
  <si>
    <t>5141701.6</t>
  </si>
  <si>
    <t>https://comunidad.comprasdominicana.gob.do//Public/Tendering/OpportunityDetail/Index?noticeUID=DO1.NTC.1206833</t>
  </si>
  <si>
    <t>UTEPDA-CCC-CP-2023-0003</t>
  </si>
  <si>
    <t>ADQUISICIÓN DE MOTOCICLETAS PARA SER UTILIZADAS POR LOS TÉCNICOS DE CAMPO EN LOS DIFERENTES PROYECTOS AGROFORESTALES</t>
  </si>
  <si>
    <t>4400000</t>
  </si>
  <si>
    <t>https://comunidad.comprasdominicana.gob.do//Public/Tendering/OpportunityDetail/Index?noticeUID=DO1.NTC.1229328</t>
  </si>
  <si>
    <t>UTEPDA-CCC-CP-2023-0004</t>
  </si>
  <si>
    <t>CONTRATACIÓN DE SERVICIOS DE MANTENIMIENTO Y REPARACIÓN A LOS DIFERENTES VEHÍCULOS PERTENECIENTES A LA UTEPDA</t>
  </si>
  <si>
    <t>3538000</t>
  </si>
  <si>
    <t>https://comunidad.comprasdominicana.gob.do//Public/Tendering/OpportunityDetail/Index?noticeUID=DO1.NTC.1245216</t>
  </si>
  <si>
    <t>UTEPDA-CCC-CP-2023-0006</t>
  </si>
  <si>
    <t>COMPRA DE ALIMENTOS CRUDOS PARA CONSUMO EN LOS DIFERENTES PROYECTOS DE DESARROLLO AGROFORESTAL DESTINADO A MIPYMES.</t>
  </si>
  <si>
    <t>4333285</t>
  </si>
  <si>
    <t>https://comunidad.comprasdominicana.gob.do//Public/Tendering/OpportunityDetail/Index?noticeUID=DO1.NTC.1248106</t>
  </si>
  <si>
    <t>UTEPDA-CCC-CP-2023-0007</t>
  </si>
  <si>
    <t>COMPRA DE INSUMOS Y EQUIPOS INFORMÁTICOS DESTINADO A MIPYMES.</t>
  </si>
  <si>
    <t>4888740</t>
  </si>
  <si>
    <t>https://comunidad.comprasdominicana.gob.do//Public/Tendering/OpportunityDetail/Index?noticeUID=DO1.NTC.1262301</t>
  </si>
  <si>
    <t>UTEPDA-CCC-CP-2023-0008</t>
  </si>
  <si>
    <t>CONTRATACIÓN DE SERVICIOS DE PLATAFORMA DE ADMINISTRACIÓN AUTOMATIZADA PARA SUMINISTRO DE ALIMENTOS</t>
  </si>
  <si>
    <t>3461000</t>
  </si>
  <si>
    <t>https://comunidad.comprasdominicana.gob.do//Public/Tendering/OpportunityDetail/Index?noticeUID=DO1.NTC.1272727</t>
  </si>
  <si>
    <t>UTEPDA-CCC-CP-2023-0009</t>
  </si>
  <si>
    <t>COMPRA DE SEMILLAS DE AGUACATES PARA LOS DIFERENTES PROYECTOS AGROFORESTALES QUE DESARROLLA LA UTEPDA</t>
  </si>
  <si>
    <t>3850000</t>
  </si>
  <si>
    <t>https://comunidad.comprasdominicana.gob.do//Public/Tendering/OpportunityDetail/Index?noticeUID=DO1.NTC.1284317</t>
  </si>
  <si>
    <t>UTEPDA-CCC-CP-2023-0011</t>
  </si>
  <si>
    <t>CONTRATACIÓN DE CONSULTORIAS PARA CUMPLIR CON LOS DIFERENTES PROGRAMAS QUE DESARROLLA LA UTEPDA</t>
  </si>
  <si>
    <t>CONTRATACION DE CONSULTORIAS PARA CUMPLIR CON LOS DIFERENTES PROGRAMAS QUE DESARROLLA LA UTEPDA</t>
  </si>
  <si>
    <t>4800000</t>
  </si>
  <si>
    <t>https://comunidad.comprasdominicana.gob.do//Public/Tendering/OpportunityDetail/Index?noticeUID=DO1.NTC.1287101</t>
  </si>
  <si>
    <t>UTEPDA-CCC-CP-2023-0012</t>
  </si>
  <si>
    <t>MANTENIMIENTO Y REP. DE VEHÍCULOS LIVIANOS Y PESADOS PERTENECIENTES A LA UTEPDA DESTINADO A MIPYMES</t>
  </si>
  <si>
    <t>https://comunidad.comprasdominicana.gob.do//Public/Tendering/OpportunityDetail/Index?noticeUID=DO1.NTC.1287202</t>
  </si>
  <si>
    <t>UTEPDA-CCC-CP-2023-0013</t>
  </si>
  <si>
    <t>ADQUICISIÓN DE SEMILLAS DE CAFÉ PARA LOS DIFERENTES DPAs QUE DESARROLLA LA UTEPDA.</t>
  </si>
  <si>
    <t>SEMILLAS DE CAFÉ</t>
  </si>
  <si>
    <t>2700000</t>
  </si>
  <si>
    <t>https://comunidad.comprasdominicana.gob.do//Public/Tendering/OpportunityDetail/Index?noticeUID=DO1.NTC.1306220</t>
  </si>
  <si>
    <t>UTEPDA-CCC-CP-2023-0014</t>
  </si>
  <si>
    <t>ADQUISICIÓN DE CAMIONETA PARA SER UTLIZADA POR LA DIRECCIÓN EJECUTIVA.</t>
  </si>
  <si>
    <t>4987000</t>
  </si>
  <si>
    <t>https://comunidad.comprasdominicana.gob.do//Public/Tendering/OpportunityDetail/Index?noticeUID=DO1.NTC.1310902</t>
  </si>
  <si>
    <t>UTEPDA-CCC-CP-2023-0017</t>
  </si>
  <si>
    <t>COMPRA DE ALIMENTOS Y BEBIDAS PARA LA ELABORACIÓN DE ALMUERZOS DE LAS DIFERENTES BRIGADAS DE LOS DIFERENTES PDA QUE DESARROLLA LA UTEPDA.</t>
  </si>
  <si>
    <t>ALIMENTOS Y BEBIDAS PARA CONSUMOS DE LAS BRIGADAS</t>
  </si>
  <si>
    <t>4460150</t>
  </si>
  <si>
    <t>https://comunidad.comprasdominicana.gob.do//Public/Tendering/OpportunityDetail/Index?noticeUID=DO1.NTC.1324006</t>
  </si>
  <si>
    <t>UTEPDA-CCC-CP-2023-0018</t>
  </si>
  <si>
    <t>MANTENIMIENTO Y REPARACIÓN DE VEHÍUCLOS PESADOS Y LIVIANOS PERTENECIENTES A LA UTEPDA.</t>
  </si>
  <si>
    <t>MANTENIMIENTO Y REPARACIÓN DE VEHÍUCLOS PESADOS Y LIVIANOS</t>
  </si>
  <si>
    <t>4866000</t>
  </si>
  <si>
    <t>https://comunidad.comprasdominicana.gob.do//Public/Tendering/OpportunityDetail/Index?noticeUID=DO1.NTC.1324106</t>
  </si>
  <si>
    <t>UTEPDA-CCC-LPN-2023-0001</t>
  </si>
  <si>
    <t>ADQUISICIÓN DE PLANTAS DE CAFÉ PARA LOS DIFERENTES PROYECTOS DE DESARROLLO AGROFORESTALES QUE DESARROLLA LA UTEPDA.</t>
  </si>
  <si>
    <t>ADQUISICIÓN DE PLANTAS DE CAFÉ</t>
  </si>
  <si>
    <t>177700000</t>
  </si>
  <si>
    <t>https://comunidad.comprasdominicana.gob.do//Public/Tendering/OpportunityDetail/Index?noticeUID=DO1.NTC.1290901</t>
  </si>
  <si>
    <t>UTEPDA-CCC-PEPB-2023-0001</t>
  </si>
  <si>
    <t>PUBLICIDAD EN PERIÓDICO DE UN ANUNCIO PARA EL AVISO DE MENSURA PARA SANEAMIENTO DE LOS MUNICIPIOS DE LOS RÍOS Y VILLA JARAGUA</t>
  </si>
  <si>
    <t>PUBLICIDAD EN PERIÓDICO DE UN ANUNCIO PARA EL AVIUSO DE MENSURA PARA SANEAMIENTO DE LOS MUNICIPIOS DE LOS RÍOS Y VILLA JARAGUA</t>
  </si>
  <si>
    <t>5607.36</t>
  </si>
  <si>
    <t>https://comunidad.comprasdominicana.gob.do//Public/Tendering/OpportunityDetail/Index?noticeUID=DO1.NTC.1183612</t>
  </si>
  <si>
    <t>UTEPDA-CCC-PEPB-2023-0002</t>
  </si>
  <si>
    <t>PUBLICIDAD EN PERIÓDICO DE UN ANUNCIO PARA EL AVISO DE MENSURA PARA SANEAMIENTO DEL  MUNICIPIO DE NEYBA</t>
  </si>
  <si>
    <t>2803.68</t>
  </si>
  <si>
    <t>https://comunidad.comprasdominicana.gob.do//Public/Tendering/OpportunityDetail/Index?noticeUID=DO1.NTC.1190209</t>
  </si>
  <si>
    <t>UTEPDA-CCC-PEPB-2023-0003</t>
  </si>
  <si>
    <t>PUBLICIDAD EN PERIÓDICO DE UN ANUNCIO PARA EL AVISO DE MENSURA PARA SANEAMIENTO DEL MUNICIPIO DE LAS MATAS DE FARFÁN</t>
  </si>
  <si>
    <t>15420.24</t>
  </si>
  <si>
    <t>https://comunidad.comprasdominicana.gob.do//Public/Tendering/OpportunityDetail/Index?noticeUID=DO1.NTC.1200510</t>
  </si>
  <si>
    <t>UTEPDA-CCC-PEPB-2023-0004</t>
  </si>
  <si>
    <t>PUBLICIDAD EN PERIÓDICO DE UN ANUNCIO PARA EL AVISO DE MENSURA PARA SANEAMIENTO DE LOS MUNICIPIOS HONDO VALLE Y GALVÁN</t>
  </si>
  <si>
    <t>https://comunidad.comprasdominicana.gob.do//Public/Tendering/OpportunityDetail/Index?noticeUID=DO1.NTC.1205506</t>
  </si>
  <si>
    <t>UTEPDA-CCC-PEPB-2023-0005</t>
  </si>
  <si>
    <t>PUBLICIDAD EN PERIÓDICO DE UN ANUNCIO PARA EL AVISO DE MENSURA PARA SANEAMIENTO DE LOS MUNICIPIOS DE POSTER RIO Y LA DESCUBIERTA PERTENECIENTE AL PROYECTO DE INDEPENDENCIA</t>
  </si>
  <si>
    <t>https://comunidad.comprasdominicana.gob.do//Public/Tendering/OpportunityDetail/Index?noticeUID=DO1.NTC.1215411</t>
  </si>
  <si>
    <t>UTEPDA-CCC-PEPB-2023-0007</t>
  </si>
  <si>
    <t>PUBLICACIÓN EN EL PERIÓDICO DE UN ANUNCIO PARA LA AUDIENCIA DE SANEAMIENTO EN EL MUNICIPIO DE LAS MATAS DE FARFÁN PROVINCIA SAN JUAN</t>
  </si>
  <si>
    <t>https://comunidad.comprasdominicana.gob.do//Public/Tendering/OpportunityDetail/Index?noticeUID=DO1.NTC.1320613</t>
  </si>
  <si>
    <t>UTEPDA-DAF-CM-2023-0001</t>
  </si>
  <si>
    <t>ADQUICISIÓN DE MATERIALES Y HERRAMIENTAS AGRÍCOLAS FORESTALES Y DE INJERTÍA DESTINADO A MYPIMES.</t>
  </si>
  <si>
    <t>MATERIALES Y HERRAMIENTAS AGRÍCOLAS FORESTALES Y DE INJERTÍA DESTINADO A MYPIMES.</t>
  </si>
  <si>
    <t>1342260</t>
  </si>
  <si>
    <t>https://comunidad.comprasdominicana.gob.do//Public/Tendering/OpportunityDetail/Index?noticeUID=DO1.NTC.1183416</t>
  </si>
  <si>
    <t>UTEPDA-DAF-CM-2023-0002</t>
  </si>
  <si>
    <t>CONTRATACIÓN DE SERVICIOS DE ALMUERZOS PARA SER CONSUMIDOS EN LAS DIFERENTES REUNIONES QUE SE REALIZAN EN LOS DIFERENTES PROYECTOS AGROFORESTALES QUE DESARROLLA LA UTEPDA</t>
  </si>
  <si>
    <t>1412500</t>
  </si>
  <si>
    <t>https://comunidad.comprasdominicana.gob.do//Public/Tendering/OpportunityDetail/Index?noticeUID=DO1.NTC.1190603</t>
  </si>
  <si>
    <t>UTEPDA-DAF-CM-2023-0003</t>
  </si>
  <si>
    <t>ADQUISICIÓN DE TABLETAS QUE SERÁN UTILIZADAS EN EL LEVANTAMIENTO DE INFORMACIÓN QUE SE REALIZARÁ POR EL EQUIPO AGRÍCOLA EN LOS DIFERENTES PROYECTOS AGROFORESTALES QUE DESARROLLA LA UTEPDA</t>
  </si>
  <si>
    <t>1542940</t>
  </si>
  <si>
    <t>https://comunidad.comprasdominicana.gob.do//Public/Tendering/OpportunityDetail/Index?noticeUID=DO1.NTC.1190647</t>
  </si>
  <si>
    <t>UTEPDA-DAF-CM-2023-0004</t>
  </si>
  <si>
    <t>CONTRATACION DE SERVICIOS PARA LA REALIZACION DE ANALISIS FOLIARES EN LOS DIFERENTES PROYECTOS AGROFORESTALES.</t>
  </si>
  <si>
    <t>1300600</t>
  </si>
  <si>
    <t>https://comunidad.comprasdominicana.gob.do//Public/Tendering/OpportunityDetail/Index?noticeUID=DO1.NTC.1204102</t>
  </si>
  <si>
    <t>UTEPDA-DAF-CM-2023-0005</t>
  </si>
  <si>
    <t>CONTRATACIÓN DE SERVICIOS DE MANTENIMIENTO Y REPARACIÓN PARA LAS CAMIONETAS NISSAN ASIGNADAS A LOS PROYECTOS SABANETAS BAHORUCO E INDEPENDENCIA</t>
  </si>
  <si>
    <t>1494046.38</t>
  </si>
  <si>
    <t>https://comunidad.comprasdominicana.gob.do//Public/Tendering/OpportunityDetail/Index?noticeUID=DO1.NTC.1215039</t>
  </si>
  <si>
    <t>UTEPDA-DAF-CM-2023-0007</t>
  </si>
  <si>
    <t>COMPRA DE INSUMOS PARA SER UTILIZADOS POR EL EQUIPO TÉCNICO DE CAMPO Y EL COMPONENTE DE TITULACIÓN EN LOS DIFERENTES PROYECTOS AGROFORESTALES</t>
  </si>
  <si>
    <t>https://comunidad.comprasdominicana.gob.do//Public/Tendering/OpportunityDetail/Index?noticeUID=DO1.NTC.1215729</t>
  </si>
  <si>
    <t>UTEPDA-DAF-CM-2023-0008</t>
  </si>
  <si>
    <t>CONTRATACIÓN DE SERVICIOS DE IMPRESIÓN Y ROTULACIÓN PARA SER COLOCADOS EN LOS VEHÍCULOS PERTENECIENTES A LA UTEPDA</t>
  </si>
  <si>
    <t>401465.5</t>
  </si>
  <si>
    <t>https://comunidad.comprasdominicana.gob.do//Public/Tendering/OpportunityDetail/Index?noticeUID=DO1.NTC.1212816</t>
  </si>
  <si>
    <t>UTEPDA-DAF-CM-2023-0009</t>
  </si>
  <si>
    <t>COMPRA DE ALIMENTOS Y BEBIDAS PARA CONSUMO EN LA SEDE CENTRAL UTEPDA DESTINADO A MIPYMES</t>
  </si>
  <si>
    <t>479453.02</t>
  </si>
  <si>
    <t>https://comunidad.comprasdominicana.gob.do//Public/Tendering/OpportunityDetail/Index?noticeUID=DO1.NTC.1214201</t>
  </si>
  <si>
    <t>UTEPDA-DAF-CM-2023-0011</t>
  </si>
  <si>
    <t>COMPRA DE MATERIAL GASTABLE DE OFICINA PARA USO DE LA SEDE CENTRAL Y LOS DIFERENTES PROYECTOS AGROFORESTALES</t>
  </si>
  <si>
    <t>1268675</t>
  </si>
  <si>
    <t>https://comunidad.comprasdominicana.gob.do//Public/Tendering/OpportunityDetail/Index?noticeUID=DO1.NTC.1236501</t>
  </si>
  <si>
    <t>UTEPDA-DAF-CM-2023-0013</t>
  </si>
  <si>
    <t>COMPRA DE ALIMENTOS Y BEBIDAS PARA CONSUMO EN LA SEDE CENTRAL UTEPDA</t>
  </si>
  <si>
    <t>778430</t>
  </si>
  <si>
    <t>https://comunidad.comprasdominicana.gob.do//Public/Tendering/OpportunityDetail/Index?noticeUID=DO1.NTC.1236502</t>
  </si>
  <si>
    <t>UTEPDA-DAF-CM-2023-0014</t>
  </si>
  <si>
    <t>https://comunidad.comprasdominicana.gob.do//Public/Tendering/OpportunityDetail/Index?noticeUID=DO1.NTC.1236901</t>
  </si>
  <si>
    <t>UTEPDA-DAF-CM-2023-0015</t>
  </si>
  <si>
    <t>ADQUISICION DE AIRES ACONDICIONADOS</t>
  </si>
  <si>
    <t>442300</t>
  </si>
  <si>
    <t>https://comunidad.comprasdominicana.gob.do//Public/Tendering/OpportunityDetail/Index?noticeUID=DO1.NTC.1239901</t>
  </si>
  <si>
    <t>UTEPDA-DAF-CM-2023-0016</t>
  </si>
  <si>
    <t>ADQUISICION DE EQUIPOS AUDIOVISUALES</t>
  </si>
  <si>
    <t>457766.72</t>
  </si>
  <si>
    <t>https://comunidad.comprasdominicana.gob.do//Public/Tendering/OpportunityDetail/Index?noticeUID=DO1.NTC.1239802</t>
  </si>
  <si>
    <t>UTEPDA-DAF-CM-2023-0018</t>
  </si>
  <si>
    <t>COMPRA DE MATERIALES FERRETEROS PARA USO DE LA SEDE CENTRAL</t>
  </si>
  <si>
    <t>488600</t>
  </si>
  <si>
    <t>https://comunidad.comprasdominicana.gob.do//Public/Tendering/OpportunityDetail/Index?noticeUID=DO1.NTC.1241028</t>
  </si>
  <si>
    <t>UTEPDA-DAF-CM-2023-0019</t>
  </si>
  <si>
    <t>COMPRA E INSTALACIÓN DE PUERTAS DE METAL CON SUS MOTORES ELÉCTRICOS Y TAPA DE CISTERNA</t>
  </si>
  <si>
    <t>https://comunidad.comprasdominicana.gob.do//Public/Tendering/OpportunityDetail/Index?noticeUID=DO1.NTC.1242001</t>
  </si>
  <si>
    <t>UTEPDA-DAF-CM-2023-0020</t>
  </si>
  <si>
    <t>ADQUISICION DE BATERIAS PARA SER UTILIZADAS EN LOS VEHICULOS PERTENECIENTES A LA UTEPDA DESTINADO A MIPYMES</t>
  </si>
  <si>
    <t>1413000</t>
  </si>
  <si>
    <t>https://comunidad.comprasdominicana.gob.do//Public/Tendering/OpportunityDetail/Index?noticeUID=DO1.NTC.1242801</t>
  </si>
  <si>
    <t>UTEPDA-DAF-CM-2023-0021</t>
  </si>
  <si>
    <t>IMPRESIÓN DE MATERIALES PERSONALIZADOS DE IDENTIFICACIÓN INSTITUCIONAL DESTINADO A MIPYMES</t>
  </si>
  <si>
    <t>335000</t>
  </si>
  <si>
    <t>https://comunidad.comprasdominicana.gob.do//Public/Tendering/OpportunityDetail/Index?noticeUID=DO1.NTC.1244212</t>
  </si>
  <si>
    <t>UTEPDA-DAF-CM-2023-0023</t>
  </si>
  <si>
    <t>369292</t>
  </si>
  <si>
    <t>https://comunidad.comprasdominicana.gob.do//Public/Tendering/OpportunityDetail/Index?noticeUID=DO1.NTC.1250606</t>
  </si>
  <si>
    <t>UTEPDA-DAF-CM-2023-0024</t>
  </si>
  <si>
    <t>CONTRATACION DE SERVICIOS DE CATERING VARIOS PARA  DEPARTAMENTO DE CAPACITACIÓN DEPARTAMENTO DE RECURSOS HUMANOS Y COORDINACIÓN INTERINSTITUCIONAL DE LA UTEPDA.</t>
  </si>
  <si>
    <t>894750</t>
  </si>
  <si>
    <t>https://comunidad.comprasdominicana.gob.do//Public/Tendering/OpportunityDetail/Index?noticeUID=DO1.NTC.1250919</t>
  </si>
  <si>
    <t>UTEPDA-DAF-CM-2023-0026</t>
  </si>
  <si>
    <t>CONTRATACIÓN DE SERVICIOS DE DISEÑO E IMPRESIÓN DE MATERIALES DESTINADOS A MIPYMES MUJER</t>
  </si>
  <si>
    <t>389600</t>
  </si>
  <si>
    <t>https://comunidad.comprasdominicana.gob.do//Public/Tendering/OpportunityDetail/Index?noticeUID=DO1.NTC.1278313</t>
  </si>
  <si>
    <t>UTEPDA-DAF-CM-2023-0028</t>
  </si>
  <si>
    <t>IMPRESIÓN DE LETREROS Y CARTELES PARA SER INSTALADOS EN LOS PROYECTOS DE DESARROLLO AGROFORESTAL DESTINADO A MIPYMES.</t>
  </si>
  <si>
    <t>485350</t>
  </si>
  <si>
    <t>https://comunidad.comprasdominicana.gob.do//Public/Tendering/OpportunityDetail/Index?noticeUID=DO1.NTC.1278331</t>
  </si>
  <si>
    <t>UTEPDA-DAF-CM-2023-0029</t>
  </si>
  <si>
    <t>CONTRATACIÓN DE SERVICIOS DE FIRMA PARA ELABORACIÓN DE PLAN DE NEGOCIOS Y CAPACITACIONES DE DIFUSIÓN A CARGO DE LA COOPEAUTEPDA.</t>
  </si>
  <si>
    <t>CONTRATACIÓN DE SERVICIOS DE FIRMA PARA ELABORACIÓN DE PLAN DE NEGOCIOS Y CAPACITACIONES DE DIFUSIÓN</t>
  </si>
  <si>
    <t>https://comunidad.comprasdominicana.gob.do//Public/Tendering/OpportunityDetail/Index?noticeUID=DO1.NTC.1282806</t>
  </si>
  <si>
    <t>UTEPDA-DAF-CM-2023-0030</t>
  </si>
  <si>
    <t>COMPRA DE MATERIALES Y REPARACIÓN DE BOMBA PARA EL REFORZAMIENTO DE LOS VIVEROS DEL KM 11 HONDO VALLE Y LOS FRÍOS DESTINADO A MIPYMES MUJER</t>
  </si>
  <si>
    <t>892955</t>
  </si>
  <si>
    <t>https://comunidad.comprasdominicana.gob.do//Public/Tendering/OpportunityDetail/Index?noticeUID=DO1.NTC.1283801</t>
  </si>
  <si>
    <t>UTEPDA-DAF-CM-2023-0031</t>
  </si>
  <si>
    <t>ADQUISICIÓN DE ACEITE PARA VEHÍCULOS LIVIANOS Y AROS PARA GOMAS DE CAMIONETAS DE LA UTEPDA DESTINADO A MIPYMES.</t>
  </si>
  <si>
    <t>REPUESTOS Y LUBRICANTES</t>
  </si>
  <si>
    <t>811000</t>
  </si>
  <si>
    <t>https://comunidad.comprasdominicana.gob.do//Public/Tendering/OpportunityDetail/Index?noticeUID=DO1.NTC.1284212</t>
  </si>
  <si>
    <t>UTEPDA-DAF-CM-2023-0032</t>
  </si>
  <si>
    <t>COMPRA DE BATERÍAS PARA MOTOR Y JUMPER</t>
  </si>
  <si>
    <t>644000</t>
  </si>
  <si>
    <t>https://comunidad.comprasdominicana.gob.do//Public/Tendering/OpportunityDetail/Index?noticeUID=DO1.NTC.1284234</t>
  </si>
  <si>
    <t>UTEPDA-DAF-CM-2023-0034</t>
  </si>
  <si>
    <t>DISEÑO E IMPRESIÓN DE SELLOS Y LETREROS INSTITUCIONALES DESTINADO A MIPYMES</t>
  </si>
  <si>
    <t>173000</t>
  </si>
  <si>
    <t>https://comunidad.comprasdominicana.gob.do//Public/Tendering/OpportunityDetail/Index?noticeUID=DO1.NTC.1287219</t>
  </si>
  <si>
    <t>UTEPDA-DAF-CM-2023-0035</t>
  </si>
  <si>
    <t>COMPRA DE MATERIALES FERRETEROS PARA USO DE LA UTEPDA.</t>
  </si>
  <si>
    <t>COMPRA DE MATERIALES FERRETEROS</t>
  </si>
  <si>
    <t>592030.9</t>
  </si>
  <si>
    <t>https://comunidad.comprasdominicana.gob.do//Public/Tendering/OpportunityDetail/Index?noticeUID=DO1.NTC.1288507</t>
  </si>
  <si>
    <t>UTEPDA-DAF-CM-2023-0036</t>
  </si>
  <si>
    <t>ADQUISICIÓN DE CAMISAS Y JACKETS CON DISEÑOS INSTITUCIONALES DESTINADO A MIPYMES MUJER.</t>
  </si>
  <si>
    <t>ADQUISICIÓN DE CAMISAS Y JACKETS CON DISEÑOS INSTITUCIONALES.</t>
  </si>
  <si>
    <t>729800</t>
  </si>
  <si>
    <t>https://comunidad.comprasdominicana.gob.do//Public/Tendering/OpportunityDetail/Index?noticeUID=DO1.NTC.1288434</t>
  </si>
  <si>
    <t>UTEPDA-DAF-CM-2023-0037</t>
  </si>
  <si>
    <t>ADQUISICIÓN DE INSUMOS DIVERSOS PARA SER UTILIZADOS EN LA SEDE CENTRAL DE LA UTEPDA DESTINADO A MIPYMES.</t>
  </si>
  <si>
    <t>228750</t>
  </si>
  <si>
    <t>https://comunidad.comprasdominicana.gob.do//Public/Tendering/OpportunityDetail/Index?noticeUID=DO1.NTC.1300420</t>
  </si>
  <si>
    <t>UTEPDA-DAF-CM-2023-0038</t>
  </si>
  <si>
    <t>INSUMOS DIVERSOS PARA SER UTILIZADOS EN LOS PROYECTOS AGROFRESTALES QUE DESARROLLA LA UTEPDA DESTINADO A MIPYMES.</t>
  </si>
  <si>
    <t>621272</t>
  </si>
  <si>
    <t>https://comunidad.comprasdominicana.gob.do//Public/Tendering/OpportunityDetail/Index?noticeUID=DO1.NTC.1298802</t>
  </si>
  <si>
    <t>UTEPDA-DAF-CM-2023-0039</t>
  </si>
  <si>
    <t>COMPRA DE ALIMENTOS CRUDOS PARA CONSUMO DE LA SEDE CENTRAL Y EL DEPARTAMENTO DE CAPACITACIÓN</t>
  </si>
  <si>
    <t>1141570</t>
  </si>
  <si>
    <t>https://comunidad.comprasdominicana.gob.do//Public/Tendering/OpportunityDetail/Index?noticeUID=DO1.NTC.1315647</t>
  </si>
  <si>
    <t>UTEPDA-DAF-CM-2023-0040</t>
  </si>
  <si>
    <t>CONTRATACIÓN DE SERVICIOS DE MONTAJE PARA EVENTO DEL PANEL INTERNACIONAL SOBRE AGROFORESTERÍA A CELEBRARSE LOS DÍAS 30 DE NOVIEMBRE Y 01 DE DICIEMBRE 2023.</t>
  </si>
  <si>
    <t>1400000</t>
  </si>
  <si>
    <t>https://comunidad.comprasdominicana.gob.do//Public/Tendering/OpportunityDetail/Index?noticeUID=DO1.NTC.1317538</t>
  </si>
  <si>
    <t>UTEPDA-DAF-CM-2023-0041</t>
  </si>
  <si>
    <t>DISEÑO E IMPRESIÓN DE MATERIALES PARA SER UTILIZADOS EN EL PANEL INTERNACIONAL SOBRE AGROFORESTERÍA  Y OTRAS ACTIVIDADES QUE DESARROLLA LA UTEPDA DESTINADO A MIPYMES MUJER</t>
  </si>
  <si>
    <t>370650</t>
  </si>
  <si>
    <t>https://comunidad.comprasdominicana.gob.do//Public/Tendering/OpportunityDetail/Index?noticeUID=DO1.NTC.1324002</t>
  </si>
  <si>
    <t>UTEPDA-DAF-CM-2023-0042</t>
  </si>
  <si>
    <t>EQUIPOS INFORMÁTICOS (DESIERTO T3 2023) QUE RESTAN POR CONTRATAR Y ADQUIRIR DESTINADO A MIPYMES.</t>
  </si>
  <si>
    <t>EQUIPOS INFORMÁTICOS (DESIERTO T3 2023)</t>
  </si>
  <si>
    <t>633012</t>
  </si>
  <si>
    <t>https://comunidad.comprasdominicana.gob.do//Public/Tendering/OpportunityDetail/Index?noticeUID=DO1.NTC.1321363</t>
  </si>
  <si>
    <t>UTEPDA-DAF-CM-2023-0043</t>
  </si>
  <si>
    <t>`ADQUISICIÓN DE ARTICULOS DE LIMPIEZA E HIGIENE PARA SER UTILIZADOS EN LA  SEDE CENTRAL DE LA UTEPDA DESTINADO A MIPYMES`</t>
  </si>
  <si>
    <t>ADQUISICIÓN DE ARTICULOS DE LIMPIEZA E HIGIENE PARA SER UTILIZADOS EN LA  SEDE CENTRAL DE LA UTEPDA DESTINADO A MIPYMES</t>
  </si>
  <si>
    <t>524965</t>
  </si>
  <si>
    <t>https://comunidad.comprasdominicana.gob.do//Public/Tendering/OpportunityDetail/Index?noticeUID=DO1.NTC.1324136</t>
  </si>
  <si>
    <t>UTEPDA-DAF-CM-2023-0044</t>
  </si>
  <si>
    <t>ADQUISICIÓN DE BATERIAS PARA DRONE FOTOGRAMÉTRICO PARA SER UTILIZADOS POR EL EQUIPO DE DIVISIÓN DE SISTEMAS DE INFORMACIÓN GEOGRÁFICA DE LA UTEPDA.</t>
  </si>
  <si>
    <t>350000.01</t>
  </si>
  <si>
    <t>https://comunidad.comprasdominicana.gob.do//Public/Tendering/OpportunityDetail/Index?noticeUID=DO1.NTC.1324431</t>
  </si>
  <si>
    <t>UTEPDA-DAF-CM-2023-0045</t>
  </si>
  <si>
    <t>ADQUISICIÓN DE ARTÍCULOS FERRETEROS PARA SER UTILIZADOS EN LA SEDE CENTRAL UTEPDA</t>
  </si>
  <si>
    <t>333100</t>
  </si>
  <si>
    <t>https://comunidad.comprasdominicana.gob.do//Public/Tendering/OpportunityDetail/Index?noticeUID=DO1.NTC.1333646</t>
  </si>
  <si>
    <t>UTEPDA-DAF-CM-2023-0046</t>
  </si>
  <si>
    <t>DISEÑO E IMPRESIÓN DE MATERIALES DESCRIPTIVOS DE LOS DIFERENTES PDA QUE DESARROLLA LA UTEPDA.</t>
  </si>
  <si>
    <t>DISEÑO E IMPRESIÓN DE MATERIALES.</t>
  </si>
  <si>
    <t>379217.44</t>
  </si>
  <si>
    <t>https://comunidad.comprasdominicana.gob.do//Public/Tendering/OpportunityDetail/Index?noticeUID=DO1.NTC.1324110</t>
  </si>
  <si>
    <t>UTEPDA-DAF-CM-2023-0047</t>
  </si>
  <si>
    <t>ADQUISICION DE AIRES ACONDICIONADOS PARA SER UTILIZADOS EN LA SEDE CENTRAL UTEPDA</t>
  </si>
  <si>
    <t>448931</t>
  </si>
  <si>
    <t>https://comunidad.comprasdominicana.gob.do//Public/Tendering/OpportunityDetail/Index?noticeUID=DO1.NTC.1324811</t>
  </si>
  <si>
    <t>UTEPDA-DAF-CM-2023-0048</t>
  </si>
  <si>
    <t>ADQUISICIÓN DE FUNDAS NEGRAS 9X12 CALIBRE 350 PARA SER UTILIZADAS EN LOS VIVEROS DE LA UTEPDA.</t>
  </si>
  <si>
    <t>ADQUISICIÓN DE FUNDAS NEGRAS 9X12 CALIBRE 350.</t>
  </si>
  <si>
    <t>598500</t>
  </si>
  <si>
    <t>https://comunidad.comprasdominicana.gob.do//Public/Tendering/OpportunityDetail/Index?noticeUID=DO1.NTC.1325113</t>
  </si>
  <si>
    <t>UTEPDA-DAF-CM-2023-0049</t>
  </si>
  <si>
    <t>CONTRATACIÓN DE SERVICIOS DE SISTEMATIZACIÓN DEL PANEL INTERNACIONAL SOBRE AGROFORESTÍA EN LA REPUBLICA DOMINICANA A CELEBRARSE LOS DIAS 30 DE NOVIEMBRE Y 1ERO. DE DICIEMBRE DEL PRESENTE AÑO</t>
  </si>
  <si>
    <t>250000</t>
  </si>
  <si>
    <t>https://comunidad.comprasdominicana.gob.do//Public/Tendering/OpportunityDetail/Index?noticeUID=DO1.NTC.1327120</t>
  </si>
  <si>
    <t>UTEPDA-DAF-CM-2023-0050</t>
  </si>
  <si>
    <t>CONTRATACIÓN DE LOS SERVICIOS DE MONTAJE DE EVENTO A UTILIZARSE EN ENCUENTRO MOTIVACIONAL SOBRE LECCIONES APRENDIDAS.</t>
  </si>
  <si>
    <t>https://comunidad.comprasdominicana.gob.do//Public/Tendering/OpportunityDetail/Index?noticeUID=DO1.NTC.1333315</t>
  </si>
  <si>
    <t>UTEPDA-MAE-PEUR-2023-0001</t>
  </si>
  <si>
    <t>CONTRATACIÓN DE SERVICIOS DE DIAGNOSTICO SOPORTE Y MANTENIMIENTO DEL SISTEMA DIGITAL INTEGRADO DE GESTIÓN Y MONITOREO (SDIGEM) DE LOS PROYECTOS DE DESARROLLO AGROFORESTAL</t>
  </si>
  <si>
    <t>2600000</t>
  </si>
  <si>
    <t>https://comunidad.comprasdominicana.gob.do//Public/Tendering/OpportunityDetail/Index?noticeUID=DO1.NTC.1243609</t>
  </si>
  <si>
    <t>UTEPDA-UC-CD-2023-0001</t>
  </si>
  <si>
    <t>IMPRESIÓN DE LETREROS PARA SER COLOCADOS EN LA MENSURA PARA  SANEAMIENTO EN LOS MUNICIPIOS DE LOS RÍOS Y VILLA JARAGUA</t>
  </si>
  <si>
    <t>23010</t>
  </si>
  <si>
    <t>https://comunidad.comprasdominicana.gob.do//Public/Tendering/OpportunityDetail/Index?noticeUID=DO1.NTC.1183224</t>
  </si>
  <si>
    <t>UTEPDA-UC-CD-2023-0002</t>
  </si>
  <si>
    <t>IMPRESIÓN DE LETREROS PARA SER COLOCADOS EN LA MENSURA PARA SANEAMIENTO EN EL MUNICIPIO DE NEYBA</t>
  </si>
  <si>
    <t>30680</t>
  </si>
  <si>
    <t>https://comunidad.comprasdominicana.gob.do//Public/Tendering/OpportunityDetail/Index?noticeUID=DO1.NTC.1190116</t>
  </si>
  <si>
    <t>UTEPDA-UC-CD-2023-0003</t>
  </si>
  <si>
    <t>Compra de piedras de afilar para ser utilizadas en los procesos de injertía por las brigadas agrícolas y forestales</t>
  </si>
  <si>
    <t>51270.8</t>
  </si>
  <si>
    <t>https://comunidad.comprasdominicana.gob.do//Public/Tendering/OpportunityDetail/Index?noticeUID=DO1.NTC.1186226</t>
  </si>
  <si>
    <t>UTEPDA-UC-CD-2023-0004</t>
  </si>
  <si>
    <t>Contratación de servicios de notario público para la comprobación de actos de aperturas de los sobres ¿A¿ (Ofertas Técnicas) y ¿B¿ (Ofertas Económicas) relativa a los procesos de Licitación Publica Nacional.</t>
  </si>
  <si>
    <t>Contratación de servicios de notario público para la comprobación de actos de aperturas de los sobres ¿A¿ (Ofertas Técnicas) y ¿B¿ (Ofertas Económicas) relativa a los procesos de Licitación Publica N</t>
  </si>
  <si>
    <t>145000</t>
  </si>
  <si>
    <t>https://comunidad.comprasdominicana.gob.do//Public/Tendering/OpportunityDetail/Index?noticeUID=DO1.NTC.1193310</t>
  </si>
  <si>
    <t>UTEPDA-UC-CD-2023-0007</t>
  </si>
  <si>
    <t>CONTRATACION DE SERVICIOS DE PUBLICIDAD DIGITAL PARA DIFUNDIR TODAS LAS ACTIVIDADES DESARROLLADAS EN LOS SIETE (07) PROYECTOS QUE DESARROLLA LA UTEPDA POR UN PERIODO DE SIETE (07) MESES</t>
  </si>
  <si>
    <t>181720</t>
  </si>
  <si>
    <t>https://comunidad.comprasdominicana.gob.do//Public/Tendering/OpportunityDetail/Index?noticeUID=DO1.NTC.1209609</t>
  </si>
  <si>
    <t>UTEPDA-UC-CD-2023-0009</t>
  </si>
  <si>
    <t>contratación de servicios de notario público para la comprobación de actos de aperturas de los sobres ¿A¿ (Ofertas Técnicas) y ¿B¿ (Ofertas Económicas) relativa al proceso por Comparación de Precios de referencia UTEPDA-CCC-CP-2023-0001 convocado para la adquisición de repuestos y lubricantes para los diferentes vehículos pertenecientes a la UTEPDA.</t>
  </si>
  <si>
    <t>Contratación de servicios de notario público para la comprobación de actos de aperturas de los sobres ¿A¿ (Ofertas Técnicas) y ¿B¿ (Ofertas Económicas)</t>
  </si>
  <si>
    <t>33000</t>
  </si>
  <si>
    <t>https://comunidad.comprasdominicana.gob.do//Public/Tendering/OpportunityDetail/Index?noticeUID=DO1.NTC.1211113</t>
  </si>
  <si>
    <t>UTEPDA-UC-CD-2023-0010</t>
  </si>
  <si>
    <t>CONTRATACION DE SERVICIOS DE REFRIGERIO PARA EL TALLER CONJUGADO TRABAJO EN EQUIPO Y SINERGIA PARA NUESTRO PERONAL EN EL CENTRO DE CAPACITACION PALOMINO</t>
  </si>
  <si>
    <t>98538.8</t>
  </si>
  <si>
    <t>https://comunidad.comprasdominicana.gob.do//Public/Tendering/OpportunityDetail/Index?noticeUID=DO1.NTC.1212301</t>
  </si>
  <si>
    <t>UTEPDA-UC-CD-2023-0011</t>
  </si>
  <si>
    <t>COMPRA DE UNIFORMES T-SHIRTS Y GORRAS PARA PERSONAL DE LA UTEPDA PARA PERSONAL DEL CENTRO DE CAPACITACIÓN PALOMINO DESTINADO A MIPYMES MUJER</t>
  </si>
  <si>
    <t>97350</t>
  </si>
  <si>
    <t>https://comunidad.comprasdominicana.gob.do//Public/Tendering/OpportunityDetail/Index?noticeUID=DO1.NTC.1212010</t>
  </si>
  <si>
    <t>UTEPDA-UC-CD-2023-0013</t>
  </si>
  <si>
    <t>CONTRATACION DE SERVICIOS LEGALES PARA LA NOTARIZACION DE LOS CONTRATOS DE BIENES SERVICIOS CARTA COMPROMISO Y ACTO DE NOTIFICACION DE ALGUACIL</t>
  </si>
  <si>
    <t>53100</t>
  </si>
  <si>
    <t>https://comunidad.comprasdominicana.gob.do//Public/Tendering/OpportunityDetail/Index?noticeUID=DO1.NTC.1213811</t>
  </si>
  <si>
    <t>UTEPDA-UC-CD-2023-0014</t>
  </si>
  <si>
    <t>COMPRA DE MATERIALES DE LIMPIEZA PARA USO DE LAS SEDE CENTRAL Y LOS PROYECTOS AGROFORESTALES</t>
  </si>
  <si>
    <t>205107.6</t>
  </si>
  <si>
    <t>https://comunidad.comprasdominicana.gob.do//Public/Tendering/OpportunityDetail/Index?noticeUID=DO1.NTC.1214230</t>
  </si>
  <si>
    <t>UTEPDA-UC-CD-2023-0015</t>
  </si>
  <si>
    <t>ADQUISICIÓN DE INSUMOS ELÉCTRICOS PARA SER UTILIZADOS EN LAS CAPACITACIONES LLEVADAS A CABO EN LOS DIFERENTES PROYECTOS AGROFORESTALES</t>
  </si>
  <si>
    <t>51406.7</t>
  </si>
  <si>
    <t>https://comunidad.comprasdominicana.gob.do//Public/Tendering/OpportunityDetail/Index?noticeUID=DO1.NTC.1214823</t>
  </si>
  <si>
    <t>UTEPDA-UC-CD-2023-0016</t>
  </si>
  <si>
    <t>CONTRATACION DE SERVICIOS DE REFRIGERIO PARA INDUCCION DEL NUEVO PERSONAL EN LA SEDE CENTRAL DE LA UTEPDA</t>
  </si>
  <si>
    <t>15369.5</t>
  </si>
  <si>
    <t>https://comunidad.comprasdominicana.gob.do//Public/Tendering/OpportunityDetail/Index?noticeUID=DO1.NTC.1220811</t>
  </si>
  <si>
    <t>UTEPDA-UC-CD-2023-0017</t>
  </si>
  <si>
    <t>CONTRATACION DE SERVICIOS DE MONTAJE PARA JORNADA DE REFORESTACION EN CONMEMORACION DEL DIA MUNDIAL DEL AGUA A REALIZARSE EN LA COMUNIDAD DE CACHOTE PARAISO PROVINCIA BARAHONA</t>
  </si>
  <si>
    <t>104843</t>
  </si>
  <si>
    <t>https://comunidad.comprasdominicana.gob.do//Public/Tendering/OpportunityDetail/Index?noticeUID=DO1.NTC.1221419</t>
  </si>
  <si>
    <t>UTEPDA-UC-CD-2023-0018</t>
  </si>
  <si>
    <t>CONTRATACION DE SERVICIOS PARA REALIZAR REUNION TRIMESTRAL DE RENDICION DE CUENTA EN LA SEDE CENTRAL UTEPDA</t>
  </si>
  <si>
    <t>141470.2</t>
  </si>
  <si>
    <t>https://comunidad.comprasdominicana.gob.do//Public/Tendering/OpportunityDetail/Index?noticeUID=DO1.NTC.1226608</t>
  </si>
  <si>
    <t>UTEPDA-UC-CD-2023-0020</t>
  </si>
  <si>
    <t>CONTRATACION DE SERVICIOS DE NOTARIO PUBLICO PARA LA COMPROBACION DE ACTOS DE APERTURAS DE LOS SOBRES ''A'' (OFERTAS TECNICAS) Y ''B'' (OFERTAS ECONOMICAS) RELATIVA A LOS PROCESOS POR COMPARACION DE PRECIOS QUE SERAN CONVOCADOS DURANTE EL SEGUNDO TRIMESTRE (ABRIL-JUNIO 2023).</t>
  </si>
  <si>
    <t>CONTRATACION DE SERVICIOS DE NOTARIO PUBLICO PARA LA COMPROBACION DE ACTOS DE APERTURAS DE SOBRES RELATIVA A LOS PROCESOS POR COMPARACION DE PRECIOS CONVOCADOS DURANTE EL SEGUNDO TRIMESTRE 2023</t>
  </si>
  <si>
    <t>https://comunidad.comprasdominicana.gob.do//Public/Tendering/OpportunityDetail/Index?noticeUID=DO1.NTC.1227715</t>
  </si>
  <si>
    <t>UTEPDA-UC-CD-2023-0021</t>
  </si>
  <si>
    <t>CONTRATACION DE SERVICIOS PARA LA REALIZACION DEL EVENTO PARA LA IMPLEMENTACION DE LA CAMPAÑA DE COMUNICACION PREVIA A TITULACION DE TERRENOS EN EL PROYECTO DE DESARROLLO AGROFORESTAL EN LA CAÑITAS</t>
  </si>
  <si>
    <t>130800</t>
  </si>
  <si>
    <t>https://comunidad.comprasdominicana.gob.do//Public/Tendering/OpportunityDetail/Index?noticeUID=DO1.NTC.1231621</t>
  </si>
  <si>
    <t>UTEPDA-UC-CD-2023-0022</t>
  </si>
  <si>
    <t>IMPRESIÓN DE LETREROS PARA SER COLOCADOS EN LA MENSURA DE SANEAMIENTO EN LOS MUNICIPIOS DE INDEPENDENCIA Y BARAHONA</t>
  </si>
  <si>
    <t>https://comunidad.comprasdominicana.gob.do//Public/Tendering/OpportunityDetail/Index?noticeUID=DO1.NTC.1232715</t>
  </si>
  <si>
    <t>UTEPDA-UC-CD-2023-0023</t>
  </si>
  <si>
    <t>CONTRATACION DE SERVICIOS DE CATERING PARA LA CONMEMORACION AL DIA DEL PERIODISTA A CELEBRARSE EN EL SALON EJECUTIVO DE LA UTEPDA</t>
  </si>
  <si>
    <t>11646.6</t>
  </si>
  <si>
    <t>https://comunidad.comprasdominicana.gob.do//Public/Tendering/OpportunityDetail/Index?noticeUID=DO1.NTC.1253430</t>
  </si>
  <si>
    <t>UTEPDA-UC-CD-2023-0024</t>
  </si>
  <si>
    <t>ADQUISICION DE MATERIALES NECESARIOS PARA SER UTILIZADOS EN EL PROCESO DE RECOLECCION DE MUESTRAS FOLIARES EN LOS PROYECTOS DE DESARROLLO AGROFORESTALES</t>
  </si>
  <si>
    <t>51800.2</t>
  </si>
  <si>
    <t>https://comunidad.comprasdominicana.gob.do//Public/Tendering/OpportunityDetail/Index?noticeUID=DO1.NTC.1243417</t>
  </si>
  <si>
    <t>UTEPDA-UC-CD-2023-0025</t>
  </si>
  <si>
    <t>ADQUISICION DE LICENCIAS MICROSOFT 365 BUSINESS STANDARD</t>
  </si>
  <si>
    <t>26078</t>
  </si>
  <si>
    <t>https://comunidad.comprasdominicana.gob.do//Public/Tendering/OpportunityDetail/Index?noticeUID=DO1.NTC.1243520</t>
  </si>
  <si>
    <t>UTEPDA-UC-CD-2023-0026</t>
  </si>
  <si>
    <t>CONTRATACION DE SERVICIOS DE ALGUACIL PARA NOTIFICACIONES</t>
  </si>
  <si>
    <t>77880</t>
  </si>
  <si>
    <t>https://comunidad.comprasdominicana.gob.do//Public/Tendering/OpportunityDetail/Index?noticeUID=DO1.NTC.1255810</t>
  </si>
  <si>
    <t>UTEPDA-UC-CD-2023-0027</t>
  </si>
  <si>
    <t>CONTRATACION PARA EL TALLER PRACTICO DE ELABORACION DE PLAN ANUAL DE COMPRA Y CONTRATACIONES (PACC)</t>
  </si>
  <si>
    <t>https://comunidad.comprasdominicana.gob.do//Public/Tendering/OpportunityDetail/Index?noticeUID=DO1.NTC.1255628</t>
  </si>
  <si>
    <t>UTEPDA-UC-CD-2023-0028</t>
  </si>
  <si>
    <t>SERVICIO DE IMPRESIÓN DE CARPETAS Y BOLÍGRAFOS PERSONALIZADOS</t>
  </si>
  <si>
    <t>67400</t>
  </si>
  <si>
    <t>https://comunidad.comprasdominicana.gob.do//Public/Tendering/OpportunityDetail/Index?noticeUID=DO1.NTC.1260219</t>
  </si>
  <si>
    <t>UTEPDA-UC-CD-2023-0029</t>
  </si>
  <si>
    <t>CONTRATACION DE SERVICIO DE EVENTOS PARA SOCIALIZACION DE LAS ESTRATEGIAS DE LA EJECUCION DEL SEGUNDO TRIMESTRE</t>
  </si>
  <si>
    <t>73219</t>
  </si>
  <si>
    <t>https://comunidad.comprasdominicana.gob.do//Public/Tendering/OpportunityDetail/Index?noticeUID=DO1.NTC.1262132</t>
  </si>
  <si>
    <t>UTEPDA-UC-CD-2023-0030</t>
  </si>
  <si>
    <t>CONTRATACION DE SERVICIOS DE MANTENIMIENTO GENERAL PARA JEEP TOYOTA LAND CRUISER</t>
  </si>
  <si>
    <t>26375.48</t>
  </si>
  <si>
    <t>https://comunidad.comprasdominicana.gob.do//Public/Tendering/OpportunityDetail/Index?noticeUID=DO1.NTC.1262839</t>
  </si>
  <si>
    <t>UTEPDA-UC-CD-2023-0031</t>
  </si>
  <si>
    <t>CONTRATACION DE SERVICIOS DE CATERING PARA CAPACITACIONES</t>
  </si>
  <si>
    <t>101834</t>
  </si>
  <si>
    <t>https://comunidad.comprasdominicana.gob.do//Public/Tendering/OpportunityDetail/Index?noticeUID=DO1.NTC.1271607</t>
  </si>
  <si>
    <t>UTEPDA-UC-CD-2023-0032</t>
  </si>
  <si>
    <t>CONTRATACION DE SERVICIOS DE REPARACIONES DE IMPRESORAS MULTIFUNCIONALES Y SCANNER</t>
  </si>
  <si>
    <t>203408.4</t>
  </si>
  <si>
    <t>https://comunidad.comprasdominicana.gob.do//Public/Tendering/OpportunityDetail/Index?noticeUID=DO1.NTC.1272314</t>
  </si>
  <si>
    <t>UTEPDA-UC-CD-2023-0034</t>
  </si>
  <si>
    <t>ADQUISICION DE SCANNER DE DIAGNOSTICO AUTOMOTRIZ PARA SER UTILIZADOS EN LOS VEHICULOS DE LA UTEPDA</t>
  </si>
  <si>
    <t>https://comunidad.comprasdominicana.gob.do//Public/Tendering/OpportunityDetail/Index?noticeUID=DO1.NTC.1273301</t>
  </si>
  <si>
    <t>UTEPDA-UC-CD-2023-0035</t>
  </si>
  <si>
    <t>CONTRATACION DE SERVICIOS DE TRANPORTE DE AGUA PARA EL LLENADO DE CISTERNAS DE LA UNIDAD</t>
  </si>
  <si>
    <t>50400</t>
  </si>
  <si>
    <t>https://comunidad.comprasdominicana.gob.do//Public/Tendering/OpportunityDetail/Index?noticeUID=DO1.NTC.1277811</t>
  </si>
  <si>
    <t>UTEPDA-UC-CD-2023-0036</t>
  </si>
  <si>
    <t>CONTRATACION DE SERVICIOS DE NOTARIO PUBLICO PARA LA COMPROBACION DE ACTOS DE APERTURAS DE SOBRES RELATIVA A LOS PROCESOS DE BIENES Y SERVICIOS CORRESPONDIENTE AL TERCER TRIMESTRE 2023</t>
  </si>
  <si>
    <t>https://comunidad.comprasdominicana.gob.do//Public/Tendering/OpportunityDetail/Index?noticeUID=DO1.NTC.1276720</t>
  </si>
  <si>
    <t>UTEPDA-UC-CD-2023-0037</t>
  </si>
  <si>
    <t>CONTRATACION DE SERVICIOS DE TAPIZADO DE MUEBLES PARA SER UTILIZADOS EN LA SEDE CENTRAL DE LA UTEPDA</t>
  </si>
  <si>
    <t>44840</t>
  </si>
  <si>
    <t>https://comunidad.comprasdominicana.gob.do//Public/Tendering/OpportunityDetail/Index?noticeUID=DO1.NTC.1282221</t>
  </si>
  <si>
    <t>UTEPDA-UC-CD-2023-0040</t>
  </si>
  <si>
    <t>CONTRATACION DE SERVICIOS DE TINTADO Y LAMINADO DE PUERTAS Y VENTANAS EN LA SEDE CENTRAL UTEPDA</t>
  </si>
  <si>
    <t>34000</t>
  </si>
  <si>
    <t>https://comunidad.comprasdominicana.gob.do//Public/Tendering/OpportunityDetail/Index?noticeUID=DO1.NTC.1282557</t>
  </si>
  <si>
    <t>UTEPDA-UC-CD-2023-0041</t>
  </si>
  <si>
    <t>COMPRA DE CASCOS DE MOTORES PARA SER ENTREGADOS A LOS TÉCNICOS DE CAMPO EN LOS DIFERENTES PROYECTOS DE DESARROLLO AGROFORESTAL DESTINADO A MIPYMES.</t>
  </si>
  <si>
    <t>107900</t>
  </si>
  <si>
    <t>https://comunidad.comprasdominicana.gob.do//Public/Tendering/OpportunityDetail/Index?noticeUID=DO1.NTC.1283540</t>
  </si>
  <si>
    <t>UTEPDA-UC-CD-2023-0043</t>
  </si>
  <si>
    <t>COMPRA DE ARTÍCULOS DE LIMPIEZA E HIGIENE PARA USO DE LA SEDE CENTRAL DE LA UTEPDA.</t>
  </si>
  <si>
    <t>196000</t>
  </si>
  <si>
    <t>https://comunidad.comprasdominicana.gob.do//Public/Tendering/OpportunityDetail/Index?noticeUID=DO1.NTC.1286008</t>
  </si>
  <si>
    <t>UTEPDA-UC-CD-2023-0045</t>
  </si>
  <si>
    <t>COMPRA DE ACABADOS TEXTILES PARA USO DE LA SEDE CENTRAL UTEPDA</t>
  </si>
  <si>
    <t>25000</t>
  </si>
  <si>
    <t>https://comunidad.comprasdominicana.gob.do//Public/Tendering/OpportunityDetail/Index?noticeUID=DO1.NTC.1290204</t>
  </si>
  <si>
    <t>UTEPDA-UC-CD-2023-0046</t>
  </si>
  <si>
    <t>CONTRATACION DE SERVICIOS DE NOTARIZACION DE LOS CONTRATOS DE BIENES SERVICIOS Y LAS CARTAS COMPROMISO DE LOS INJERTADORES DE LA UTEPDA</t>
  </si>
  <si>
    <t>100000</t>
  </si>
  <si>
    <t>https://comunidad.comprasdominicana.gob.do//Public/Tendering/OpportunityDetail/Index?noticeUID=DO1.NTC.1289833</t>
  </si>
  <si>
    <t>UTEPDA-UC-CD-2023-0047</t>
  </si>
  <si>
    <t>37325.1</t>
  </si>
  <si>
    <t>https://comunidad.comprasdominicana.gob.do//Public/Tendering/OpportunityDetail/Index?noticeUID=DO1.NTC.1290646</t>
  </si>
  <si>
    <t>UTEPDA-UC-CD-2023-0048</t>
  </si>
  <si>
    <t>CONTRATACION DE SERVICIO DE EVENTOS PARA LA SOCIALIZACION A REALIZARSE EN LA SEDE CENTRAL UTEPDA</t>
  </si>
  <si>
    <t>112218</t>
  </si>
  <si>
    <t>https://comunidad.comprasdominicana.gob.do//Public/Tendering/OpportunityDetail/Index?noticeUID=DO1.NTC.1293801</t>
  </si>
  <si>
    <t>UTEPDA-UC-CD-2023-0049</t>
  </si>
  <si>
    <t>CONTRATACIÓN DE SERVICIOS DE NOTARIO PARA COMPROBACIÓN DE APERTURA DE OFERTAS TÉCNICAS Y ECONÓMICAS PARA EL PROCESO UTEPDA-CCC-LPN-2023-0001</t>
  </si>
  <si>
    <t>CONTRATACIÓN DE SERVICIOS DE NOTARIO PARA COMPROBACIÓN DE APERTURA DE OFERTAS</t>
  </si>
  <si>
    <t>49000</t>
  </si>
  <si>
    <t>https://comunidad.comprasdominicana.gob.do//Public/Tendering/OpportunityDetail/Index?noticeUID=DO1.NTC.1296924</t>
  </si>
  <si>
    <t>UTEPDA-UC-CD-2023-0050</t>
  </si>
  <si>
    <t>CAPACITACIÓN SOBRE PROGRAMA DE MEJORA DE PROCESOS DE COMPRAS Y CONTRATACIONES PÚBLICAS.</t>
  </si>
  <si>
    <t>107844</t>
  </si>
  <si>
    <t>https://comunidad.comprasdominicana.gob.do//Public/Tendering/OpportunityDetail/Index?noticeUID=DO1.NTC.1297426</t>
  </si>
  <si>
    <t>UTEPDA-UC-CD-2023-0053</t>
  </si>
  <si>
    <t>COMPRA DE FUNDAS PARA SEMILLAS DE AGUACATES</t>
  </si>
  <si>
    <t>93925</t>
  </si>
  <si>
    <t>https://comunidad.comprasdominicana.gob.do//Public/Tendering/OpportunityDetail/Index?noticeUID=DO1.NTC.1298744</t>
  </si>
  <si>
    <t>UTEPDA-UC-CD-2023-0054</t>
  </si>
  <si>
    <t>CONTRATACION DE SERVICIOS DE NOTARIOS PUBLICOS PARA LA COMPROBACION  DE ACTOS DE APERTURA DE LOS SOBRES ''A'' (OFERTAS TECNICAS) Y ''B'' (OFERTAS ECONOMICAS) RELATIVA A LOS PROCESOS DE BIENES Y SERVICIOS  CORRESPONDIENTE AL CUARTO TRIMESTRE 2023</t>
  </si>
  <si>
    <t>CONTRATACION DE SERVICIOS DE NOTARIOS PUBLICOS PARA LA COMPROBACION DE ACTOS DE APERTURAS DE SOBRES RELATIVA A LOS PROCESOS DE BIENES Y SERVICIOS CORRESPONDIENTE AL CUARTO TRIMESTRE 2023</t>
  </si>
  <si>
    <t>204999.9</t>
  </si>
  <si>
    <t>https://comunidad.comprasdominicana.gob.do//Public/Tendering/OpportunityDetail/Index?noticeUID=DO1.NTC.1309034</t>
  </si>
  <si>
    <t>UTEPDA-UC-CD-2023-0056</t>
  </si>
  <si>
    <t>CONTRATACION DE SERVICIOS PARA IMPRESION DE CARPETAS Y BOLIGRAFOS PERSONALIZADOS</t>
  </si>
  <si>
    <t>45486.8</t>
  </si>
  <si>
    <t>https://comunidad.comprasdominicana.gob.do//Public/Tendering/OpportunityDetail/Index?noticeUID=DO1.NTC.1316633</t>
  </si>
  <si>
    <t>UTEPDA-UC-CD-2023-0059</t>
  </si>
  <si>
    <t>CONTRATACION DE SERVICIO DE CONDUCCION DE EVENTO DEL PANEL INTERNACIONAL SOBRE AGROFORESTÍA EN LA REPUBLICA DOMINICANA A CELEBRARSE LOS DIAS 30 DE NOVIEMBRE Y 1ERO. DE DICIEMBRE DEL PRESENTE AÑO</t>
  </si>
  <si>
    <t>129800</t>
  </si>
  <si>
    <t>https://comunidad.comprasdominicana.gob.do//Public/Tendering/OpportunityDetail/Index?noticeUID=DO1.NTC.1317920</t>
  </si>
  <si>
    <t>UTEPDA-UC-CD-2023-0060</t>
  </si>
  <si>
    <t>CONTRATACION DE LOS SERVICIOS DE GESTION MONTAJE SUMINISTRO Y DECORACION NAVIDEÑA A UTILIZARSE EN LA SEDE CENTRAL</t>
  </si>
  <si>
    <t>https://comunidad.comprasdominicana.gob.do//Public/Tendering/OpportunityDetail/Index?noticeUID=DO1.NTC.1318025</t>
  </si>
  <si>
    <t>UTEPDA-UC-CD-2023-0061</t>
  </si>
  <si>
    <t>CONTRATACION DE SERVICIOS ESPECIALIZADOS DE REPARACION DE EQUIPOS TECNOLOGICOS</t>
  </si>
  <si>
    <t>43000</t>
  </si>
  <si>
    <t>https://comunidad.comprasdominicana.gob.do//Public/Tendering/OpportunityDetail/Index?noticeUID=DO1.NTC.1318656</t>
  </si>
  <si>
    <t>UTEPDA-UC-CD-2023-0062</t>
  </si>
  <si>
    <t>CONTRATACIÓN DE SERVICIOS DE MANTENIMIENTO PARA MINIBUS NISSAN URVAN</t>
  </si>
  <si>
    <t>5331.24</t>
  </si>
  <si>
    <t>https://comunidad.comprasdominicana.gob.do//Public/Tendering/OpportunityDetail/Index?noticeUID=DO1.NTC.1319606</t>
  </si>
  <si>
    <t>UTEPDA-UC-CD-2023-0063</t>
  </si>
  <si>
    <t>CONTRATACION DE SERVICIOS DE ALOJAMIENTO PARA LOS EXPOSITORES INTERNACIONALES DEL PANEL INTERNACIONAL SOBRE AGROFORESTÍA A CELEBRARSE LOS DIAS 30 DE NOVIEMBRE Y 1ERO. DE DICIEMBRE 2023</t>
  </si>
  <si>
    <t>105233.41</t>
  </si>
  <si>
    <t>https://comunidad.comprasdominicana.gob.do//Public/Tendering/OpportunityDetail/Index?noticeUID=DO1.NTC.1320524</t>
  </si>
  <si>
    <t>UTEPDA-UC-CD-2023-0065</t>
  </si>
  <si>
    <t>CONTRATACION DE SERVICIOS DE LIMPIEZA DE PISOS PARA TODO EL PERÍMETRO DE LAS OFICINAS DE LA INSTITUCIÓN</t>
  </si>
  <si>
    <t>https://comunidad.comprasdominicana.gob.do//Public/Tendering/OpportunityDetail/Index?noticeUID=DO1.NTC.1322025</t>
  </si>
  <si>
    <t>UTEPDA-UC-CD-2023-0067</t>
  </si>
  <si>
    <t>CAPACITACIÓN EN LINUX UBUNTU PARA 5 PERSONAS DEL DEPARTAMENTO TI DE LA INSTITUCIÓN COMO BASE PARA CONTROL DEL SDIGEM INTERNO.</t>
  </si>
  <si>
    <t>CAPACITACIÓN EN LINUX UBUNTU PARA 5 PERSONAS.</t>
  </si>
  <si>
    <t>186201.56</t>
  </si>
  <si>
    <t>https://comunidad.comprasdominicana.gob.do//Public/Tendering/OpportunityDetail/Index?noticeUID=DO1.NTC.1324252</t>
  </si>
  <si>
    <t>UTEPDA-UC-CD-2023-0068</t>
  </si>
  <si>
    <t>11292.34</t>
  </si>
  <si>
    <t>https://comunidad.comprasdominicana.gob.do//Public/Tendering/OpportunityDetail/Index?noticeUID=DO1.NTC.1325662</t>
  </si>
  <si>
    <t>UTEPDA-UC-CD-2023-0069</t>
  </si>
  <si>
    <t>CONTRATACION DE SERVICIOS DE TRANPORTE DE AGUA PARA EL LLENADO DE LA CISTERNA DE LA UNIDAD</t>
  </si>
  <si>
    <t>CONTRATACION DE SERVICIOS DE TRANSPORTE DE AGUA  PARA EL LLENADO DE LA CISTERNA DE LA UNIDAD</t>
  </si>
  <si>
    <t>96000</t>
  </si>
  <si>
    <t>https://comunidad.comprasdominicana.gob.do//Public/Tendering/OpportunityDetail/Index?noticeUID=DO1.NTC.1326127</t>
  </si>
  <si>
    <t>UTEPDA-UC-CD-2023-0076</t>
  </si>
  <si>
    <t>33082.9</t>
  </si>
  <si>
    <t>https://comunidad.comprasdominicana.gob.do//Public/Tendering/OpportunityDetail/Index?noticeUID=DO1.NTC.1326841</t>
  </si>
  <si>
    <t>UTEPDA-UC-CD-2023-0083</t>
  </si>
  <si>
    <t>CONTRATACIÓN DE SERVICIOS DE ALOJAMIENTO  PANEL INTERNACIONAL SOBRE AGROFORESTERÍA</t>
  </si>
  <si>
    <t>22800</t>
  </si>
  <si>
    <t>https://comunidad.comprasdominicana.gob.do//Public/Tendering/OpportunityDetail/Index?noticeUID=DO1.NTC.1329642</t>
  </si>
  <si>
    <t>UTEPDA-UC-CD-2023-0091</t>
  </si>
  <si>
    <t>CONTRATACION DE SERVICIOS DE CAPACITACION EN POSTGRESQL PARA 5 PERSONAS</t>
  </si>
  <si>
    <t>196738.88</t>
  </si>
  <si>
    <t>https://comunidad.comprasdominicana.gob.do//Public/Tendering/OpportunityDetail/Index?noticeUID=DO1.NTC.1332459</t>
  </si>
  <si>
    <t>UTEPDA-UC-CD-2023-0101</t>
  </si>
  <si>
    <t>COMPRA DE AROS PARA SER UTILIZADOS EN LOS VEHICULOS DE LA UTEPDA</t>
  </si>
  <si>
    <t>COMPRA DE AROS</t>
  </si>
  <si>
    <t>https://comunidad.comprasdominicana.gob.do//Public/Tendering/OpportunityDetail/Index?noticeUID=DO1.NTC.1334733</t>
  </si>
  <si>
    <t>UTEPDA-UC-CD-2023-0102</t>
  </si>
  <si>
    <t>COMPRA DE INSUMOS ALIMENTICIOS</t>
  </si>
  <si>
    <t>INSUMOS ALIMENTICIOS</t>
  </si>
  <si>
    <t>174800</t>
  </si>
  <si>
    <t>https://comunidad.comprasdominicana.gob.do//Public/Tendering/OpportunityDetail/Index?noticeUID=DO1.NTC.1334537</t>
  </si>
  <si>
    <t>UTEPDA-UC-CD-2023-0103</t>
  </si>
  <si>
    <t>CONTRATACION DE SERVICIOS DE CATERING PARA 250 PERSONAS PARA ENCUENTRO MOTIVACIONAL SOBRE LECCIONES APRENDIDAS</t>
  </si>
  <si>
    <t>202960</t>
  </si>
  <si>
    <t>https://comunidad.comprasdominicana.gob.do//Public/Tendering/OpportunityDetail/Index?noticeUID=DO1.NTC.1334463</t>
  </si>
  <si>
    <t>UTEPDA-UC-CD-2023-0107</t>
  </si>
  <si>
    <t>CONTRATACION DE SERVICIOS DE MONTAJE DE EVENTO A UTILIZARSE EN EL ENCUENTRO PRESUPUESTARIO EJECUTORIAS CIERRE DE AÑO 2023</t>
  </si>
  <si>
    <t>204991.96</t>
  </si>
  <si>
    <t>https://comunidad.comprasdominicana.gob.do//Public/Tendering/OpportunityDetail/Index?noticeUID=DO1.NTC.1335518</t>
  </si>
  <si>
    <t>UTEPDA-UC-CD-2023-0109</t>
  </si>
  <si>
    <t>COMPRA DE ABANICOS PARA SER UTILIZADOS EN LA SEDE CENTRAL UTEPDA</t>
  </si>
  <si>
    <t>49577.7</t>
  </si>
  <si>
    <t>https://comunidad.comprasdominicana.gob.do//Public/Tendering/OpportunityDetail/Index?noticeUID=DO1.NTC.1335530</t>
  </si>
  <si>
    <t>UTEPDA-UC-CD-2023-0110</t>
  </si>
  <si>
    <t>ADQUISICION DE CASCOS DE MOTICICLETAS PARA SER UTILIZADOS POR LOS TECNICOS DE CAMPO EN LOS DIFERENTES PDAS</t>
  </si>
  <si>
    <t>49500</t>
  </si>
  <si>
    <t>https://comunidad.comprasdominicana.gob.do//Public/Tendering/OpportunityDetail/Index?noticeUID=DO1.NTC.1335659</t>
  </si>
  <si>
    <t>GESTION INTEGRADA DE REC.NATURALES Y AGRICULTURA RESILIENTE EN CUENCAS HIDROGRÁRICAS  YAQUE DEL NORTE Y OZAMA-ISABELA EN R.D.</t>
  </si>
  <si>
    <t>INDRHI-CCC-LPN-2023-0006</t>
  </si>
  <si>
    <t>ADQUISICIÓN DE DIEZ (10) CAMIONETAS DOBLE CABINA PARA SER UTILIZADAS EN LOS TRABAJOS DE SUPERVISIÓN Y SEGUIMIENTO PARA EL PROYECTO DE AGRICULTURA RESILIENTE Y GESTION INTEGRADA DE RECURSOS HIDRICOS (PARGIRH)</t>
  </si>
  <si>
    <t>ADQUISICIÓN DE DIEZ (10) CAMIONETAS DOBLE CABINA PARA SER UTILIZADAS EN LOS TRABAJOS DE SUPERVISIÓN Y SEGUIMIENTO PARA EL PROYECTO DE AGRICULTURA RESILIENTE Y GESTION INTEGRADA DE RECURSOS HIDRICOS</t>
  </si>
  <si>
    <t>https://comunidad.comprasdominicana.gob.do//Public/Tendering/OpportunityDetail/Index?noticeUID=DO1.NTC.1223512</t>
  </si>
  <si>
    <t>INDRHI-DAF-CM-2022-0162</t>
  </si>
  <si>
    <t>COMPRA DE EQUIPOS INFORMATICOS, QUE SERAN UTILIZADOS EN EL PROYECTO AGRICULTURA RESILIENTE Y GESTION INTEGRADA DE RECURSOS HIDRICOS (PARGIRH)  EN LA UNIDAD DE COORDINACION E IMPLEMENTACION DEL PROYECTO (UCIP)</t>
  </si>
  <si>
    <t>COMPRA DE EQUIPOS INFORMATICOS, QUE SERAN UTILIZADOS EN EL PROYECTO AGRICULTURA RESILIENTE Y GESTION INTEGRADA DE RECURSOS HIDRICOS (PARGIRH)  EN LA UNIDAD DE COORDINACION E IMPLEMENTACION DEL PROYECT</t>
  </si>
  <si>
    <t>https://comunidad.comprasdominicana.gob.do//Public/Tendering/OpportunityDetail/Index?noticeUID=DO1.NTC.1134523</t>
  </si>
  <si>
    <t>INDRHI-DAF-CM-2022-0173</t>
  </si>
  <si>
    <t>COMPRA DE COMBUSTIBLES (GASOLINA) LOS CUALES  SERAN USADOS EN LOS VEHICULOS AL SERVICIO DEL PROYECTO AGRICULTURA RESILIENTE Y GESTION  INTEGRADA DE RECUERSOS HIDRICO (PARGIRH)</t>
  </si>
  <si>
    <t>https://comunidad.comprasdominicana.gob.do//Public/Tendering/OpportunityDetail/Index?noticeUID=DO1.NTC.1136345</t>
  </si>
  <si>
    <t>INDRHI-DAF-CM-2022-0189</t>
  </si>
  <si>
    <t>COMPRA DE TICKETS DE COMBUSTIBLES, QUE SERAN UTILIZADOS EN LOS VEHICULOS  AL SERVICIO DEL PROYECTO  AGRICULTURA RESILIENTE Y GESTION INTEGRADA DE RECURSOS HIDRICOS</t>
  </si>
  <si>
    <t>290000</t>
  </si>
  <si>
    <t>https://comunidad.comprasdominicana.gob.do//Public/Tendering/OpportunityDetail/Index?noticeUID=DO1.NTC.1153173</t>
  </si>
  <si>
    <t>INDRHI-DAF-CM-2022-0199</t>
  </si>
  <si>
    <t>COMPRA DE MOBILIARIOS, PARA SER UTILIZADOS EN LAS OFICINAS DEL PROYECTO AGRICULTURA RESILIENTE EN L 2DO NIVEL</t>
  </si>
  <si>
    <t>1192000</t>
  </si>
  <si>
    <t>https://comunidad.comprasdominicana.gob.do//Public/Tendering/OpportunityDetail/Index?noticeUID=DO1.NTC.1158858</t>
  </si>
  <si>
    <t>INDRHI-DAF-CM-2023-0010</t>
  </si>
  <si>
    <t>COMPRA DE TICKETS  DE COMBUSTIBLES ( GASOLINA) PARA SER USADOS EN LOS VEHICULOS AL SERVICIOS DEL PROYECTO AGRICULTURA RESILIENTE Y GESTION INTEGRADA  DE RECURSOS HIDRICOS ( PARGIRH)</t>
  </si>
  <si>
    <t>459000</t>
  </si>
  <si>
    <t>https://comunidad.comprasdominicana.gob.do//Public/Tendering/OpportunityDetail/Index?noticeUID=DO1.NTC.1211347</t>
  </si>
  <si>
    <t>INDRHI-DAF-CM-2023-0076</t>
  </si>
  <si>
    <t>COMPRA DE FOTOCOPIADORA  MULTIFUNCIONAL  PARA  SER USADA EN EL PROYECTO AGRICULTURA RESILIENTE Y GESTION INTEGRADA DE RECURSOS (PARGIRH).</t>
  </si>
  <si>
    <t>800000</t>
  </si>
  <si>
    <t>https://comunidad.comprasdominicana.gob.do//Public/Tendering/OpportunityDetail/Index?noticeUID=DO1.NTC.1242827</t>
  </si>
  <si>
    <t>INDRHI-DAF-CM-2023-0077</t>
  </si>
  <si>
    <t>COMPRA DE LAPTOPS  PARA SER USADA EN EL PROYECTO AGRICULTURA RESILIENTE Y GESTION INTEGRADA DE RECURSOS (PARGIRH)</t>
  </si>
  <si>
    <t>https://comunidad.comprasdominicana.gob.do//Public/Tendering/OpportunityDetail/Index?noticeUID=DO1.NTC.1243009</t>
  </si>
  <si>
    <t>INDRHI-DAF-CM-2023-0147</t>
  </si>
  <si>
    <t>COMPRA DE TICKETS DE COMBUSTIBLES ( GASOLINA ) PARA SER USADOS EN LOS VEHICULOS  AL SERVICIO DEL PROYECTO AGRICULTURA RESILIENTE Y GESTION INTEGRADA DE RECURSOS HIDRICOS  ( PARGIRH)</t>
  </si>
  <si>
    <t>504000</t>
  </si>
  <si>
    <t>https://comunidad.comprasdominicana.gob.do//Public/Tendering/OpportunityDetail/Index?noticeUID=DO1.NTC.1282552</t>
  </si>
  <si>
    <t>INDRHI-UC-CD-2022-0513</t>
  </si>
  <si>
    <t>COMPRA DE DISCO DUROS EXTERNOS, QUE SERA UTILIZADO EN LA COMPUTADORAS DEL PROYECTO AGRICULTURA RESILIENTE  Y GESTION INRTEGRADA DE  RECUERSO HIDRICOS (PARGIRH)</t>
  </si>
  <si>
    <t>13440.2</t>
  </si>
  <si>
    <t>https://comunidad.comprasdominicana.gob.do//Public/Tendering/OpportunityDetail/Index?noticeUID=DO1.NTC.1127222</t>
  </si>
  <si>
    <t>INDRHI-UC-CD-2022-0548</t>
  </si>
  <si>
    <t>SERVICIO DE ALQUILER DE VEHICULOS CONFORTABLES, LOS CUALES SERAN UTILIZADOS POR EL PROYECTO AGRICULTURA RESILIENTE Y GESTION INTEGRADA DE RECURSOS HIDRICOS ( PARGIRH) , PARA MOVILIZAR EL PERSONAL DE LA MISION TECNICA  DEL BANCO MUNDIAL SOBRE PRESA, MEDIO AMBIENTE  Y AGRICOLA</t>
  </si>
  <si>
    <t>SERVICIO DE ALQUILER DE VEHICULOS CONFORTABLES, LOS CUALES SERAN UTILIZADOS POR EL PROYECTO AGRICULTURA RESILIENTE Y GESTION INTEGRADA DE RECURSOS HIDRICOS ( PARGIRH) , PARA MOVILIZAR EL PERSONAL DE L</t>
  </si>
  <si>
    <t>153384</t>
  </si>
  <si>
    <t>https://comunidad.comprasdominicana.gob.do//Public/Tendering/OpportunityDetail/Index?noticeUID=DO1.NTC.1129555</t>
  </si>
  <si>
    <t>INDRHI-UC-CD-2022-0664</t>
  </si>
  <si>
    <t>SERVICIO DE PUBLICACION  EN UN (1) PERIODICO  DE CIRCULACION NACIONAL POR UN DIA , CONCERNIENTE A LA SOLICITUD DE EXPRESION DE INTERES SELECCION DE CONSULTORES INDIVIDUALES.</t>
  </si>
  <si>
    <t>SERVICIO DE PUBLICACION  EN UN (1) PERIODICO  DE CIRCULACION NACIONAL POR UN DIA , CONCERNIENTE A LA SOLICITUD DE EXPRESION DE INTERES SELECCION DE CONSULTORES INDIVIDUALES</t>
  </si>
  <si>
    <t>60215.4</t>
  </si>
  <si>
    <t>https://comunidad.comprasdominicana.gob.do//Public/Tendering/OpportunityDetail/Index?noticeUID=DO1.NTC.1148981</t>
  </si>
  <si>
    <t>INDRHI-UC-CD-2022-0734</t>
  </si>
  <si>
    <t>SERVICIO DE DE ALMUERZO Y JUGOS PARA SER OFRECIDO PARA ACTIVIDAD DEL PROYECTO AGRICULTURA RESILIENTE  Y GESTION INTEGRADA DE RECURSO HIDRICOS  ( PARGIRH) , REUNION DEL COMITE DE EVALUACION PARA EL ESPECIALITA  EN ADQUISICIONES</t>
  </si>
  <si>
    <t>SERVICIO DE DE ALMUERZO Y JUGOS PARA SER OFRECIDO PARA ACTIVIDAD DEL PROYECTO AGRICULTURA RESILIENTE  Y GESTION INTEGRADA DE RECURSO HIDRICOS  ( PARGIRH) , REUNION DEL COMITE DE EVALUACION PARA EL ESP</t>
  </si>
  <si>
    <t>https://comunidad.comprasdominicana.gob.do//Public/Tendering/OpportunityDetail/Index?noticeUID=DO1.NTC.1165502</t>
  </si>
  <si>
    <t>INDRHI-UC-CD-2023-0085</t>
  </si>
  <si>
    <t>SERVICIO DE ESTACION LIQUIDA  REFRGERIO Y ALMUERZO CON JUGOS NATURALES  Y AGUA  QUE SERAN BRINDADO  EN  LA REUNION DEL PROYECTO AGRICULTURA RESILIENTE Y GESTION  INTEGRADA  DE RECURSOS  HIDRICOS  (PARGIRH) CON TECNICOS MINISTERIOS  DE MEDIOS  AMBIENTE MINISTERIO DE AGRICULTURA  Y DEL INSTITUTO NACIONAL DE AGUAS POTABLES Y ALCANTARILLADOS</t>
  </si>
  <si>
    <t>SERVICIO DE ESTACION LIQUIDA  REFRGERIO Y ALMUERZO CON JUGOS NATURALES  Y AGUA  QUE SERAN BRINDADO  EN  LA ACTIVIDAD  DEL PROYECTO AGRICULTURA</t>
  </si>
  <si>
    <t>30000</t>
  </si>
  <si>
    <t>https://comunidad.comprasdominicana.gob.do//Public/Tendering/OpportunityDetail/Index?noticeUID=DO1.NTC.1204824</t>
  </si>
  <si>
    <t>INDRHI-UC-CD-2023-0141</t>
  </si>
  <si>
    <t>SELLOS PRETINTADOS REDONDOS RECARGABLES Y SELLOS FLECHEROS PARA SER USADOS POR EL PROYECTO AGRICULTURA RESILIENTE Y GESTION INTEGRADA DE RECURSOS HIDRICOS (PARGIRH).</t>
  </si>
  <si>
    <t>SELLOS PRETINTADOS REDONDOS RECARGABLES Y SELLOS FLECHEROS PARA SER USADOS POR EL PROYECTO AGRICULTURA RESILIENTE Y GESTION INTEGRADA DE RECURSOS HIDRICOS (PARGIRH)</t>
  </si>
  <si>
    <t>12300</t>
  </si>
  <si>
    <t>https://comunidad.comprasdominicana.gob.do//Public/Tendering/OpportunityDetail/Index?noticeUID=DO1.NTC.1240311</t>
  </si>
  <si>
    <t>INDRHI-UC-CD-2023-0186</t>
  </si>
  <si>
    <t>COMPRA DE CORTINA TIPO ZEBRA PARA SER INSTALADA EN LA OFICINA CENTRAL DE LA UNIDAD DE COORDINACION E IMPLEMENTACION DEL PROYECTO AGRICULTURA RESILIENTE  Y GESTION INTEGRADA</t>
  </si>
  <si>
    <t>129441</t>
  </si>
  <si>
    <t>https://comunidad.comprasdominicana.gob.do//Public/Tendering/OpportunityDetail/Index?noticeUID=DO1.NTC.1224506</t>
  </si>
  <si>
    <t>INDRHI-UC-CD-2023-0292</t>
  </si>
  <si>
    <t>SERVICIO DE ALQUILER  DE UN MINIBUS  PARA LA  MOVILIZAR  EL PERSONAL DE LA MIISION TECNICA  DEL BANCO  MUNDIAL QUE ESTARA EN EL PAIS</t>
  </si>
  <si>
    <t>52500</t>
  </si>
  <si>
    <t>https://comunidad.comprasdominicana.gob.do//Public/Tendering/OpportunityDetail/Index?noticeUID=DO1.NTC.1239128</t>
  </si>
  <si>
    <t>INDRHI-UC-CD-2023-0313</t>
  </si>
  <si>
    <t>COMPRA DE UN TELIVISOR Y UN MICROONDAS POR EL PROYECTO AGRICULTURA RESILIENTE Y GESTION INTEGRADA DE RECURSOS HIDRICOS (PARGIRH)</t>
  </si>
  <si>
    <t>COMPRA DE UN TELIVISOR Y UN MICROONDAS QUE SERAN USADOS  POR EL PROYECTO AGRICULTURA RESILIENTE Y GESTION INTEGRADA DE RECURSOS HIDRICOS (PARGIRH)</t>
  </si>
  <si>
    <t>85000</t>
  </si>
  <si>
    <t>https://comunidad.comprasdominicana.gob.do//Public/Tendering/OpportunityDetail/Index?noticeUID=DO1.NTC.1242815</t>
  </si>
  <si>
    <t>INDRHI-UC-CD-2023-0314</t>
  </si>
  <si>
    <t>COMPRA DE UN KIT DE HERRAMIENTAS  DE REDES QUE SERAN USADOS POR EL PROYECTO AGRICULTURA RESILIENTE Y GESTION INTEGRADA DE RECURSOS HIDRICOS (PARGIRH)</t>
  </si>
  <si>
    <t>COMPRA DE UN KIT DE HERRAMIQUE SERAN USADOS POR EL PROYECTO AGRICULTURA RESILIENTE Y GESTION INTEGRADA DE RECURSOS HIDRICOS (PARGIRH)</t>
  </si>
  <si>
    <t>14280</t>
  </si>
  <si>
    <t>https://comunidad.comprasdominicana.gob.do//Public/Tendering/OpportunityDetail/Index?noticeUID=DO1.NTC.1242825</t>
  </si>
  <si>
    <t>INDRHI-UC-CD-2023-0352</t>
  </si>
  <si>
    <t>COMPRA DE IMPRESORAS  MULTIFUNCIONAL  PARA SER USADAS EN EL PROYECTO AGRICULTURA RESILIENTE Y GESTION INTEGRADA DE RECURSOS HIDRICOS (PARGIRH)</t>
  </si>
  <si>
    <t>COMPRA DE IMPRESORAS  MULTIFUNCIONAL   PARA SER USADAS  EN EL PROYECTO AGRICULTURA RESILIENTE Y GESTION INTEGRADA DE RECURSOS HIDRICOS (PARGIRH)</t>
  </si>
  <si>
    <t>110000</t>
  </si>
  <si>
    <t>https://comunidad.comprasdominicana.gob.do//Public/Tendering/OpportunityDetail/Index?noticeUID=DO1.NTC.1252523</t>
  </si>
  <si>
    <t>INDRHI-UC-CD-2023-0517</t>
  </si>
  <si>
    <t>COMPRA DE PROYECTORES  ( DATA SHOW) PARA SER USADO EN LAS  OFCINAS  DEL PROYECTO  AGRI CULTURA RESILIENTE  Y GESTION INTEGRADA DE RECURSOS HIDRICOS (PARGIRH)  EN LA OFICINA   DE COORDINACION  E IMPLEMENTACION DEL PROYECTO (UCIP)</t>
  </si>
  <si>
    <t>COMPRA DE PROYECTORES  ( DATA SHOW) PARA SER USADO EN LAS  OFCINAS  DEL PROYECTO  AGRI CULTURA RESILIENTE  Y GESTION INTEGRADA</t>
  </si>
  <si>
    <t>https://comunidad.comprasdominicana.gob.do//Public/Tendering/OpportunityDetail/Index?noticeUID=DO1.NTC.1283924</t>
  </si>
  <si>
    <t>INDRHI-UC-CD-2023-0550</t>
  </si>
  <si>
    <t>SERVICIO DE ESTACION LIQUIDA Y REFRIGERIO PARA SER BRINDADO A PARTICIPANTES  EN LA EN LA CONSULTAS  PUBLICAS QUE REALIZARA  EL PROYECTO AGRICULTURA RESLIENTES Y GESTION INTEGRADA  DE RECURSOS  HIDRICOS  ( PARGIRH)</t>
  </si>
  <si>
    <t>SERVICIO DE ESTACION LIQUIDA Y REFRIGERIO PARA SER BRINDADO A PARTICIPANTES  EN LA EN LA CONSULTAS  PUBLICAS QUE REALIZARA  EL PROYECTO AGRICULTURA RESLIENTES Y GESTION INTEGRADA</t>
  </si>
  <si>
    <t>https://comunidad.comprasdominicana.gob.do//Public/Tendering/OpportunityDetail/Index?noticeUID=DO1.NTC.1289739</t>
  </si>
  <si>
    <t>INDRHI-UC-CD-2023-0582</t>
  </si>
  <si>
    <t>ALQUILER DE CAMIONETA PARA SER UTILIZADA POR EL PROYECTO AGRICULTURA RESILIENTE Y GESTION INTEGRADA DE RECURSOS HIDRICOS (PARGIRH).</t>
  </si>
  <si>
    <t>59500</t>
  </si>
  <si>
    <t>https://comunidad.comprasdominicana.gob.do//Public/Tendering/OpportunityDetail/Index?noticeUID=DO1.NTC.1295437</t>
  </si>
  <si>
    <t>INDRHI-UC-CD-2023-0687</t>
  </si>
  <si>
    <t>SERVICIO DE ALMUERZO EMPACADO Y ESTACION LIQUIDA  QUE SERA OFRECIDO EN LA REUNION DE TRABAJO A LOS TECNICOS  DEL AREA AMBIENTAL  Y SOCIAL DEL PROYECTO AGRICULTURA RESILIENTE  Y  GESTION  INTEGRADA DE RECURSOS HIDRICOS  ( PARGIRH)</t>
  </si>
  <si>
    <t>SERVICIO DE ALMUERZO EMPACADO Y ESTACION LIQUIDA  QUE SERA OFRECIDO EN LA REUNION DE TRABAJO A LOS TECNICOS  DEL AREA AMBIENTAL</t>
  </si>
  <si>
    <t>21240</t>
  </si>
  <si>
    <t>https://comunidad.comprasdominicana.gob.do//Public/Tendering/OpportunityDetail/Index?noticeUID=DO1.NTC.1315001</t>
  </si>
  <si>
    <t>INDRHI-UC-CD-2023-0705</t>
  </si>
  <si>
    <t>SERVICIO DE ALQUILER DE MINIBUS CONFORTABLE  PARA SER USADO POR EL PERSONAL DEL PROYECTO AGRICULTURA RESILIENTE  Y GESTION INTEGRADA DE RECURSOS HIDRICOS (PARGIRH )  PARA MOVILIZAR ELPERSONAL DE LA MISION TECNICA DEL BANCO MUNDIAL  QQUE ESTARA EN EL PAIS</t>
  </si>
  <si>
    <t>SERVICIO DE ALQUILER DE MINIBUS CONFORTABLE  PARA SER USADO POR EL PERSONAL DEL PROYECTO AGRICULTURA RESILIENTE  Y GESTION INTEGRADA DE RECURSOS HIDRICOS (PARGIRH )</t>
  </si>
  <si>
    <t>87500</t>
  </si>
  <si>
    <t>https://comunidad.comprasdominicana.gob.do//Public/Tendering/OpportunityDetail/Index?noticeUID=DO1.NTC.1319501</t>
  </si>
  <si>
    <t>INDRHI-UC-CD-2023-0719</t>
  </si>
  <si>
    <t>SERVICIO DE DE ESTACION DE LIQUIDA  ALMUERZO Y REFRIGERIOS PARA SER OFRECIDOS   A LOS PARTICIPANTES EN LA MISION  DE APOYO A LA IMPLMENTACION  COMPONNTE NO. 3 U SALVAGUARDAS AMBIENTALES Y SOCIALES  DEL PROYECTO AGRICULTURA RESILIENTE  Y GESTION INTEGRADA DE RECURSOS HIDRICOS    ( PARGIRH )</t>
  </si>
  <si>
    <t>SERVICIO DE DE ESTACION DE LIQUIDA  ALMUERZO Y REFRIGERIOS PARA SER OFRECIDOS   A LOS PARTICIPANTES EN LA MISION  DE APOYO A LA IMPLMENTACION  COMPONNTE NO. 3 U SALVAGUARDAS AMBIENTALES Y SOCIALES  D</t>
  </si>
  <si>
    <t>140000</t>
  </si>
  <si>
    <t>https://comunidad.comprasdominicana.gob.do//Public/Tendering/OpportunityDetail/Index?noticeUID=DO1.NTC.1321459</t>
  </si>
  <si>
    <t>INDRHI-UC-CD-2023-0722</t>
  </si>
  <si>
    <t>SERVICIO DE ESTACION LIQUIDA Y REFRIGERIOS PARA SER OFRECIDO   A LOS PARTICIPANTES EN LA  MISION  DE APOYO A LA IMPLEMENTACION COMPONENTE NO.3 Y SALVAGUARDAS AMBIENTALES Y SOCIALES  DEL PROYECTO AGRICULTURA RESILIENTE  Y GESTION INTEGRADA DE RECURSOS HUMANOS HIDRICOS ( PARGIRH)</t>
  </si>
  <si>
    <t>SERVICIO DE ESTACION LIQUIDA Y REFRIGERIOS PARA SER OFRECIDO   A LOS PARTICIPANTES EN LA  MISION  DE APOYO A LA IMPLEMENTACION COMPONENTE NO.3 Y SALVAGUARDAS AMBIENTALES Y SOCIALES  DEL PROYECTO AGRIC</t>
  </si>
  <si>
    <t>50000</t>
  </si>
  <si>
    <t>https://comunidad.comprasdominicana.gob.do//Public/Tendering/OpportunityDetail/Index?noticeUID=DO1.NTC.1321857</t>
  </si>
  <si>
    <t>INDRHI-UC-CD-2023-0728</t>
  </si>
  <si>
    <t>SERVICIO DE ESTACION LIQUIDA  AMUERZO  TIPO BUFFET Y REFRIGERIO  MATUTINO Y VESPERTINO MONTAJE Y DESMONTAJE  PARA SER OFRECIDOS A LOS PARTICIPANTES  EN LA MISION  DE APAYO A LA IMPLEMENTACION  COMPONENTE  no.3 Y SALVAGUARDAS AMBIENTALES Y SOCIALES DEL PROYECTO AGRICULTURA RESILIENTE Y GESTION INTEGRADA DE RECURSOS HIDRICOS   ( PARGIRH )</t>
  </si>
  <si>
    <t>SERVICIO DE ESTACION LIQUIDA  AMUERZO  TIPO BUFFET Y REFRIGERIO  MATUTINO Y VESPERTINO MONTAJE Y DESMONTAJE  PARA SER OFRECIDOS A LOS PARTICIPANTES  EN LA MISION  DE APAYO A LA IMPLEMENTACION  COMPO</t>
  </si>
  <si>
    <t>102070</t>
  </si>
  <si>
    <t>https://comunidad.comprasdominicana.gob.do//Public/Tendering/OpportunityDetail/Index?noticeUID=DO1.NTC.1322801</t>
  </si>
  <si>
    <t>INDRHI-UC-CD-2023-0794</t>
  </si>
  <si>
    <t>SERVICIO DE ESTACION LIQUIDA Y ALMUERZO  QUE SERA OFRCIDA EN REUNION DEL  PROYECTO DE AGRICULTURA  RESILIENTE  Y GESTION  INTEGRADA DE RECURSOS  HIDRICOS  ( PARGIRH) Y LA MISIO DE APOYO DE IMPLEMENTACION  DEL BANCO MUNDIAL</t>
  </si>
  <si>
    <t>SERVICIO DE ESTACION LIQUIDA Y ALMUERZO  QUE SERA OFRCIDA EN REUNION DEL  PROYECTO DE AGRICULTURA  RESILIENTE  Y GESTION  INTEGRADA DE RECURSOS  HIDRICOS  ( PARGIRH) Y LA MISIO DE APOYO DE IMPLEMENTAC</t>
  </si>
  <si>
    <t>88000</t>
  </si>
  <si>
    <t>https://comunidad.comprasdominicana.gob.do//Public/Tendering/OpportunityDetail/Index?noticeUID=DO1.NTC.1332101</t>
  </si>
  <si>
    <t>CRBE-CCC-CP-2023-0002</t>
  </si>
  <si>
    <t>CONCLUSIÓN DE LA CONSTRUCCIÓN ESTACIÓN DE MINIBÚS ESTACIONAMIENTOS Y ÁREAS RECREATIVAS JARABACOA</t>
  </si>
  <si>
    <t>50150000</t>
  </si>
  <si>
    <t>https://comunidad.comprasdominicana.gob.do//Public/Tendering/OpportunityDetail/Index?noticeUID=DO1.NTC.1250101</t>
  </si>
  <si>
    <t>CRBE-CCC-CP-2023-0003</t>
  </si>
  <si>
    <t>ADQUISICION EQUIPOS INFORMATICOS PARA LAS DIFERENTES OFICINAS Y DEPARTAMENTOS URBE.</t>
  </si>
  <si>
    <t>4246400</t>
  </si>
  <si>
    <t>https://comunidad.comprasdominicana.gob.do//Public/Tendering/OpportunityDetail/Index?noticeUID=DO1.NTC.1315918</t>
  </si>
  <si>
    <t>CRBE-CCC-CP-2023-0005</t>
  </si>
  <si>
    <t>CONSTRUCION DE ACCESO PEATONAL PROYECTO NUEVO DOMINGO SAVIOSECTOR LA CIENEGA DITRITO NACIONAL</t>
  </si>
  <si>
    <t>23300000</t>
  </si>
  <si>
    <t>https://comunidad.comprasdominicana.gob.do//Public/Tendering/OpportunityDetail/Index?noticeUID=DO1.NTC.1281703</t>
  </si>
  <si>
    <t>CRBE-CCC-LPN-2023-0001</t>
  </si>
  <si>
    <t>CONSTRUCCIÓN HOGAR DE DÍA DEL CONAPE</t>
  </si>
  <si>
    <t>30150000</t>
  </si>
  <si>
    <t>https://comunidad.comprasdominicana.gob.do//Public/Tendering/OpportunityDetail/Index?noticeUID=DO1.NTC.1210006</t>
  </si>
  <si>
    <t>URBE-CCC-CP-2023-0007</t>
  </si>
  <si>
    <t>CONTRUCCION DE ESTACIONAMIENTOS Y AREAS RECREATIVAS PROYECTO NUEVO DOMINGO SAVIO SECTOR LA CIENAGA Y LOS GUANDULES DITRITO NACIONAL.</t>
  </si>
  <si>
    <t>76705000</t>
  </si>
  <si>
    <t>https://comunidad.comprasdominicana.gob.do//Public/Tendering/OpportunityDetail/Index?noticeUID=DO1.NTC.1333161</t>
  </si>
  <si>
    <t>URBE-CCC-PEOR-2023-0002</t>
  </si>
  <si>
    <t>Contratación de empresa para los servicios de conceptualización producción y transmisión de la inauguración del proyecto Nuevo Domingo Savio</t>
  </si>
  <si>
    <t>7186200</t>
  </si>
  <si>
    <t>https://comunidad.comprasdominicana.gob.do//Public/Tendering/OpportunityDetail/Index?noticeUID=DO1.NTC.1336217</t>
  </si>
  <si>
    <t>URBE-CCC-PEPB-2023-0005</t>
  </si>
  <si>
    <t>Contratación de servicio de transmisión en vivo vía radio del proyecto Nuevo Domingo Savio</t>
  </si>
  <si>
    <t>1534000</t>
  </si>
  <si>
    <t>https://comunidad.comprasdominicana.gob.do//Public/Tendering/OpportunityDetail/Index?noticeUID=DO1.NTC.1336013</t>
  </si>
  <si>
    <t>URBE-DAF-CM-2023-0042</t>
  </si>
  <si>
    <t>Adquisición de estructuras metálicas para el NDS</t>
  </si>
  <si>
    <t>https://comunidad.comprasdominicana.gob.do//Public/Tendering/OpportunityDetail/Index?noticeUID=DO1.NTC.1312201</t>
  </si>
  <si>
    <t>URBE-DAF-CM-2023-0047</t>
  </si>
  <si>
    <t>Contratación de producción de video para el proyecto NDS.</t>
  </si>
  <si>
    <t>https://comunidad.comprasdominicana.gob.do//Public/Tendering/OpportunityDetail/Index?noticeUID=DO1.NTC.1333103</t>
  </si>
  <si>
    <t>MEJORAMIENTO URBANO, SOCIAL Y AMBIENTAL DEL BARRIO DOMINGO SAVIO (LA CIENEGA - LOS GUANDULES), DISTRITO NACIONAL</t>
  </si>
  <si>
    <t>CRBE-CCC-PEOR-2022-0002</t>
  </si>
  <si>
    <t>Contratación de Servicio de Consultoria para el Diagnostico Socio Urbano y Desarrollo de Master de la Margen Oriental,del Rio Ozama.</t>
  </si>
  <si>
    <t>Consultoria para el Diagnostico Socio Urbano y Desarrollo de Máster Plan de la margen Oriental del Rio Ozama</t>
  </si>
  <si>
    <t>8105500</t>
  </si>
  <si>
    <t>https://comunidad.comprasdominicana.gob.do//Public/Tendering/OpportunityDetail/Index?noticeUID=DO1.NTC.1139060</t>
  </si>
  <si>
    <t>CRBE-DAF-CM-2022-0043</t>
  </si>
  <si>
    <t>Servicio de tasador comercial, residente en Santiago. (Ver Ficha Tecnica)</t>
  </si>
  <si>
    <t>Servicio de Tasador</t>
  </si>
  <si>
    <t>895375</t>
  </si>
  <si>
    <t>https://comunidad.comprasdominicana.gob.do//Public/Tendering/OpportunityDetail/Index?noticeUID=DO1.NTC.1144949</t>
  </si>
  <si>
    <t>CRBE-DAF-CM-2022-0050</t>
  </si>
  <si>
    <t>Servicio de brigada Topografica, Fotogrametria y Lidar para Levantamiento Margen Oriental.</t>
  </si>
  <si>
    <t>https://comunidad.comprasdominicana.gob.do//Public/Tendering/OpportunityDetail/Index?noticeUID=DO1.NTC.1172857</t>
  </si>
  <si>
    <t>CENSO  NACIONAL DE POBLACIÓN Y VIVIENDA 2020 DE LA REPÚBLICA DOMINICANA X EDICIÓN</t>
  </si>
  <si>
    <t>ONE-CCC-CP-2022-0005</t>
  </si>
  <si>
    <t>CONTRATACION DE UN CONSULTOR EN CIBERSEGURIDAD PARA EL X CENSO NACIONAL DE POBLACION Y VIVIENDA.</t>
  </si>
  <si>
    <t>3540000</t>
  </si>
  <si>
    <t>https://comunidad.comprasdominicana.gob.do//Public/Tendering/OpportunityDetail/Index?noticeUID=DO1.NTC.1111741</t>
  </si>
  <si>
    <t>ONE-CCC-CP-2022-0009</t>
  </si>
  <si>
    <t>¿ADQUISICIÓN DE INSUMOS DE LIMPIEZA, HIGIENE, ALIMENTOS Y BEBIDAS, PARA SER UTILIZADOS EN EL X CENSO NACIONAL DE POBLACIÓN Y VIVIENDA¿.</t>
  </si>
  <si>
    <t>3586840</t>
  </si>
  <si>
    <t>https://comunidad.comprasdominicana.gob.do//Public/Tendering/OpportunityDetail/Index?noticeUID=DO1.NTC.1102512</t>
  </si>
  <si>
    <t>ONE-CCC-CP-2022-0010</t>
  </si>
  <si>
    <t>ADQUISICIÓN DE INSUMOS Y MATERIALES GASTABLES DIVERSOS PARA SER UTILIZADOS EN EL X CENSO NACIONAL DE POBLACIÓN Y VIVIENDA</t>
  </si>
  <si>
    <t>5129616</t>
  </si>
  <si>
    <t>https://comunidad.comprasdominicana.gob.do//Public/Tendering/OpportunityDetail/Index?noticeUID=DO1.NTC.1097309</t>
  </si>
  <si>
    <t>ONE-CCC-CP-2022-0011</t>
  </si>
  <si>
    <t>ADQUISICION DE MATERIALES GASTABLE DE OFICINA PARA EL LEVANTAMIENTO DEL X CNPV.</t>
  </si>
  <si>
    <t>5258548</t>
  </si>
  <si>
    <t>https://comunidad.comprasdominicana.gob.do//Public/Tendering/OpportunityDetail/Index?noticeUID=DO1.NTC.1102804</t>
  </si>
  <si>
    <t>ONE-CCC-CP-2023-0002</t>
  </si>
  <si>
    <t>¿RENOVACIÓN Y ADQUISICIÓN DE LICENCIAS INFORMÁTICAS Y SERVICIOS DE ALMACENAMIENTO EN LA NUBE PARA EL FORTALECIMIENTO DE LA PLATAFORMA TECNOLÓGICA¿</t>
  </si>
  <si>
    <t>3620000</t>
  </si>
  <si>
    <t>https://comunidad.comprasdominicana.gob.do//Public/Tendering/OpportunityDetail/Index?noticeUID=DO1.NTC.1209122</t>
  </si>
  <si>
    <t>ONE-CCC-PEEX-2022-0002</t>
  </si>
  <si>
    <t>PUBLICACIÓN EN DOS PERIÓDICOS DE CIRCULACIÓN NACIONAL PARA CONVOCATORIAS PROCESOS DE SITUACION DE URGENCIAS CON MIRA AL X CENSO NACIONAL DE POBLACIÓN Y VIVIENDA.</t>
  </si>
  <si>
    <t>164459.9</t>
  </si>
  <si>
    <t>https://comunidad.comprasdominicana.gob.do//Public/Tendering/OpportunityDetail/Index?noticeUID=DO1.NTC.1123133</t>
  </si>
  <si>
    <t>ONE-CCC-PEEX-2022-0003</t>
  </si>
  <si>
    <t>ADQUISICIÓN DE LAPICES Y BORRADOR DE PIZARRA PROCESO ONE-CCC-CP-2022-0011</t>
  </si>
  <si>
    <t>194129.83</t>
  </si>
  <si>
    <t>https://comunidad.comprasdominicana.gob.do//Public/Tendering/OpportunityDetail/Index?noticeUID=DO1.NTC.1144644</t>
  </si>
  <si>
    <t>ONE-CCC-PEEX-2023-0002</t>
  </si>
  <si>
    <t>SERVICIO DE DESINSTALACIÓN TRASLADO E INSTALACIÓN DE AIRES ACONDICIONADOS DESDE CENTRO DE LOGISTICA DEL XCNPV A LA CEDE CENTRAL.</t>
  </si>
  <si>
    <t>https://comunidad.comprasdominicana.gob.do//Public/Tendering/OpportunityDetail/Index?noticeUID=DO1.NTC.1307106</t>
  </si>
  <si>
    <t>ONE-CCC-PEOR-2022-0004</t>
  </si>
  <si>
    <t>CONSULTORIA PARA APOYO ESTRATEGICO Y TECNICO PARA REALIZACION Y  ANALISIS DE LOS DATOS DEL XCNPV</t>
  </si>
  <si>
    <t>12600000</t>
  </si>
  <si>
    <t>https://comunidad.comprasdominicana.gob.do//Public/Tendering/OpportunityDetail/Index?noticeUID=DO1.NTC.1124526</t>
  </si>
  <si>
    <t>ONE-CCC-PEOR-2023-0001</t>
  </si>
  <si>
    <t>CASO DE EXCEPCIÓN DE SELECCIÓN DIRECTA CONSULTORÍA ACOMPAÑAMIENTO EN EL CONTROL DE COBERTURA Y CONSISTENCIA DE DATOS DEL XCNPV</t>
  </si>
  <si>
    <t>7300000</t>
  </si>
  <si>
    <t>https://comunidad.comprasdominicana.gob.do//Public/Tendering/OpportunityDetail/Index?noticeUID=DO1.NTC.1267912</t>
  </si>
  <si>
    <t>ONE-CCC-PEPU-2022-0001</t>
  </si>
  <si>
    <t>¿EVALUACIÓN, MANTENIMIENTO Y REPARACIÓN DE VEHÍCULO DE LA INSTITUCIÓN¿</t>
  </si>
  <si>
    <t>428315.85</t>
  </si>
  <si>
    <t>https://comunidad.comprasdominicana.gob.do//Public/Tendering/OpportunityDetail/Index?noticeUID=DO1.NTC.1170344</t>
  </si>
  <si>
    <t>ONE-CCC-PEPU-2023-0001</t>
  </si>
  <si>
    <t>CASO DE EXCEPCIÓN DE SELECCIÓN DIRECTA PARA DESINSTALACIÓN TRASLADO E INSTALACIÓN DE PLANTA ELÉCTRICA  DESDE CENTRO DE LOGISTICA DEL XCNPV A LA CEDE CENTRAL.</t>
  </si>
  <si>
    <t>1450000</t>
  </si>
  <si>
    <t>https://comunidad.comprasdominicana.gob.do//Public/Tendering/OpportunityDetail/Index?noticeUID=DO1.NTC.1264505</t>
  </si>
  <si>
    <t>ONE-DAF-CM-2022-0041</t>
  </si>
  <si>
    <t>ADQUISICIÓN DE INSUMOS Y MATERIAL GASTABLE PARA SER UTILIZADO EN EL XCNPV-2022</t>
  </si>
  <si>
    <t>1112291</t>
  </si>
  <si>
    <t>https://comunidad.comprasdominicana.gob.do//Public/Tendering/OpportunityDetail/Index?noticeUID=DO1.NTC.1099631</t>
  </si>
  <si>
    <t>ONE-DAF-CM-2022-0046</t>
  </si>
  <si>
    <t>IMPRESIÓN DE BOLETAS Y MANUALES PARA EL X CENSO NACIONAL DE POBLACIÓN Y VIVIENDA</t>
  </si>
  <si>
    <t>931060</t>
  </si>
  <si>
    <t>https://comunidad.comprasdominicana.gob.do//Public/Tendering/OpportunityDetail/Index?noticeUID=DO1.NTC.1105903</t>
  </si>
  <si>
    <t>ONE-DAF-CM-2022-0049</t>
  </si>
  <si>
    <t>¿SERVICIO DE CAPACITACIÓN PARA IMPARTIR EL TALLER TEAM BUILDING¿.</t>
  </si>
  <si>
    <t>450000</t>
  </si>
  <si>
    <t>https://comunidad.comprasdominicana.gob.do//Public/Tendering/OpportunityDetail/Index?noticeUID=DO1.NTC.1111907</t>
  </si>
  <si>
    <t>ONE-DAF-CM-2022-0050</t>
  </si>
  <si>
    <t>¿ADQUISICIÓN DE LICENCIAS INFORMÁTICAS¿</t>
  </si>
  <si>
    <t>999999.6</t>
  </si>
  <si>
    <t>https://comunidad.comprasdominicana.gob.do//Public/Tendering/OpportunityDetail/Index?noticeUID=DO1.NTC.1112711</t>
  </si>
  <si>
    <t>ONE-DAF-CM-2022-0051</t>
  </si>
  <si>
    <t>Adquisición de Lockers ( Casilleros ) para uso del Centro de Operaciones para el XCNPV</t>
  </si>
  <si>
    <t>225000</t>
  </si>
  <si>
    <t>https://comunidad.comprasdominicana.gob.do//Public/Tendering/OpportunityDetail/Index?noticeUID=DO1.NTC.1113711</t>
  </si>
  <si>
    <t>ONE-DAF-CM-2022-0052</t>
  </si>
  <si>
    <t>ADQUISICION DE TRANSPALETA DE CARGA Y ESCALERA METALICA PARA USO EN EL CENTRO LOGISTICO DEL XCNPV</t>
  </si>
  <si>
    <t>ADQUISICION DE TRANSPALETA DE CARGA Y ESCALERA METALICA</t>
  </si>
  <si>
    <t>170000</t>
  </si>
  <si>
    <t>https://comunidad.comprasdominicana.gob.do//Public/Tendering/OpportunityDetail/Index?noticeUID=DO1.NTC.1118928</t>
  </si>
  <si>
    <t>ONE-DAF-CM-2022-0054</t>
  </si>
  <si>
    <t>¿ADQUISICIÓN DE DISCO DURA SATA 1000GB a 7200 RPM Y CINTAS, LTO7 DE RESPALDO,IMPRESORA DE CARNET, Y ACCESORIOS DE INFORMATICA</t>
  </si>
  <si>
    <t>468579.98</t>
  </si>
  <si>
    <t>https://comunidad.comprasdominicana.gob.do//Public/Tendering/OpportunityDetail/Index?noticeUID=DO1.NTC.1128235</t>
  </si>
  <si>
    <t>ONE-DAF-CM-2022-0055</t>
  </si>
  <si>
    <t>¿SERVICIO DE CATERING PARA ACTIVIDADES DEL X CENSO DE POBLACIÓN Y VIVIENDA¿.</t>
  </si>
  <si>
    <t>https://comunidad.comprasdominicana.gob.do//Public/Tendering/OpportunityDetail/Index?noticeUID=DO1.NTC.1118438</t>
  </si>
  <si>
    <t>ONE-DAF-CM-2022-0058</t>
  </si>
  <si>
    <t>ADQUISICION DE SOBRES TIPO CARTA PARA UTILIZAR EN EL X CENSO NACIONAL DE POBLACION Y VIVIENDA 2022</t>
  </si>
  <si>
    <t>456000</t>
  </si>
  <si>
    <t>https://comunidad.comprasdominicana.gob.do//Public/Tendering/OpportunityDetail/Index?noticeUID=DO1.NTC.1126530</t>
  </si>
  <si>
    <t>ONE-DAF-CM-2022-0060</t>
  </si>
  <si>
    <t>ADQUISICIÓN E INSTALACIÓN DE TRAMERIAS PARA PICKING (ANAQUELES) DE 4 NIVELES</t>
  </si>
  <si>
    <t>https://comunidad.comprasdominicana.gob.do//Public/Tendering/OpportunityDetail/Index?noticeUID=DO1.NTC.1130028</t>
  </si>
  <si>
    <t>ONE-DAF-CM-2022-0061</t>
  </si>
  <si>
    <t>¿SERVICIO DE DESAYUNO, ALMUERZO Y CENA PARA EL PERSONAL DE SEGURIDAD DEL ALMACÉN DE CENSOS¿.</t>
  </si>
  <si>
    <t>499998.72</t>
  </si>
  <si>
    <t>https://comunidad.comprasdominicana.gob.do//Public/Tendering/OpportunityDetail/Index?noticeUID=DO1.NTC.1133206</t>
  </si>
  <si>
    <t>ONE-DAF-CM-2022-0062</t>
  </si>
  <si>
    <t>ADQUISICIÓN DE MATERIAL GASTABLE, DE CONSUMO Y LIMPIEZA PARA USO EN LA INSTITUCIÓN</t>
  </si>
  <si>
    <t>260176</t>
  </si>
  <si>
    <t>https://comunidad.comprasdominicana.gob.do//Public/Tendering/OpportunityDetail/Index?noticeUID=DO1.NTC.1133647</t>
  </si>
  <si>
    <t>ONE-DAF-CM-2022-0067</t>
  </si>
  <si>
    <t>ADQUISICIÓN DE 2 MÓDULOS DE BATERÍA TIPO SAN HITACHI G200 Y UNA HERRAMIENTA DE SEGURIDAD PARA DETECCIÓN Y RESPUESTA EXTENDIDAS (XDR).</t>
  </si>
  <si>
    <t>845000</t>
  </si>
  <si>
    <t>https://comunidad.comprasdominicana.gob.do//Public/Tendering/OpportunityDetail/Index?noticeUID=DO1.NTC.1143020</t>
  </si>
  <si>
    <t>ONE-DAF-CM-2022-0070</t>
  </si>
  <si>
    <t>¿SERVICIO E INSTALACIÓN DE DISPOSITIVOS GPS PARA VEHÍCULOS DE LA INSTITUCIÓN¿</t>
  </si>
  <si>
    <t>299999.98</t>
  </si>
  <si>
    <t>https://comunidad.comprasdominicana.gob.do//Public/Tendering/OpportunityDetail/Index?noticeUID=DO1.NTC.1141627</t>
  </si>
  <si>
    <t>ONE-DAF-CM-2022-0072</t>
  </si>
  <si>
    <t>CONTRATACION DE ASESORIA EN RED INALÁMBRICA PARA CONFIRGURACION DEL MDM, DE LA INSTITUCIÓN.</t>
  </si>
  <si>
    <t>https://comunidad.comprasdominicana.gob.do//Public/Tendering/OpportunityDetail/Index?noticeUID=DO1.NTC.1142915</t>
  </si>
  <si>
    <t>ONE-DAF-CM-2022-0073</t>
  </si>
  <si>
    <t>ADQUISICIÓN DE TONERS PARA USO EN EL DEPTO. DE CENSOS PARA LA IMPRESIÓN DE AFICHES INFORMATIVOS DEL CENSO</t>
  </si>
  <si>
    <t>ADQUISICIÓN DE TONERS PARA USO EN EL DEPTO. DE CENSOS</t>
  </si>
  <si>
    <t>286000</t>
  </si>
  <si>
    <t>https://comunidad.comprasdominicana.gob.do//Public/Tendering/OpportunityDetail/Index?noticeUID=DO1.NTC.1146326</t>
  </si>
  <si>
    <t>ONE-DAF-CM-2022-0076</t>
  </si>
  <si>
    <t>ADQUISICIÓN DE NEUMÁTICOS PARA VEHÍCULOS DE LA INSTITUCION.</t>
  </si>
  <si>
    <t>360000</t>
  </si>
  <si>
    <t>https://comunidad.comprasdominicana.gob.do//Public/Tendering/OpportunityDetail/Index?noticeUID=DO1.NTC.1155943</t>
  </si>
  <si>
    <t>ONE-DAF-CM-2022-0079</t>
  </si>
  <si>
    <t>ADQUISICIÓN DE MATERIAL GASTABLE, DE CONSUMO Y DE LIMPIEZA PARA SER UTIIZADOS EN EL XCNPV-2022</t>
  </si>
  <si>
    <t>488931.04</t>
  </si>
  <si>
    <t>https://comunidad.comprasdominicana.gob.do//Public/Tendering/OpportunityDetail/Index?noticeUID=DO1.NTC.1160029</t>
  </si>
  <si>
    <t>ONE-DAF-CM-2022-0080</t>
  </si>
  <si>
    <t>ADQUISICION DE GASOIL PARA LA PLANTA ELECTRICA DE EMERGENCIA DE LA INSTITUCION</t>
  </si>
  <si>
    <t>https://comunidad.comprasdominicana.gob.do//Public/Tendering/OpportunityDetail/Index?noticeUID=DO1.NTC.1159936</t>
  </si>
  <si>
    <t>ONE-DAF-CM-2022-0082</t>
  </si>
  <si>
    <t>ADQUISICIÓN DE TICKETS DE COMBUSTIBLES PARA EL PROYECTO XCNPV</t>
  </si>
  <si>
    <t>https://comunidad.comprasdominicana.gob.do//Public/Tendering/OpportunityDetail/Index?noticeUID=DO1.NTC.1161118</t>
  </si>
  <si>
    <t>ONE-DAF-CM-2022-0084</t>
  </si>
  <si>
    <t>COMPRA MENOR ¿ADQUISICIÓN DE TONERS PARA CUBRIR TRABAJOS DE CIERRE XCNPV 2022¿.</t>
  </si>
  <si>
    <t>298735</t>
  </si>
  <si>
    <t>https://comunidad.comprasdominicana.gob.do//Public/Tendering/OpportunityDetail/Index?noticeUID=DO1.NTC.1167149</t>
  </si>
  <si>
    <t>ONE-DAF-CM-2023-0006</t>
  </si>
  <si>
    <t>''ADQUISICIÓN DE DOS (2) DRONES PARA SER UTILIZADOS EN LA ACTUALIZACIÓN DE BASE DE DATOS CARTOGRÁFICOS''</t>
  </si>
  <si>
    <t>283500</t>
  </si>
  <si>
    <t>https://comunidad.comprasdominicana.gob.do//Public/Tendering/OpportunityDetail/Index?noticeUID=DO1.NTC.1212039</t>
  </si>
  <si>
    <t>ONE-DAF-CM-2023-0008</t>
  </si>
  <si>
    <t>¿ADQUISICIÓN TONER PARA LA IMPRESIÓN DE MATERIALES A SER UTILIZADOS EN LA ENCUESTA NACIONAL DE COBERTURA Y CALIDAD DEL XCNPV 2022.</t>
  </si>
  <si>
    <t>366341.51</t>
  </si>
  <si>
    <t>https://comunidad.comprasdominicana.gob.do//Public/Tendering/OpportunityDetail/Index?noticeUID=DO1.NTC.1219314</t>
  </si>
  <si>
    <t>ONE-DAF-CM-2023-0010</t>
  </si>
  <si>
    <t>¿ADQUISICIÓN DE MOCHILAS A SER UTILIZADAS EN LA ENCUESTA NACIONAL DE COBERTURA Y CALIDAD¿.</t>
  </si>
  <si>
    <t>331569.05</t>
  </si>
  <si>
    <t>https://comunidad.comprasdominicana.gob.do//Public/Tendering/OpportunityDetail/Index?noticeUID=DO1.NTC.1220029</t>
  </si>
  <si>
    <t>ONE-DAF-CM-2023-0011</t>
  </si>
  <si>
    <t>ADQUISICIÓN DE ARTÍCULOS VARIOS PARA LA ENCUESTA NACIONAL DE COBERTURA Y CALIDAD</t>
  </si>
  <si>
    <t>944300.5</t>
  </si>
  <si>
    <t>https://comunidad.comprasdominicana.gob.do//Public/Tendering/OpportunityDetail/Index?noticeUID=DO1.NTC.1220918</t>
  </si>
  <si>
    <t>ONE-DAF-CM-2023-0013</t>
  </si>
  <si>
    <t>¿ADQUISICIÓN Y RENOVACIÓN DE LICENCIAS INFORMÁTICAS¿.</t>
  </si>
  <si>
    <t>520000</t>
  </si>
  <si>
    <t>https://comunidad.comprasdominicana.gob.do//Public/Tendering/OpportunityDetail/Index?noticeUID=DO1.NTC.1233218</t>
  </si>
  <si>
    <t>ONE-DAF-CM-2023-0023</t>
  </si>
  <si>
    <t>ADQUISICIÓN DE TICKET DE COMBUSTIBLES DIESEL DE LA INSTITUCIÓN</t>
  </si>
  <si>
    <t>https://comunidad.comprasdominicana.gob.do//Public/Tendering/OpportunityDetail/Index?noticeUID=DO1.NTC.1254318</t>
  </si>
  <si>
    <t>ONE-DAF-CM-2023-0024</t>
  </si>
  <si>
    <t>RENOVACIÓN DE LICENCIAS INFORMÁTICAS</t>
  </si>
  <si>
    <t>1526000</t>
  </si>
  <si>
    <t>https://comunidad.comprasdominicana.gob.do//Public/Tendering/OpportunityDetail/Index?noticeUID=DO1.NTC.1266610</t>
  </si>
  <si>
    <t>ONE-DAF-CM-2023-0031</t>
  </si>
  <si>
    <t>ADQUISICIÓN DE INSUMOS Y EQUIPOS INFORMÁTICOS PARA SER UTILIZADOS EN LA INSTITUCIÓN.</t>
  </si>
  <si>
    <t>ADQUISICIÓN DE INSUMOS Y EQUIPOS INFORMÁTICOS PARA SER UTILIZADOS EN LA INSTITUCIÓN</t>
  </si>
  <si>
    <t>271939.76</t>
  </si>
  <si>
    <t>https://comunidad.comprasdominicana.gob.do//Public/Tendering/OpportunityDetail/Index?noticeUID=DO1.NTC.1298434</t>
  </si>
  <si>
    <t>ONE-DAF-CM-2023-0041</t>
  </si>
  <si>
    <t>¿SERVICIO DE TRANSPORTE EN CAMIONES CON CAMA CERRADA¿.</t>
  </si>
  <si>
    <t>https://comunidad.comprasdominicana.gob.do//Public/Tendering/OpportunityDetail/Index?noticeUID=DO1.NTC.1314110</t>
  </si>
  <si>
    <t>ONE-DAF-CM-2023-0048</t>
  </si>
  <si>
    <t>¿SERVICIO DE DESMONTE TRASLADO E INSTALACIÓN DE CÁMARAS Y SISTEMA DE SUPRESIÓN DE INCENDIOS¿</t>
  </si>
  <si>
    <t>https://comunidad.comprasdominicana.gob.do//Public/Tendering/OpportunityDetail/Index?noticeUID=DO1.NTC.1325746</t>
  </si>
  <si>
    <t>ONE-DAF-CM-2023-0050</t>
  </si>
  <si>
    <t>¿SERVICIO DE MONTAJE DE EVENTO PARA EL LANZAMIENTO DE LOS DATOS BÁSICOS DEL XCNPV¿.</t>
  </si>
  <si>
    <t>https://comunidad.comprasdominicana.gob.do//Public/Tendering/OpportunityDetail/Index?noticeUID=DO1.NTC.1327933</t>
  </si>
  <si>
    <t>ONE-DAF-CM-2023-0051</t>
  </si>
  <si>
    <t>ADQUISICIÓN DE TRES (03) UNIDADES DE DISCO DURO DE 4TB HDD E INSUMOS TECNOLOGICOS PARA SER UTILIZADOS EN LA INSTITUCIÓN</t>
  </si>
  <si>
    <t>229699.99</t>
  </si>
  <si>
    <t>https://comunidad.comprasdominicana.gob.do//Public/Tendering/OpportunityDetail/Index?noticeUID=DO1.NTC.1333116</t>
  </si>
  <si>
    <t>ONE-MAE-PEUR-2022-0002</t>
  </si>
  <si>
    <t>IMPRESIÓN DE BOLETAS, MANUALES E INSTRUCTIVOS PARA SER UTILIZADOS EN EL X CNPV-2022</t>
  </si>
  <si>
    <t>11826683</t>
  </si>
  <si>
    <t>https://comunidad.comprasdominicana.gob.do//Public/Tendering/OpportunityDetail/Index?noticeUID=DO1.NTC.1123605</t>
  </si>
  <si>
    <t>ONE-MAE-PEUR-2022-0003</t>
  </si>
  <si>
    <t>ADQUISICIÓN DE INSUMOS PARA EMPAQUE A SER UTILIZADOS EN EL X CENSO NACIONAL DE POBLACIÓN Y VIVIENDA</t>
  </si>
  <si>
    <t>4765794.51</t>
  </si>
  <si>
    <t>https://comunidad.comprasdominicana.gob.do//Public/Tendering/OpportunityDetail/Index?noticeUID=DO1.NTC.1123904</t>
  </si>
  <si>
    <t>ONE-MAE-PEUR-2022-0004</t>
  </si>
  <si>
    <t>SERVICIO DE ALQUILER DE CAMIONES A SER UTILIZADOS EN LA RUTA DE DISTRIBUCIÓN DE MATERIALES GASTABLES, INDUMENTARIA Y CAJAS TÉCNICAS PARA EL XCNPV.</t>
  </si>
  <si>
    <t>23335709</t>
  </si>
  <si>
    <t>https://comunidad.comprasdominicana.gob.do//Public/Tendering/OpportunityDetail/Index?noticeUID=DO1.NTC.1123930</t>
  </si>
  <si>
    <t>ONE-MAE-PEUR-2022-0005</t>
  </si>
  <si>
    <t>ADECUACIÓN , ACONDICIONAMIENTO, INSTALACIÓN DE SISTEMA ELÉCTRICO, CLIMATIZACIÓN, SUPRESIÓN DE INCENDIOS, ACCESOS BIOMÉTRICOS, SEGURIDAD Y VIGILANCIA EN LA ESTRUCTURA FÍSICA DEL CENTRO LOGÍSTICO DEL X CENSO NACIONAL DE POBLACIÓN Y VIVIENDA.</t>
  </si>
  <si>
    <t>ADECUACIÓN , ACONDICIONAMIENTO, INSTALACIÓN DE SISTEMA ELÉCTRICO, CLIMATIZACIÓN, SUPRESIÓN DE INCENDIOS, ACCESOS BIOMÉTRICOS, SEGURIDAD Y VIGILANCIA EN LA ESTRUCTURA FÍSICA DEL CENTRO LOGÍSTICO DEL X</t>
  </si>
  <si>
    <t>16300000</t>
  </si>
  <si>
    <t>https://comunidad.comprasdominicana.gob.do//Public/Tendering/OpportunityDetail/Index?noticeUID=DO1.NTC.1123604</t>
  </si>
  <si>
    <t>ONE-MAE-PEUR-2022-0006</t>
  </si>
  <si>
    <t>SERVICIO DE ADQUISICIÓN E INSTALACIÓN DE SISTEMA DE CLIMATIZACIÓN, EN LA ESTRUCTURA FÍSICA DEL CENTRO LOGÍSTICO DEL X CENSO NACIONAL DE POBLACIÓN Y VIVIENDA.</t>
  </si>
  <si>
    <t>ADQUISICIÓN Y SERVICIO DE INSTALACIÓN DE SISTEMA DE CLIMATIZACIÓN, EN LA ESTRUCTURA FÍSICA DEL CENTRO LOGÍSTICO DEL X CENSO NACIONAL DE POBLACIÓN Y VIVIENDA</t>
  </si>
  <si>
    <t>3000000.01</t>
  </si>
  <si>
    <t>https://comunidad.comprasdominicana.gob.do//Public/Tendering/OpportunityDetail/Index?noticeUID=DO1.NTC.1136815</t>
  </si>
  <si>
    <t>ONE-MAE-PEUR-2022-0007</t>
  </si>
  <si>
    <t>MPRESIÓN DE BOLETAS CENSALES PARA SER UTILIZADAS EN EL XCNPV-2022</t>
  </si>
  <si>
    <t>6000000</t>
  </si>
  <si>
    <t>https://comunidad.comprasdominicana.gob.do//Public/Tendering/OpportunityDetail/Index?noticeUID=DO1.NTC.1137838</t>
  </si>
  <si>
    <t>ONE-MAE-PEUR-2022-0008</t>
  </si>
  <si>
    <t>ADQUISICIÓN DE ADICIONALES DE ARTÍCULOS DE IDENTIFICACIÓN PARA EL PERSONAL DE CAMPO DEL LEVANTAMIENTO DEL XCNPV.</t>
  </si>
  <si>
    <t>7419205.5</t>
  </si>
  <si>
    <t>https://comunidad.comprasdominicana.gob.do//Public/Tendering/OpportunityDetail/Index?noticeUID=DO1.NTC.1139752</t>
  </si>
  <si>
    <t>ONE-UC-CD-2022-0072</t>
  </si>
  <si>
    <t>SERVICIO DE MANTENIMIENTO Y REPARACIÓN DE LA CAMIONETA ISUZU DE ESTA INSTITUCIÓN.</t>
  </si>
  <si>
    <t>83550.01</t>
  </si>
  <si>
    <t>https://comunidad.comprasdominicana.gob.do//Public/Tendering/OpportunityDetail/Index?noticeUID=DO1.NTC.1095547</t>
  </si>
  <si>
    <t>ONE-UC-CD-2022-0074</t>
  </si>
  <si>
    <t>ADQUISICIÓN DE SOGAS PARA SER UTILIZADAS EN EL XCNPV-2022</t>
  </si>
  <si>
    <t>https://comunidad.comprasdominicana.gob.do//Public/Tendering/OpportunityDetail/Index?noticeUID=DO1.NTC.1096903</t>
  </si>
  <si>
    <t>ONE-UC-CD-2022-0075</t>
  </si>
  <si>
    <t>ADQUISICIÓN DE ROLLOS DE ETIQUETAS Y TINTA PARA IMPRESORA ZEBRA</t>
  </si>
  <si>
    <t>77100</t>
  </si>
  <si>
    <t>https://comunidad.comprasdominicana.gob.do//Public/Tendering/OpportunityDetail/Index?noticeUID=DO1.NTC.1097520</t>
  </si>
  <si>
    <t>ONE-UC-CD-2022-0080</t>
  </si>
  <si>
    <t>SERVICIO DE MANTENIMIENTO PREVENTIVO A CAMIONETA MAZDA, PLACA NO. EL-09267 AÑO 2019 PROPIEDAD DE LA INSTITUCIÓN</t>
  </si>
  <si>
    <t>15961.03</t>
  </si>
  <si>
    <t>https://comunidad.comprasdominicana.gob.do//Public/Tendering/OpportunityDetail/Index?noticeUID=DO1.NTC.1098729</t>
  </si>
  <si>
    <t>ONE-UC-CD-2022-0082</t>
  </si>
  <si>
    <t>¿SERVICIO DE MANTENIMIENTO Y REPARACIÓN DE LA IMPRESORA CANON UBICADA EN EL DEPARTAMENTO DE ESTADÍSTICAS COYUNTURALES¿¿</t>
  </si>
  <si>
    <t>10266</t>
  </si>
  <si>
    <t>https://comunidad.comprasdominicana.gob.do//Public/Tendering/OpportunityDetail/Index?noticeUID=DO1.NTC.1109424</t>
  </si>
  <si>
    <t>ONE-UC-CD-2022-0085</t>
  </si>
  <si>
    <t>SERVICIO DE MANTENIMIENTO Y REPARACIÓN DE IMPRESORA MARCA XEROX</t>
  </si>
  <si>
    <t>https://comunidad.comprasdominicana.gob.do//Public/Tendering/OpportunityDetail/Index?noticeUID=DO1.NTC.1103009</t>
  </si>
  <si>
    <t>ONE-UC-CD-2022-0087</t>
  </si>
  <si>
    <t>¿SERVICIO DE ALQUILER DE PANTALLA PARA PROYECTOR¿.</t>
  </si>
  <si>
    <t>12000</t>
  </si>
  <si>
    <t>https://comunidad.comprasdominicana.gob.do//Public/Tendering/OpportunityDetail/Index?noticeUID=DO1.NTC.1103833</t>
  </si>
  <si>
    <t>ONE-UC-CD-2022-0091</t>
  </si>
  <si>
    <t>SERVICIO DE MANTENIMIENTO PREVENTIVO DE LA JEEP HYUNDAI CANTUS 2017, PLACA OI-00183 PROPIEDAD DE LA ONE</t>
  </si>
  <si>
    <t>SERVICIO DE MANTENIMIENTO PREVENTIVO DE LA JEEP HYUNDAI CANTUS 2017, PLACA OI-00183 PROPIEDAD DE LA ONE.</t>
  </si>
  <si>
    <t>8822</t>
  </si>
  <si>
    <t>https://comunidad.comprasdominicana.gob.do//Public/Tendering/OpportunityDetail/Index?noticeUID=DO1.NTC.1107132</t>
  </si>
  <si>
    <t>ONE-UC-CD-2022-0092</t>
  </si>
  <si>
    <t>SERVICIO DE CATERING PARA VIERNES TEMATICO POR MOTIVO DEL CENSO A CELEBRARSE EL VIERNES 5 DE AGOSTO 2022</t>
  </si>
  <si>
    <t>SERVICIO DE CATERING PARA VIERNES TEMATICO POR MOTIVO DEL CENSO</t>
  </si>
  <si>
    <t>121000</t>
  </si>
  <si>
    <t>https://comunidad.comprasdominicana.gob.do//Public/Tendering/OpportunityDetail/Index?noticeUID=DO1.NTC.1108106</t>
  </si>
  <si>
    <t>ONE-UC-CD-2022-0101</t>
  </si>
  <si>
    <t>ADQUISICIÓN DE CHALECOS Y GORRAS PARA LA PRUEBA CENSAL DEL X CNPV.</t>
  </si>
  <si>
    <t>ADQUISICIÓN DE CHALECOS Y GORRAS PARA LA. PRUEBA CENSAL DEL X CNPV.</t>
  </si>
  <si>
    <t>19500</t>
  </si>
  <si>
    <t>https://comunidad.comprasdominicana.gob.do//Public/Tendering/OpportunityDetail/Index?noticeUID=DO1.NTC.1112526</t>
  </si>
  <si>
    <t>ONE-UC-CD-2022-0104</t>
  </si>
  <si>
    <t>Adquisición de Paletas de madera para colocar equipos en el almacén del piso 1</t>
  </si>
  <si>
    <t>10000</t>
  </si>
  <si>
    <t>https://comunidad.comprasdominicana.gob.do//Public/Tendering/OpportunityDetail/Index?noticeUID=DO1.NTC.1112837</t>
  </si>
  <si>
    <t>ONE-UC-CD-2022-0105</t>
  </si>
  <si>
    <t>ADQUISICIÓN DE RADIOS DE COMUNICACIONES Y PALETAS DETECTORES PARA SER UTILIZADO EN EL CENTRO DE OPERACIONES XCNPV.</t>
  </si>
  <si>
    <t>https://comunidad.comprasdominicana.gob.do//Public/Tendering/OpportunityDetail/Index?noticeUID=DO1.NTC.1114210</t>
  </si>
  <si>
    <t>ONE-UC-CD-2022-0106</t>
  </si>
  <si>
    <t>¿SERVICIO DE ALQUILER DE EQUIPOS DE AUDIO¿.</t>
  </si>
  <si>
    <t>https://comunidad.comprasdominicana.gob.do//Public/Tendering/OpportunityDetail/Index?noticeUID=DO1.NTC.1113463</t>
  </si>
  <si>
    <t>ONE-UC-CD-2022-0107</t>
  </si>
  <si>
    <t>SERVICIO DE MANTENIMIENTO PREVENTIVO A VEHICULO MAZDA MODELO BT-50 AÑO 2019</t>
  </si>
  <si>
    <t>16195</t>
  </si>
  <si>
    <t>https://comunidad.comprasdominicana.gob.do//Public/Tendering/OpportunityDetail/Index?noticeUID=DO1.NTC.1113841</t>
  </si>
  <si>
    <t>ONE-UC-CD-2022-0109</t>
  </si>
  <si>
    <t>SERVICIO DE MANTENIMIENTO PREVENTIVO A VEHÍCULO HYUNDAI DE ESTA INSTITUCIÓN</t>
  </si>
  <si>
    <t>22624.62</t>
  </si>
  <si>
    <t>https://comunidad.comprasdominicana.gob.do//Public/Tendering/OpportunityDetail/Index?noticeUID=DO1.NTC.1114819</t>
  </si>
  <si>
    <t>ONE-UC-CD-2022-0110</t>
  </si>
  <si>
    <t>SERVICIO DE MANTENIMIENTO Y REPARACIÓN A CAMIONETA NISSAN FRONTIER, PLACA EL07617, AÑO 2019 PROPIEDAD DE LA INSTITUCIÓN.</t>
  </si>
  <si>
    <t>116990</t>
  </si>
  <si>
    <t>https://comunidad.comprasdominicana.gob.do//Public/Tendering/OpportunityDetail/Index?noticeUID=DO1.NTC.1115747</t>
  </si>
  <si>
    <t>ONE-UC-CD-2022-0116</t>
  </si>
  <si>
    <t>SERVICIO DE MANTENIMIENTO Y REPARACIÓN DEL VEHÍCULO MITSUBISHI DE ESTA INSTITUCIÓN</t>
  </si>
  <si>
    <t>23900</t>
  </si>
  <si>
    <t>https://comunidad.comprasdominicana.gob.do//Public/Tendering/OpportunityDetail/Index?noticeUID=DO1.NTC.1120805</t>
  </si>
  <si>
    <t>ONE-UC-CD-2022-0117</t>
  </si>
  <si>
    <t>ADQUISICION DE CABLE ELECTRICO CERO NUMERO 3 DE 60 PIES PARA USO EN ALMACEN DE LOGISTICA DEL XCNPV</t>
  </si>
  <si>
    <t>24999.6</t>
  </si>
  <si>
    <t>https://comunidad.comprasdominicana.gob.do//Public/Tendering/OpportunityDetail/Index?noticeUID=DO1.NTC.1120822</t>
  </si>
  <si>
    <t>ONE-UC-CD-2022-0119</t>
  </si>
  <si>
    <t>SERVICIO DE MANTENIMIENTO Y REPARACIÓN DEL VEHÍCULO NISSAN DE ESTA INSTITUCIÓN</t>
  </si>
  <si>
    <t>46000</t>
  </si>
  <si>
    <t>https://comunidad.comprasdominicana.gob.do//Public/Tendering/OpportunityDetail/Index?noticeUID=DO1.NTC.1121029</t>
  </si>
  <si>
    <t>ONE-UC-CD-2022-0127</t>
  </si>
  <si>
    <t>SERVICIOS DE CATERINGS PARA DIFERENTES ACTIVIDADES DE LA INSTITUCIÓN</t>
  </si>
  <si>
    <t>135000</t>
  </si>
  <si>
    <t>https://comunidad.comprasdominicana.gob.do//Public/Tendering/OpportunityDetail/Index?noticeUID=DO1.NTC.1123232</t>
  </si>
  <si>
    <t>ONE-UC-CD-2022-0128</t>
  </si>
  <si>
    <t>ADQUISICION DE RESMAS DE PAPEL BOND 8.5 X 11</t>
  </si>
  <si>
    <t>ADQUISICION DE RESMAS DE PAPEL BOND</t>
  </si>
  <si>
    <t>37200</t>
  </si>
  <si>
    <t>https://comunidad.comprasdominicana.gob.do//Public/Tendering/OpportunityDetail/Index?noticeUID=DO1.NTC.1123328</t>
  </si>
  <si>
    <t>ONE-UC-CD-2022-0132</t>
  </si>
  <si>
    <t>SERVICIO DE MANTENIMIENTO Y REPARACION A VEHICULO NISSAN FRONTIER AÑO 2019 , COLOR BLANCO, PLACA EL07616</t>
  </si>
  <si>
    <t>152754</t>
  </si>
  <si>
    <t>https://comunidad.comprasdominicana.gob.do//Public/Tendering/OpportunityDetail/Index?noticeUID=DO1.NTC.1124211</t>
  </si>
  <si>
    <t>ONE-UC-CD-2022-0137</t>
  </si>
  <si>
    <t>SUMINISTRO E INSTALACION DE MALLA CICLONICA PARA EL CENTRO  LOGISTICO DEL XCNPV-2022</t>
  </si>
  <si>
    <t>https://comunidad.comprasdominicana.gob.do//Public/Tendering/OpportunityDetail/Index?noticeUID=DO1.NTC.1127307</t>
  </si>
  <si>
    <t>ONE-UC-CD-2022-0140</t>
  </si>
  <si>
    <t>ADQUISICIÓN DE PALETAS DE MADERA NUEVAS PARA ALMACENAJE DE CAJAS DE 1.20 X 1 ( METRO)</t>
  </si>
  <si>
    <t>ADQUISICIÓN DE PALETAS DE MADERA NUEVAS PARA ALMACENAJE DE CAJAS</t>
  </si>
  <si>
    <t>https://comunidad.comprasdominicana.gob.do//Public/Tendering/OpportunityDetail/Index?noticeUID=DO1.NTC.1129911</t>
  </si>
  <si>
    <t>ONE-UC-CD-2022-0142</t>
  </si>
  <si>
    <t>ADQUISICIÓN DE ARTÍCULOS VARIOS PARA DIFERENTES AREAS DE LA INSTITUCION</t>
  </si>
  <si>
    <t>32000</t>
  </si>
  <si>
    <t>https://comunidad.comprasdominicana.gob.do//Public/Tendering/OpportunityDetail/Index?noticeUID=DO1.NTC.1132730</t>
  </si>
  <si>
    <t>ONE-UC-CD-2022-0143</t>
  </si>
  <si>
    <t>DEMOLICIÓN DE MURO EN MATERIAL SHEETROCK  EN EL CENTRO LOGÍSTICO DEL XCNPV-2022</t>
  </si>
  <si>
    <t>https://comunidad.comprasdominicana.gob.do//Public/Tendering/OpportunityDetail/Index?noticeUID=DO1.NTC.1133421</t>
  </si>
  <si>
    <t>ONE-UC-CD-2022-0145</t>
  </si>
  <si>
    <t>SERVICIO DE MANTENIMIENTO PREVENTIVO A VEHICULO MAZDA, MODELO BT-50, AÑO 2019</t>
  </si>
  <si>
    <t>SERVICIO DE MANTENIMIENTO PREVENTIVO A VEHICULO</t>
  </si>
  <si>
    <t>19083.14</t>
  </si>
  <si>
    <t>https://comunidad.comprasdominicana.gob.do//Public/Tendering/OpportunityDetail/Index?noticeUID=DO1.NTC.1134427</t>
  </si>
  <si>
    <t>ONE-UC-CD-2022-0149</t>
  </si>
  <si>
    <t>SERVICIO DE REPARACION A VEHICULO ISUZU ,COLOR AZUL  MODELO PICK-UP 4X4, AÑO 2011, CHASIS MPATFS85HBT100104, PLACA EL02490 PARA USO DEL DEPTO. DE CENSOS</t>
  </si>
  <si>
    <t>SERVICIO DE REPARACION A VEHICULO ISUZU ,COLOR AZUL  MODELO PICK-UP 4X4, AÑO 2011</t>
  </si>
  <si>
    <t>https://comunidad.comprasdominicana.gob.do//Public/Tendering/OpportunityDetail/Index?noticeUID=DO1.NTC.1136315</t>
  </si>
  <si>
    <t>ONE-UC-CD-2022-0151</t>
  </si>
  <si>
    <t>ADQUISICIÓN DE ARTICULOS DIVERSOS PARA EL CENTRO LOGISTICO DEL XCNPV-2022</t>
  </si>
  <si>
    <t>55700</t>
  </si>
  <si>
    <t>https://comunidad.comprasdominicana.gob.do//Public/Tendering/OpportunityDetail/Index?noticeUID=DO1.NTC.1136712</t>
  </si>
  <si>
    <t>ONE-UC-CD-2022-0157</t>
  </si>
  <si>
    <t>ADQUISICION DE INSUMOS PARA CONFECCIÓN DE CARNET DE IDENTIFICACIÓN PARA EL XCNPV-2022</t>
  </si>
  <si>
    <t>https://comunidad.comprasdominicana.gob.do//Public/Tendering/OpportunityDetail/Index?noticeUID=DO1.NTC.1141126</t>
  </si>
  <si>
    <t>ONE-UC-CD-2022-0158</t>
  </si>
  <si>
    <t>SUMINISTRO E INSTALACION DE CERRADURAS PARA EL CENTRO LOGISTICO DEL XCNPV-2022</t>
  </si>
  <si>
    <t>https://comunidad.comprasdominicana.gob.do//Public/Tendering/OpportunityDetail/Index?noticeUID=DO1.NTC.1143806</t>
  </si>
  <si>
    <t>ONE-UC-CD-2022-0159</t>
  </si>
  <si>
    <t>SERVICIOS DE MANTENIMIENTO DE LA IMPRESORA XEROX Y DE LOS PLOTTERS EPSON SURE COLOR T7270</t>
  </si>
  <si>
    <t>120000</t>
  </si>
  <si>
    <t>https://comunidad.comprasdominicana.gob.do//Public/Tendering/OpportunityDetail/Index?noticeUID=DO1.NTC.1143939</t>
  </si>
  <si>
    <t>ONE-UC-CD-2022-0161</t>
  </si>
  <si>
    <t>IMPRESIÓN DE ETIQUETAS ADHESIVAS PARA SER UTILIZADAS EN EL ¿XCNPV-2022</t>
  </si>
  <si>
    <t>60000</t>
  </si>
  <si>
    <t>https://comunidad.comprasdominicana.gob.do//Public/Tendering/OpportunityDetail/Index?noticeUID=DO1.NTC.1144452</t>
  </si>
  <si>
    <t>ONE-UC-CD-2022-0162</t>
  </si>
  <si>
    <t>ADQUISICIÓN MATERIAL GASTABLE DE OFICINA PARA SER UTILIZADOS EN EL XCNPV-2022</t>
  </si>
  <si>
    <t>153300</t>
  </si>
  <si>
    <t>https://comunidad.comprasdominicana.gob.do//Public/Tendering/OpportunityDetail/Index?noticeUID=DO1.NTC.1145520</t>
  </si>
  <si>
    <t>ONE-UC-CD-2022-0163</t>
  </si>
  <si>
    <t>SERVICIO ADICIONAL ONE-UC-CD-2022-0119 MANTENIMIENTO Y REPARACIÓN DEL VEHÍCULO NISSAN DE ESTA INSTITUCIÓN</t>
  </si>
  <si>
    <t>56500</t>
  </si>
  <si>
    <t>https://comunidad.comprasdominicana.gob.do//Public/Tendering/OpportunityDetail/Index?noticeUID=DO1.NTC.1146124</t>
  </si>
  <si>
    <t>ONE-UC-CD-2022-0164</t>
  </si>
  <si>
    <t>ADQUISICIÓN PERFORADORAS PARA CARNETS DE IDENTIFICACION PARA EL XCNPV-2022</t>
  </si>
  <si>
    <t>8500</t>
  </si>
  <si>
    <t>https://comunidad.comprasdominicana.gob.do//Public/Tendering/OpportunityDetail/Index?noticeUID=DO1.NTC.1146042</t>
  </si>
  <si>
    <t>ONE-UC-CD-2022-0165</t>
  </si>
  <si>
    <t>Adquisición de marcadores de pizarra a ser utilizado en proceso capacitación de personal XCNPV.</t>
  </si>
  <si>
    <t>42984</t>
  </si>
  <si>
    <t>https://comunidad.comprasdominicana.gob.do//Public/Tendering/OpportunityDetail/Index?noticeUID=DO1.NTC.1146415</t>
  </si>
  <si>
    <t>ONE-UC-CD-2022-0167</t>
  </si>
  <si>
    <t>ADQUISICIÓN DE 2 CARROS PARA CARGAR CAJAS CON CAPACIDAD DE 300 KG PARA USO EN LOS TRABAJOS DEL CENSO</t>
  </si>
  <si>
    <t>ADQUISICIÓN DE 2 CARROS PARA CARGAR CAJAS CON CAPACIDAD DE 300 KG</t>
  </si>
  <si>
    <t>https://comunidad.comprasdominicana.gob.do//Public/Tendering/OpportunityDetail/Index?noticeUID=DO1.NTC.1146353</t>
  </si>
  <si>
    <t>ONE-UC-CD-2022-0170</t>
  </si>
  <si>
    <t>SERVICIOS ADICIONAL ONE-UC-CD-2022-0149, ADQUISICIÓN DE BOMBA DE FRENO A CAMIONETA ISUZU PICK UP 4X4, PERTENECIENTE A LA INSTITUCIÓN.</t>
  </si>
  <si>
    <t>13393</t>
  </si>
  <si>
    <t>https://comunidad.comprasdominicana.gob.do//Public/Tendering/OpportunityDetail/Index?noticeUID=DO1.NTC.1147926</t>
  </si>
  <si>
    <t>ONE-UC-CD-2022-0173</t>
  </si>
  <si>
    <t>SERVICIO DE REPARACION DE IMPRESORAS PARA SER UTILIZADAS EN EL XCNPV-2022</t>
  </si>
  <si>
    <t>https://comunidad.comprasdominicana.gob.do//Public/Tendering/OpportunityDetail/Index?noticeUID=DO1.NTC.1150046</t>
  </si>
  <si>
    <t>ONE-UC-CD-2022-0179</t>
  </si>
  <si>
    <t>ADQUISICION DE BATERIAS PARA VEHICULOS DE MOTOR PROPIEDAD DE LA INSTITUCION</t>
  </si>
  <si>
    <t>https://comunidad.comprasdominicana.gob.do//Public/Tendering/OpportunityDetail/Index?noticeUID=DO1.NTC.1158060</t>
  </si>
  <si>
    <t>ONE-UC-CD-2022-0182</t>
  </si>
  <si>
    <t>DQUISICION DE INSUMOS PARA CONFECCIÓN DE CARNET DE IDENTIFICACIÓN PARA EL XCNPV-2022</t>
  </si>
  <si>
    <t>163500</t>
  </si>
  <si>
    <t>https://comunidad.comprasdominicana.gob.do//Public/Tendering/OpportunityDetail/Index?noticeUID=DO1.NTC.1156016</t>
  </si>
  <si>
    <t>ONE-UC-CD-2022-0183</t>
  </si>
  <si>
    <t>ADQUISICION INSUMOS PARA IMPRESORA DE CARNET A UTILIZAR EN EL XCNPV-2022</t>
  </si>
  <si>
    <t>50800</t>
  </si>
  <si>
    <t>https://comunidad.comprasdominicana.gob.do//Public/Tendering/OpportunityDetail/Index?noticeUID=DO1.NTC.1155936</t>
  </si>
  <si>
    <t>ONE-UC-CD-2022-0184</t>
  </si>
  <si>
    <t>¿ADQUISICIÓN DE ETIQUETAS ADICIONALES PARA IDENTIFICACIÓN DE VIVIENDAS CENSADAS¿.</t>
  </si>
  <si>
    <t>163830</t>
  </si>
  <si>
    <t>https://comunidad.comprasdominicana.gob.do//Public/Tendering/OpportunityDetail/Index?noticeUID=DO1.NTC.1159956</t>
  </si>
  <si>
    <t>ONE-UC-CD-2022-0197</t>
  </si>
  <si>
    <t>¿ADQUISICIÓN E INSTALACIÓN DE INVERSOR DE 2.5 KILOS CON BATERÍAS PARA EL CENTRO LOGÍSTICO DE CENSOS (ALMACÉN) ENTREGA INMEDIATA¿</t>
  </si>
  <si>
    <t>¿ADQUISICIÓN E INSTALACIÓN DE INVERSON DE 2.5 KILOS CON BATERÍAS PARA EL CENTRO LOGÍSTICO DE CENSOS (ALMACÉN) ENTREGA INMEDIATA¿</t>
  </si>
  <si>
    <t>130000</t>
  </si>
  <si>
    <t>https://comunidad.comprasdominicana.gob.do//Public/Tendering/OpportunityDetail/Index?noticeUID=DO1.NTC.1169540</t>
  </si>
  <si>
    <t>ONE-UC-CD-2022-0199</t>
  </si>
  <si>
    <t>¿SERVICIO DE MANTENIMIENTO Y REPARACIÓN DEL VEHÍCULO MITSUBISHI DE ESTA INSTITUCIÓN¿¿</t>
  </si>
  <si>
    <t>19900.01</t>
  </si>
  <si>
    <t>https://comunidad.comprasdominicana.gob.do//Public/Tendering/OpportunityDetail/Index?noticeUID=DO1.NTC.1172126</t>
  </si>
  <si>
    <t>ONE-UC-CD-2023-0023</t>
  </si>
  <si>
    <t>SERVICIO DE TRANSPORTE PARA EL LEVANTAMIENTO DE ENCUESTA NACIONAL DE COBERTURA Y CALIDAD DEL XCNPV-2022</t>
  </si>
  <si>
    <t>36000</t>
  </si>
  <si>
    <t>https://comunidad.comprasdominicana.gob.do//Public/Tendering/OpportunityDetail/Index?noticeUID=DO1.NTC.1217012</t>
  </si>
  <si>
    <t>ONE-UC-CD-2023-0026</t>
  </si>
  <si>
    <t>IMPRESION DE CUESTIONARIOS DEL HOGAR</t>
  </si>
  <si>
    <t>167995.96</t>
  </si>
  <si>
    <t>https://comunidad.comprasdominicana.gob.do//Public/Tendering/OpportunityDetail/Index?noticeUID=DO1.NTC.1221302</t>
  </si>
  <si>
    <t>ONE-UC-CD-2023-0027</t>
  </si>
  <si>
    <t>ADQUISICIÓN DE INSUMOS MÉDICOS Y MATERIAL GASTABLE PARA USO EN ENCUESTA NACIONAL DE COBERTURA Y CALIDAD</t>
  </si>
  <si>
    <t>69205.6</t>
  </si>
  <si>
    <t>https://comunidad.comprasdominicana.gob.do//Public/Tendering/OpportunityDetail/Index?noticeUID=DO1.NTC.1225215</t>
  </si>
  <si>
    <t>ONE-UC-CD-2023-0028</t>
  </si>
  <si>
    <t>''ADQUISICIÓN DE MATERIALES GASTABLES PARA LA ENCUESTA NACIONAL DE COBERTURA Y CALIDAD XCNPV''</t>
  </si>
  <si>
    <t>167460</t>
  </si>
  <si>
    <t>https://comunidad.comprasdominicana.gob.do//Public/Tendering/OpportunityDetail/Index?noticeUID=DO1.NTC.1221438</t>
  </si>
  <si>
    <t>ONE-UC-CD-2023-0031</t>
  </si>
  <si>
    <t>MANTENIMIENTO Y REPARACIÓN DE VEHÍCULO DE MOTOR MARCA HYUNDAI PLACA E00863 AÑO 2017</t>
  </si>
  <si>
    <t>47000</t>
  </si>
  <si>
    <t>https://comunidad.comprasdominicana.gob.do//Public/Tendering/OpportunityDetail/Index?noticeUID=DO1.NTC.1228236</t>
  </si>
  <si>
    <t>ONE-UC-CD-2023-0033</t>
  </si>
  <si>
    <t>¿SERVICIO DE MANTENIMIENTO PREVENTIVO Y REPARACIÓN DE VEHÍCULO DE LA INSTITUCIÓN¿¿.</t>
  </si>
  <si>
    <t>53500</t>
  </si>
  <si>
    <t>https://comunidad.comprasdominicana.gob.do//Public/Tendering/OpportunityDetail/Index?noticeUID=DO1.NTC.1229129</t>
  </si>
  <si>
    <t>ONE-UC-CD-2023-0035</t>
  </si>
  <si>
    <t>''ADQUISICIÓN DE INSUMOS PARA IDENTIFICACIÓN DEL PERSONAL EN LA INSTITUCIÓN''</t>
  </si>
  <si>
    <t>31711.5</t>
  </si>
  <si>
    <t>https://comunidad.comprasdominicana.gob.do//Public/Tendering/OpportunityDetail/Index?noticeUID=DO1.NTC.1231042</t>
  </si>
  <si>
    <t>ONE-UC-CD-2023-0061</t>
  </si>
  <si>
    <t>99999.99</t>
  </si>
  <si>
    <t>https://comunidad.comprasdominicana.gob.do//Public/Tendering/OpportunityDetail/Index?noticeUID=DO1.NTC.1252443</t>
  </si>
  <si>
    <t>ONE-UC-CD-2023-0072</t>
  </si>
  <si>
    <t>''SERVICIO DE MANTENIMIENTO PREVENTIVO A VEHÍCULO DE LA INSTITUCIÓN''</t>
  </si>
  <si>
    <t>38300</t>
  </si>
  <si>
    <t>https://comunidad.comprasdominicana.gob.do//Public/Tendering/OpportunityDetail/Index?noticeUID=DO1.NTC.1263815</t>
  </si>
  <si>
    <t>ONE-UC-CD-2023-0074</t>
  </si>
  <si>
    <t>¿SERVICIO DE DESINSTALACIÓN TRASLADO E INSTALACIÓN DE TANQUE DE COMBUSTIBLE PARA PLATA ELÉCTRICA¿.</t>
  </si>
  <si>
    <t>50</t>
  </si>
  <si>
    <t>https://comunidad.comprasdominicana.gob.do//Public/Tendering/OpportunityDetail/Index?noticeUID=DO1.NTC.1264608</t>
  </si>
  <si>
    <t>ONE-UC-CD-2023-0084</t>
  </si>
  <si>
    <t>SERVICIO DE REPARACIÓN Y MANTENIMIENTO PREVENTIVO A VEHICULO DE LA INSTITUCIÓN</t>
  </si>
  <si>
    <t>8700</t>
  </si>
  <si>
    <t>https://comunidad.comprasdominicana.gob.do//Public/Tendering/OpportunityDetail/Index?noticeUID=DO1.NTC.1275125</t>
  </si>
  <si>
    <t>ONE-UC-CD-2023-0090</t>
  </si>
  <si>
    <t>ADQUISICIÓN DE IMPRESIÓN DE BACK PANEL Y BROCHURE A SER UTILIZADO EN LANZAMIENTO DE LOS DATOS PRELIMINARES DEL X CENSO NACIONAL DE POBLACIÓN Y VIVIENDA.</t>
  </si>
  <si>
    <t>ADQUISICIÓN DE IMPRESIÓN DE BACK PANEL Y BROCHURE A SER UTILIZADO EN LANZAMIENTO DE LOS DATOS PRELIMINARES DEL X CENSO NACIONAL DE POBLACIÓN Y VIVIENDA</t>
  </si>
  <si>
    <t>74999.98</t>
  </si>
  <si>
    <t>https://comunidad.comprasdominicana.gob.do//Public/Tendering/OpportunityDetail/Index?noticeUID=DO1.NTC.1278228</t>
  </si>
  <si>
    <t>ONE-UC-CD-2023-0092</t>
  </si>
  <si>
    <t>SERVICIOS DE REPARACIONES Y MANTENIMIENTOS PREVENTIVO A LOS VEHICULOS DE LA INSTITUCIÓN</t>
  </si>
  <si>
    <t>36714</t>
  </si>
  <si>
    <t>https://comunidad.comprasdominicana.gob.do//Public/Tendering/OpportunityDetail/Index?noticeUID=DO1.NTC.1282040</t>
  </si>
  <si>
    <t>ONE-UC-CD-2023-0100</t>
  </si>
  <si>
    <t>SERVICIOS DE REPARACIONES Y MANTENIMIENTOS PREVENTIVOS A LOS VEHICULOS DE LA INSTITUCIÓN</t>
  </si>
  <si>
    <t>156814</t>
  </si>
  <si>
    <t>https://comunidad.comprasdominicana.gob.do//Public/Tendering/OpportunityDetail/Index?noticeUID=DO1.NTC.1290807</t>
  </si>
  <si>
    <t>ONE-UC-CD-2023-0107</t>
  </si>
  <si>
    <t>SERVICIO DE RECOLECIÓN DE DESECHOS SÓLIDOS CON FINES DE RECICLAJE TRATAMIENTO Y DISPOSICIÓN FINAL AMIGABLE AL MEDIO AMBIENTE PARA MATERIALES QUE PERTENECEN A LA INSTITUCIÓN</t>
  </si>
  <si>
    <t>35000</t>
  </si>
  <si>
    <t>https://comunidad.comprasdominicana.gob.do//Public/Tendering/OpportunityDetail/Index?noticeUID=DO1.NTC.1292022</t>
  </si>
  <si>
    <t>ONE-UC-CD-2023-0118</t>
  </si>
  <si>
    <t>ADQUISICIÓN DE INSUMOS PARA EQUIPOS INFORMÁTICOS</t>
  </si>
  <si>
    <t>https://comunidad.comprasdominicana.gob.do//Public/Tendering/OpportunityDetail/Index?noticeUID=DO1.NTC.1302010</t>
  </si>
  <si>
    <t>ONE-UC-CD-2023-0134</t>
  </si>
  <si>
    <t>SERVICIO DESMOTE TRALASDO E INSTALACIÓN DE EXTRACTORES DE AIRE</t>
  </si>
  <si>
    <t>70000</t>
  </si>
  <si>
    <t>https://comunidad.comprasdominicana.gob.do//Public/Tendering/OpportunityDetail/Index?noticeUID=DO1.NTC.1316842</t>
  </si>
  <si>
    <t>ONE-UC-CD-2023-0140</t>
  </si>
  <si>
    <t>SERVICIO DE REPARACIÓN DE ALTERNADOR DEL VEHÍCULO DE MOTOR MARCA NISSAN FRONTIER PERTENECIENTE A LA INSTITUCIÓN</t>
  </si>
  <si>
    <t>3800</t>
  </si>
  <si>
    <t>https://comunidad.comprasdominicana.gob.do//Public/Tendering/OpportunityDetail/Index?noticeUID=DO1.NTC.1320425</t>
  </si>
  <si>
    <t>ONE-UC-CD-2023-0142</t>
  </si>
  <si>
    <t>: ¿Servicio de traslado de UPS desde centro de logística ubicado Km 9¿ Autopista Duarte hasta instalaciones de la ONE.</t>
  </si>
  <si>
    <t>https://comunidad.comprasdominicana.gob.do//Public/Tendering/OpportunityDetail/Index?noticeUID=DO1.NTC.1324808</t>
  </si>
  <si>
    <t>ONE-UC-CD-2023-0146</t>
  </si>
  <si>
    <t>SERVICIO DE IMPRESIÓN DE INFORME BÁSICO DEL XCNPV 2023¿</t>
  </si>
  <si>
    <t>47500</t>
  </si>
  <si>
    <t>https://comunidad.comprasdominicana.gob.do//Public/Tendering/OpportunityDetail/Index?noticeUID=DO1.NTC.1326440</t>
  </si>
  <si>
    <t>ONE-UC-CD-2023-0148</t>
  </si>
  <si>
    <t>`¿SERVICIO DE IMPRESIÓN DE INFORME BÁSICO e INFOGRAFÍA DEL XCNPV 2023¿ RELATIVO AL PROCESO ONE-UC-CD-2023-0146`</t>
  </si>
  <si>
    <t>¿SERVICIO DE IMPRESIÓN DE INFORME BÁSICO e INFOGRAFÍA DEL XCNPV 2023¿ RELATIVO AL PROCESO ONE-UC-CD-2023-0146</t>
  </si>
  <si>
    <t>90000</t>
  </si>
  <si>
    <t>https://comunidad.comprasdominicana.gob.do//Public/Tendering/OpportunityDetail/Index?noticeUID=DO1.NTC.1329252</t>
  </si>
  <si>
    <t>GCPS-CCC-CP-2023-0001</t>
  </si>
  <si>
    <t>Adquisición de vehículo para el fortalecimiento de la flotilla vehicular del proyecto ciudad mujer que se articula a través del Gabinete de Política Social (GPS)</t>
  </si>
  <si>
    <t>3000000</t>
  </si>
  <si>
    <t>https://comunidad.comprasdominicana.gob.do//Public/Tendering/OpportunityDetail/Index?noticeUID=DO1.NTC.1210547</t>
  </si>
  <si>
    <t>GCPS-CCC-CP-2023-0002</t>
  </si>
  <si>
    <t>Adquisición de Combustible para uso del Gabinete de Políticas Sociales (GPS) Centros Tecnológicos Comunitarios (CTC) Programa Oportunidad 14-24 y Proyecto Ciudad Mujer</t>
  </si>
  <si>
    <t>5154000</t>
  </si>
  <si>
    <t>https://comunidad.comprasdominicana.gob.do//Public/Tendering/OpportunityDetail/Index?noticeUID=DO1.NTC.1209207</t>
  </si>
  <si>
    <t>GCPS-CCC-CP-2023-0005</t>
  </si>
  <si>
    <t>5130000</t>
  </si>
  <si>
    <t>https://comunidad.comprasdominicana.gob.do//Public/Tendering/OpportunityDetail/Index?noticeUID=DO1.NTC.1252637</t>
  </si>
  <si>
    <t>GCPS-CCC-CP-2023-0015</t>
  </si>
  <si>
    <t>Adquisición de Combustible para uso del Gabinete de Políticas Sociales (GPS) Centros Tecnológicos Comunitarios (CTC) Programa Oportunidad 14-24 y Proyecto Ciudad Mujer.</t>
  </si>
  <si>
    <t>https://comunidad.comprasdominicana.gob.do//Public/Tendering/OpportunityDetail/Index?noticeUID=DO1.NTC.1287606</t>
  </si>
  <si>
    <t>GCPS-CCC-CP-2023-0029</t>
  </si>
  <si>
    <t>Adquisición de Combustible para uso del Gabinete de Política Social (GPS) Centros Tecnológicos Comunitarios (CTC) Programa Oportunidad 14-24 y Proyecto Ciudad Mujer</t>
  </si>
  <si>
    <t>4650100</t>
  </si>
  <si>
    <t>https://comunidad.comprasdominicana.gob.do//Public/Tendering/OpportunityDetail/Index?noticeUID=DO1.NTC.1321413</t>
  </si>
  <si>
    <t>GCPS-CCC-CP-2024-0001</t>
  </si>
  <si>
    <t>Adquisición de Combustible para uso del Gabinete de Política Social (GPS) Programa Oportunidad 14-24 y Proyecto Ciudad Mujer</t>
  </si>
  <si>
    <t>4341200</t>
  </si>
  <si>
    <t>https://comunidad.comprasdominicana.gob.do//Public/Tendering/OpportunityDetail/Index?noticeUID=DO1.NTC.1367953</t>
  </si>
  <si>
    <t>GCPS-CCC-LPN-2022-0005</t>
  </si>
  <si>
    <t>Adquisición de vehículos para el fortalecimiento de la flotilla vehicular de los distintos programas que se articulan a través del Gabinete de Política Social</t>
  </si>
  <si>
    <t>62102319.95</t>
  </si>
  <si>
    <t>https://comunidad.comprasdominicana.gob.do//Public/Tendering/OpportunityDetail/Index?noticeUID=DO1.NTC.1139708</t>
  </si>
  <si>
    <t>GCPS-CCC-LPN-2022-0006</t>
  </si>
  <si>
    <t>Adquisición de Combustible para uso del Gabinete de Política Social, Centros Tecnológicos Comunitarios y Programas Oportunidad 14-24 y Ciudad Mujer</t>
  </si>
  <si>
    <t>6012000</t>
  </si>
  <si>
    <t>https://comunidad.comprasdominicana.gob.do//Public/Tendering/OpportunityDetail/Index?noticeUID=DO1.NTC.1147316</t>
  </si>
  <si>
    <t>GCPS-CCC-LPN-2023-0005</t>
  </si>
  <si>
    <t>ADQUISICIÓN MOBILIARIO PARA CEDIMUJER SANTIAGO Y CEDIMUJER SANTO DOMINGO NORTE</t>
  </si>
  <si>
    <t>ADQUISICIÓN MOBILIARIO PARA CEDIMUJER SANTIAGO Y  CEDIMUJER SANTO DOMINGO NORTE</t>
  </si>
  <si>
    <t>61805140</t>
  </si>
  <si>
    <t>https://comunidad.comprasdominicana.gob.do//Public/Tendering/OpportunityDetail/Index?noticeUID=DO1.NTC.1287442</t>
  </si>
  <si>
    <t>GCPS-CCC-LPN-2023-0006</t>
  </si>
  <si>
    <t>ADQUISICIÓN EQUIPAMIENTO MEDICO PARA CEDIMUJER SANTIAGO Y SANTO DOMINGO NORTE</t>
  </si>
  <si>
    <t>31920611</t>
  </si>
  <si>
    <t>https://comunidad.comprasdominicana.gob.do//Public/Tendering/OpportunityDetail/Index?noticeUID=DO1.NTC.1280710</t>
  </si>
  <si>
    <t>GCPS-CCC-LPN-2023-0008</t>
  </si>
  <si>
    <t>Adquisición de Sistema de Energía Solar para Edificios de los Centros de Desarrollo Integral para la Mujer (CEDI-MUJER) Santo Domingo Norte y Santiago</t>
  </si>
  <si>
    <t>31000000</t>
  </si>
  <si>
    <t>https://comunidad.comprasdominicana.gob.do//Public/Tendering/OpportunityDetail/Index?noticeUID=DO1.NTC.1321411</t>
  </si>
  <si>
    <t>GCPS-CCC-LPN-2023-0009</t>
  </si>
  <si>
    <t>SUMINISTRO E IMPLEMENTACIÓN DE DATA CENTER PARA LOS CENTRO DE DESARROLLO INTEGRAL PARA LA MUJER (CEDIMUJER) SANTO DOMINGO ¿SANTIAGO</t>
  </si>
  <si>
    <t>27000271.2</t>
  </si>
  <si>
    <t>https://comunidad.comprasdominicana.gob.do//Public/Tendering/OpportunityDetail/Index?noticeUID=DO1.NTC.1321112</t>
  </si>
  <si>
    <t>GCPS-CCC-LPN-2024-0002</t>
  </si>
  <si>
    <t>Adquisición de Equipos de Computadoras de Escritorio Computadoras Portátiles y Tabletas para los centros de desarrollo para la mujer (CEDIMUJER).</t>
  </si>
  <si>
    <t>Adquisición de Equipos de Computadoras de Escritorio Computadoras Portátiles y Tabletas para los centros de desarrollo para la mujer (CEDIMUJER)</t>
  </si>
  <si>
    <t>15241200</t>
  </si>
  <si>
    <t>https://comunidad.comprasdominicana.gob.do//Public/Tendering/OpportunityDetail/Index?noticeUID=DO1.NTC.1369503</t>
  </si>
  <si>
    <t>GCPS-CCC-PEPB-2022-0003</t>
  </si>
  <si>
    <t>COLOCACIÓN DE PUBLICIDAD INSTITUCIONAL DEL GABINETE DE POLÍTICA SOCIAL</t>
  </si>
  <si>
    <t>826000</t>
  </si>
  <si>
    <t>https://comunidad.comprasdominicana.gob.do//Public/Tendering/OpportunityDetail/Index?noticeUID=DO1.NTC.1117706</t>
  </si>
  <si>
    <t>GCPS-CCC-PEPB-2022-0005</t>
  </si>
  <si>
    <t>COLOCACIÓN DE PUBLICIDAD INSTITUCIONAL EN MEDIOS: TELEVISIVOS,  RADIALES Y DIGITALES DE LAS ACTIVIDADES REALIZADAS POR EL GABINETE DE POLÍTICA SOCIAL</t>
  </si>
  <si>
    <t>3953000</t>
  </si>
  <si>
    <t>https://comunidad.comprasdominicana.gob.do//Public/Tendering/OpportunityDetail/Index?noticeUID=DO1.NTC.1170316</t>
  </si>
  <si>
    <t>GCPS-CCC-PEPB-2023-0002</t>
  </si>
  <si>
    <t>COLOCACIÓN DE PUBLICIDAD INSTITUCIONAL EN MEDIOS: TELEVISIVOS  RADIALES Y DIGITALES DE LAS ACTIVIDADES REALIZADAS POR EL GABINETE DE POLÍTICA SOCIAL</t>
  </si>
  <si>
    <t>6304000</t>
  </si>
  <si>
    <t>https://comunidad.comprasdominicana.gob.do//Public/Tendering/OpportunityDetail/Index?noticeUID=DO1.NTC.1257856</t>
  </si>
  <si>
    <t>GCPS-DAF-CM-2022-0119</t>
  </si>
  <si>
    <t>ADQUISICIO DE MOBILIARIOS  PARA RESTRUCTURACION  PARA AREA  FINANCIERA</t>
  </si>
  <si>
    <t>724064.05</t>
  </si>
  <si>
    <t>https://comunidad.comprasdominicana.gob.do//Public/Tendering/OpportunityDetail/Index?noticeUID=DO1.NTC.1123632</t>
  </si>
  <si>
    <t>GCPS-DAF-CM-2022-0121</t>
  </si>
  <si>
    <t>CONTRATACION DE SERVICIOS PROFESIONALES DE CONSULTORIA PARA ESPECIALISTA FINANCIERO PARA EL PROYECTO CIUDAD MUJER.</t>
  </si>
  <si>
    <t>1132800</t>
  </si>
  <si>
    <t>https://comunidad.comprasdominicana.gob.do//Public/Tendering/OpportunityDetail/Index?noticeUID=DO1.NTC.1131533</t>
  </si>
  <si>
    <t>GCPS-DAF-CM-2022-0141</t>
  </si>
  <si>
    <t>Participacion XII Congreso Internacional de Direccion de Proyectos PMIRD 2022</t>
  </si>
  <si>
    <t>773808</t>
  </si>
  <si>
    <t>https://comunidad.comprasdominicana.gob.do//Public/Tendering/OpportunityDetail/Index?noticeUID=DO1.NTC.1140523</t>
  </si>
  <si>
    <t>GCPS-DAF-CM-2022-0167</t>
  </si>
  <si>
    <t>CONTRATACION DE LOS SERVICIOS DE UNA EMPRESA CERTIFICADORA DE SISTEMA DE GESTION DE LA INSTITUCION</t>
  </si>
  <si>
    <t>191632</t>
  </si>
  <si>
    <t>https://comunidad.comprasdominicana.gob.do//Public/Tendering/OpportunityDetail/Index?noticeUID=DO1.NTC.1154326</t>
  </si>
  <si>
    <t>GCPS-DAF-CM-2022-0169</t>
  </si>
  <si>
    <t>Servicio de Alquiler de 2  Vehículo SUV Compacta por 30 Dias para ser usada por el personal del proyecto Ciudad Mujer para supervisión y leventamineto de terreno según especicificaciones Técnicas</t>
  </si>
  <si>
    <t>180000</t>
  </si>
  <si>
    <t>https://comunidad.comprasdominicana.gob.do//Public/Tendering/OpportunityDetail/Index?noticeUID=DO1.NTC.1157363</t>
  </si>
  <si>
    <t>GCPS-DAF-CM-2022-0170</t>
  </si>
  <si>
    <t>Servicio de Mantenimiento de Plantas Eléctricas de la Institución (Según Especificaciones Técnicas)</t>
  </si>
  <si>
    <t>262665.64</t>
  </si>
  <si>
    <t>https://comunidad.comprasdominicana.gob.do//Public/Tendering/OpportunityDetail/Index?noticeUID=DO1.NTC.1157271</t>
  </si>
  <si>
    <t>GCPS-DAF-CM-2022-0183</t>
  </si>
  <si>
    <t>CONTRATACIÓN DE EMPRESA PARA MONTAJE DE EVENTO, PARA PRIMER PICAZO DE LOS CENTROS DE DESARROLLO INTEGRAL DE LA MUJER, EN SANTIAGO DE LOS CABALLEROS.</t>
  </si>
  <si>
    <t>CONTRATACIÓN DE EMPRESA PARA MONTAJE DE EVENTO,  PARA PRIMER PICAZO DE LOS CENTROS DE DESARROLLO INTEGRAL DE LA MUJER, EN SANTIAGO DE LOS CABALLEROS.</t>
  </si>
  <si>
    <t>https://comunidad.comprasdominicana.gob.do//Public/Tendering/OpportunityDetail/Index?noticeUID=DO1.NTC.1160345</t>
  </si>
  <si>
    <t>GCPS-DAF-CM-2022-0184</t>
  </si>
  <si>
    <t>CONTRATACIÓN DE EMPRESA PARA MONTAJE DE EVENTOS PARA EL PROYECTO CIUDAD MUJER.</t>
  </si>
  <si>
    <t>701000</t>
  </si>
  <si>
    <t>https://comunidad.comprasdominicana.gob.do//Public/Tendering/OpportunityDetail/Index?noticeUID=DO1.NTC.1160947</t>
  </si>
  <si>
    <t>GCPS-DAF-CM-2022-0191</t>
  </si>
  <si>
    <t>Adquisición de Licencia para uso de Diferentes Deptos.  de la Institución(Según Especificaciones Técnicas)</t>
  </si>
  <si>
    <t>Adquisición de Licencia para uso de Diferentes Deptos.  de la Institución (Según Especificaciones Técnicas)</t>
  </si>
  <si>
    <t>784400</t>
  </si>
  <si>
    <t>https://comunidad.comprasdominicana.gob.do//Public/Tendering/OpportunityDetail/Index?noticeUID=DO1.NTC.1168566</t>
  </si>
  <si>
    <t>GCPS-DAF-CM-2022-0197</t>
  </si>
  <si>
    <t>Participación del Gabinete de Politica Social en estudio de posicionamiento de instituciones del Estado</t>
  </si>
  <si>
    <t>354000</t>
  </si>
  <si>
    <t>https://comunidad.comprasdominicana.gob.do//Public/Tendering/OpportunityDetail/Index?noticeUID=DO1.NTC.1165841</t>
  </si>
  <si>
    <t>GCPS-DAF-CM-2022-0198</t>
  </si>
  <si>
    <t>Adquisición de Electrodomesticos y muebles para ser donados a la Junta de Retiro y Fondos de Pensiones de las  FF.AA (Según Especificaciones Técnicas Anexas)</t>
  </si>
  <si>
    <t>Adquisición de Electrodomésticos y muebles para ser donados a la Junta de Retiro y Fondos de Pensiones de las  FF.AA</t>
  </si>
  <si>
    <t>867062.82</t>
  </si>
  <si>
    <t>https://comunidad.comprasdominicana.gob.do//Public/Tendering/OpportunityDetail/Index?noticeUID=DO1.NTC.1167150</t>
  </si>
  <si>
    <t>GCPS-DAF-CM-2022-0203</t>
  </si>
  <si>
    <t>ADQUISICIÓN DE SISTEMA PARA HABILITACIÓN DE LA CENTRAL TELEFÓNICA DE LA INSTITUCIÓN.</t>
  </si>
  <si>
    <t>ADQUISICIÓN DE SISTEMA PARA HABILITACIÓN DE LA CENTRAL TELEFÓNICA DE LA INSTITUCIÓN</t>
  </si>
  <si>
    <t>938100</t>
  </si>
  <si>
    <t>https://comunidad.comprasdominicana.gob.do//Public/Tendering/OpportunityDetail/Index?noticeUID=DO1.NTC.1169739</t>
  </si>
  <si>
    <t>GCPS-DAF-CM-2022-0208</t>
  </si>
  <si>
    <t>Adquisicion de Seis Switch de 48 Puertos para la Conectividad de los Equipos Informaticos del GPS</t>
  </si>
  <si>
    <t>https://comunidad.comprasdominicana.gob.do//Public/Tendering/OpportunityDetail/Index?noticeUID=DO1.NTC.1168336</t>
  </si>
  <si>
    <t>GCPS-DAF-CM-2022-0229</t>
  </si>
  <si>
    <t>CONTRATACION DE EMPRESA PARA MONTAJE DE EVENTO PRIMER PICAZO DE LOS CENTROS DE DESARROLLO INTERGRAL DE LA MUJER EN SANTO DOMINGO NORTE.</t>
  </si>
  <si>
    <t>https://comunidad.comprasdominicana.gob.do//Public/Tendering/OpportunityDetail/Index?noticeUID=DO1.NTC.1170831</t>
  </si>
  <si>
    <t>GCPS-DAF-CM-2022-0232</t>
  </si>
  <si>
    <t>SERVICIO DE ALQUILER DE VEHICULOS PARA USO DE LA INSTITUCION.</t>
  </si>
  <si>
    <t>1096312</t>
  </si>
  <si>
    <t>https://comunidad.comprasdominicana.gob.do//Public/Tendering/OpportunityDetail/Index?noticeUID=DO1.NTC.1170864</t>
  </si>
  <si>
    <t>GCPS-DAF-CM-2023-0009</t>
  </si>
  <si>
    <t>Adquisición de equipos informáticos para cubrir necesidades y ejecución del proyecto Ciudad Mujer.</t>
  </si>
  <si>
    <t>805300</t>
  </si>
  <si>
    <t>https://comunidad.comprasdominicana.gob.do//Public/Tendering/OpportunityDetail/Index?noticeUID=DO1.NTC.1219123</t>
  </si>
  <si>
    <t>GCPS-DAF-CM-2023-0019</t>
  </si>
  <si>
    <t>Adquisición de Licencias Informáticas para Proyecto Ciudad Mujer.</t>
  </si>
  <si>
    <t>1116000</t>
  </si>
  <si>
    <t>https://comunidad.comprasdominicana.gob.do//Public/Tendering/OpportunityDetail/Index?noticeUID=DO1.NTC.1219414</t>
  </si>
  <si>
    <t>GCPS-DAF-CM-2023-0032</t>
  </si>
  <si>
    <t>Adquisicion de Licencias para uso de la Institucion</t>
  </si>
  <si>
    <t>https://comunidad.comprasdominicana.gob.do//Public/Tendering/OpportunityDetail/Index?noticeUID=DO1.NTC.1229540</t>
  </si>
  <si>
    <t>GCPS-DAF-CM-2023-0070</t>
  </si>
  <si>
    <t>Adquisición de licencias para manejo de software para ser instalados en dispositivos del proyecto ciudad mujer.</t>
  </si>
  <si>
    <t>https://comunidad.comprasdominicana.gob.do//Public/Tendering/OpportunityDetail/Index?noticeUID=DO1.NTC.1249007</t>
  </si>
  <si>
    <t>GCPS-DAF-CM-2023-0073</t>
  </si>
  <si>
    <t>Adquisición de uniformes para cubrir necesidad del personal técnico y de supervisión del proyecto ciudad mujer CEDI-MUJER.</t>
  </si>
  <si>
    <t>https://comunidad.comprasdominicana.gob.do//Public/Tendering/OpportunityDetail/Index?noticeUID=DO1.NTC.1247748</t>
  </si>
  <si>
    <t>GCPS-DAF-CM-2023-0099</t>
  </si>
  <si>
    <t>Contratación de Empresa Para Montaje de Eventos Para Inauguraciones Programa Oportunidad 14-24.</t>
  </si>
  <si>
    <t>https://comunidad.comprasdominicana.gob.do//Public/Tendering/OpportunityDetail/Index?noticeUID=DO1.NTC.1263039</t>
  </si>
  <si>
    <t>GCPS-DAF-CM-2023-0100</t>
  </si>
  <si>
    <t>Participacion en el XVI Congreso Internacional de Finanzas y Auditoria (CIFA) Simultaneamente con el XXI Seminario Latinoamericano de Contadores y Auditores (SELATCA)</t>
  </si>
  <si>
    <t>476784</t>
  </si>
  <si>
    <t>https://comunidad.comprasdominicana.gob.do//Public/Tendering/OpportunityDetail/Index?noticeUID=DO1.NTC.1263235</t>
  </si>
  <si>
    <t>GCPS-DAF-CM-2023-0108</t>
  </si>
  <si>
    <t>Adquisición de Tóner para ser utilizados en los diferentes Dpto. de la Institución</t>
  </si>
  <si>
    <t>1505585.25</t>
  </si>
  <si>
    <t>https://comunidad.comprasdominicana.gob.do//Public/Tendering/OpportunityDetail/Index?noticeUID=DO1.NTC.1270846</t>
  </si>
  <si>
    <t>GCPS-DAF-CM-2023-0111</t>
  </si>
  <si>
    <t>Adquisición de Planta Eléctrica Según Especificaciones Técnicas.</t>
  </si>
  <si>
    <t>https://comunidad.comprasdominicana.gob.do//Public/Tendering/OpportunityDetail/Index?noticeUID=DO1.NTC.1270962</t>
  </si>
  <si>
    <t>GCPS-DAF-CM-2023-0113</t>
  </si>
  <si>
    <t>https://comunidad.comprasdominicana.gob.do//Public/Tendering/OpportunityDetail/Index?noticeUID=DO1.NTC.1273339</t>
  </si>
  <si>
    <t>GCPS-DAF-CM-2023-0118</t>
  </si>
  <si>
    <t>Instalación de Counter para Habilitar Cabina de Radio de Institución.</t>
  </si>
  <si>
    <t>678500</t>
  </si>
  <si>
    <t>https://comunidad.comprasdominicana.gob.do//Public/Tendering/OpportunityDetail/Index?noticeUID=DO1.NTC.1280444</t>
  </si>
  <si>
    <t>GCPS-DAF-CM-2023-0138</t>
  </si>
  <si>
    <t>Contratación de Empresa para Servicios de Montajes de Eventos para Diversas Actividades y Reuniones de la Institución.</t>
  </si>
  <si>
    <t>https://comunidad.comprasdominicana.gob.do//Public/Tendering/OpportunityDetail/Index?noticeUID=DO1.NTC.1286824</t>
  </si>
  <si>
    <t>GCPS-DAF-CM-2023-0177</t>
  </si>
  <si>
    <t>Contratación de empresa para servicios de almuerzos pre-empacados para Proyecto Ciudad Mujer.</t>
  </si>
  <si>
    <t>https://comunidad.comprasdominicana.gob.do//Public/Tendering/OpportunityDetail/Index?noticeUID=DO1.NTC.1300244</t>
  </si>
  <si>
    <t>GCPS-UC-CD-2022-0348</t>
  </si>
  <si>
    <t>Servicio de Publicidad para la Adquisición de Equipamiento Medico para los Centros CEDI-MUJER Santiago de los Caballeros y CEDI-MUJER Santo Domingo</t>
  </si>
  <si>
    <t>70800</t>
  </si>
  <si>
    <t>https://comunidad.comprasdominicana.gob.do//Public/Tendering/OpportunityDetail/Index?noticeUID=DO1.NTC.1105034</t>
  </si>
  <si>
    <t>GCPS-UC-CD-2022-0387</t>
  </si>
  <si>
    <t>Servicio de Refrigerio para participantes en reunión de Procesos y  Tecnología  de los Centros de Desarrollo Integral para la Mujer (CEDI-MUJER)</t>
  </si>
  <si>
    <t>5546</t>
  </si>
  <si>
    <t>https://comunidad.comprasdominicana.gob.do//Public/Tendering/OpportunityDetail/Index?noticeUID=DO1.NTC.1115706</t>
  </si>
  <si>
    <t>GCPS-UC-CD-2022-0430</t>
  </si>
  <si>
    <t>Servicio de Catering que incluye Almuerzo Ejecutivo para Actividad de Ciudad Mujer</t>
  </si>
  <si>
    <t>https://comunidad.comprasdominicana.gob.do//Public/Tendering/OpportunityDetail/Index?noticeUID=DO1.NTC.1126549</t>
  </si>
  <si>
    <t>GCPS-UC-CD-2022-0432</t>
  </si>
  <si>
    <t>ADQUISICIÓN DE CAMISAS PERSONALIZADAS CON EL LOGO DEL PROYECTO CIUDAD MUJER.</t>
  </si>
  <si>
    <t>ADQUISICIÓN DE CAMISAS PERSONALIZADAS CON EL LOGO DEL PROYECTO CIUDAD MUJER</t>
  </si>
  <si>
    <t>63600</t>
  </si>
  <si>
    <t>https://comunidad.comprasdominicana.gob.do//Public/Tendering/OpportunityDetail/Index?noticeUID=DO1.NTC.1127740</t>
  </si>
  <si>
    <t>GCPS-UC-CD-2022-0492</t>
  </si>
  <si>
    <t>Servicio de Catering para inducción del  personal de nuevo ingreso del programa oportunidad 14-24</t>
  </si>
  <si>
    <t>Servicio de Catering para inducción del  personal de nuevo ingreso del programa oportunidad 14-24.</t>
  </si>
  <si>
    <t>111952.5</t>
  </si>
  <si>
    <t>https://comunidad.comprasdominicana.gob.do//Public/Tendering/OpportunityDetail/Index?noticeUID=DO1.NTC.1141516</t>
  </si>
  <si>
    <t>GCPS-UC-CD-2022-0505</t>
  </si>
  <si>
    <t>MONTAJE DE EVENTOS  PARA 100 PERSONA, PARA  ACTIVIDAD DE LA CONSULTORIA JUIDICA  DE SOCIALIZACION  Y ACTUALIZACION  NORMATIVAS  VINCULADAS A LA PROTECCION SOCIAL</t>
  </si>
  <si>
    <t>MONTAJE DE EVENTOS PARA 100 PERSONAS,   PARA  ACTIVIDAD DE LA CONSULTORIA JUIDICA  DE SOCIALIZACION  Y ACTUALIZACION  NORMATIVAS  VINCULADAS A LA PROTECCION SOCIAL</t>
  </si>
  <si>
    <t>68630</t>
  </si>
  <si>
    <t>https://comunidad.comprasdominicana.gob.do//Public/Tendering/OpportunityDetail/Index?noticeUID=DO1.NTC.1142136</t>
  </si>
  <si>
    <t>GCPS-UC-CD-2022-0515</t>
  </si>
  <si>
    <t>SERVICIO DE REFRIGERIO PARA LA GRADUACIÓN DEL PROGRAMA NACIONAL DE PASANTÍAS.</t>
  </si>
  <si>
    <t>75225</t>
  </si>
  <si>
    <t>https://comunidad.comprasdominicana.gob.do//Public/Tendering/OpportunityDetail/Index?noticeUID=DO1.NTC.1145934</t>
  </si>
  <si>
    <t>GCPS-UC-CD-2022-0548</t>
  </si>
  <si>
    <t>Servicio de Instalación e Impresión de Valla informativa de medidas 10 Pies X 7 Pies, Estructura metalica mas lona  del centro a construir en la ciudad de Santiago</t>
  </si>
  <si>
    <t>60457.3</t>
  </si>
  <si>
    <t>https://comunidad.comprasdominicana.gob.do//Public/Tendering/OpportunityDetail/Index?noticeUID=DO1.NTC.1150823</t>
  </si>
  <si>
    <t>GCPS-UC-CD-2022-0562</t>
  </si>
  <si>
    <t>Servicio de Catering para Actividad de Focus Group de Ciudad Mujer</t>
  </si>
  <si>
    <t>31860</t>
  </si>
  <si>
    <t>https://comunidad.comprasdominicana.gob.do//Public/Tendering/OpportunityDetail/Index?noticeUID=DO1.NTC.1150903</t>
  </si>
  <si>
    <t>GCPS-UC-CD-2022-0572</t>
  </si>
  <si>
    <t>SERVICIOS DE IMPRESIÓN DE INVITACIONES 8X8 PULGADAS, PARA CIUDAD MUJER.</t>
  </si>
  <si>
    <t>121776</t>
  </si>
  <si>
    <t>https://comunidad.comprasdominicana.gob.do//Public/Tendering/OpportunityDetail/Index?noticeUID=DO1.NTC.1151551</t>
  </si>
  <si>
    <t>GCPS-UC-CD-2022-0604</t>
  </si>
  <si>
    <t>Servicio de Alquiler de Jeepeta Automatica de 5 Pasajeros   por 30 Dias  Para ser usada por Equipo Técnico para Supervisión  y preparativos de la Construcción del proyecto Ciudad Mujer</t>
  </si>
  <si>
    <t>123000</t>
  </si>
  <si>
    <t>https://comunidad.comprasdominicana.gob.do//Public/Tendering/OpportunityDetail/Index?noticeUID=DO1.NTC.1170406</t>
  </si>
  <si>
    <t>GCPS-UC-CD-2022-0627</t>
  </si>
  <si>
    <t>SERVICIO DE ALQUILER DE VEHÍCULO PARA USO DEL PROYECTO CIUDAD MUJER</t>
  </si>
  <si>
    <t>94400</t>
  </si>
  <si>
    <t>https://comunidad.comprasdominicana.gob.do//Public/Tendering/OpportunityDetail/Index?noticeUID=DO1.NTC.1158760</t>
  </si>
  <si>
    <t>GCPS-UC-CD-2022-0633</t>
  </si>
  <si>
    <t>Servicio de Catering para Actividad de la Presentacion del Procedimiento de Quejas y Reclamaciones en Santo Domingo Norte</t>
  </si>
  <si>
    <t>28615</t>
  </si>
  <si>
    <t>https://comunidad.comprasdominicana.gob.do//Public/Tendering/OpportunityDetail/Index?noticeUID=DO1.NTC.1159516</t>
  </si>
  <si>
    <t>GCPS-UC-CD-2022-0638</t>
  </si>
  <si>
    <t>Servicio de Mantenimiento de Cisterna (Lavado de Desinfección del área de la Cisterna) Exclusivo para Mipyme</t>
  </si>
  <si>
    <t>28320</t>
  </si>
  <si>
    <t>https://comunidad.comprasdominicana.gob.do//Public/Tendering/OpportunityDetail/Index?noticeUID=DO1.NTC.1160408</t>
  </si>
  <si>
    <t>GCPS-UC-CD-2022-0648</t>
  </si>
  <si>
    <t>Servicio de Catering para Actividad de integración con motivo de la Inaguración de la Navidad en la Institución</t>
  </si>
  <si>
    <t>https://comunidad.comprasdominicana.gob.do//Public/Tendering/OpportunityDetail/Index?noticeUID=DO1.NTC.1160926</t>
  </si>
  <si>
    <t>GCPS-UC-CD-2022-0681</t>
  </si>
  <si>
    <t>ADQUISICIÓN DE IMPRESORA MULTIFUNCIONAL PARA EL DEPARTAMENTO DE RECURSOS HUMANOS DE LA INSTITUCIÓN .</t>
  </si>
  <si>
    <t>ADQUISICIÓN DE IMPRESORA MULTIFUNCIONAL PARA EL DEPARTAMENTO DE RECURSOS HUMANOS DE LA INSTITUCIÓN</t>
  </si>
  <si>
    <t>68410.5</t>
  </si>
  <si>
    <t>https://comunidad.comprasdominicana.gob.do//Public/Tendering/OpportunityDetail/Index?noticeUID=DO1.NTC.1165644</t>
  </si>
  <si>
    <t>GCPS-UC-CD-2022-0685</t>
  </si>
  <si>
    <t>SERVICIO DE REFRIGERIO PARA EL PROYECTO CUIDAD MUJER.</t>
  </si>
  <si>
    <t>SERVICIO DE REFRIGERIO PARA EL PROYECTO CUIDAD MUJER</t>
  </si>
  <si>
    <t>19352</t>
  </si>
  <si>
    <t>https://comunidad.comprasdominicana.gob.do//Public/Tendering/OpportunityDetail/Index?noticeUID=DO1.NTC.1165872</t>
  </si>
  <si>
    <t>GCPS-UC-CD-2022-0686</t>
  </si>
  <si>
    <t>SERVICIO IMPRESIÓN DE INVITACIONES PARA PRIMER PICAZO DE LOS CENTROS DE DESARROLLO DE LA MUJER, SANTO DOMINGO.</t>
  </si>
  <si>
    <t>164200</t>
  </si>
  <si>
    <t>https://comunidad.comprasdominicana.gob.do//Public/Tendering/OpportunityDetail/Index?noticeUID=DO1.NTC.1165934</t>
  </si>
  <si>
    <t>GCPS-UC-CD-2022-0704</t>
  </si>
  <si>
    <t>ADQUISICIÓN DE SWITCH DE 48 PUERTOS PARA LA CONECTIVIDAD DE LOS EQUIPOS INFORMÁTICOS DE CTC</t>
  </si>
  <si>
    <t>107000</t>
  </si>
  <si>
    <t>https://comunidad.comprasdominicana.gob.do//Public/Tendering/OpportunityDetail/Index?noticeUID=DO1.NTC.1167341</t>
  </si>
  <si>
    <t>GCPS-UC-CD-2022-0720</t>
  </si>
  <si>
    <t>Servicios de Catering, para 45 personas, que incluya desayuno, almuerzo y 45- jugos, para ser ultilizados por los CTC,.</t>
  </si>
  <si>
    <t>Servicios de Catering, para 45 personas, que incluya desayuno, almuerzo y 45- jugos, para ser ultilizados por  los CTC.</t>
  </si>
  <si>
    <t>79060</t>
  </si>
  <si>
    <t>https://comunidad.comprasdominicana.gob.do//Public/Tendering/OpportunityDetail/Index?noticeUID=DO1.NTC.1170317</t>
  </si>
  <si>
    <t>GCPS-UC-CD-2022-0723</t>
  </si>
  <si>
    <t>Servicio de Catering para Apoyo al Plan del Voluntariado Social Interinstitucional del GPS</t>
  </si>
  <si>
    <t>53572</t>
  </si>
  <si>
    <t>https://comunidad.comprasdominicana.gob.do//Public/Tendering/OpportunityDetail/Index?noticeUID=DO1.NTC.1169151</t>
  </si>
  <si>
    <t>GCPS-UC-CD-2022-0736</t>
  </si>
  <si>
    <t>Servicio de Alquiler de Jeepeta Automática de 5 Pasajeros   por 30 Días  para ser usados por los Ingenieros Supervisores  de la Obras por parte del Gabinete Social hacia el terreno donde se construirán los Centros de Desarrollo Integral para la Mujer</t>
  </si>
  <si>
    <t>Servicio de Alquiler de Jeepeta Automática de 5 Pasajeros   por 30 Días  para ser usados por los Ingenieros Supervisores  de la Obras por parte del Gabinete Social</t>
  </si>
  <si>
    <t>https://comunidad.comprasdominicana.gob.do//Public/Tendering/OpportunityDetail/Index?noticeUID=DO1.NTC.1170405</t>
  </si>
  <si>
    <t>GCPS-UC-CD-2022-0737</t>
  </si>
  <si>
    <t>Servicio de Catering para 30 Personas Tipo Buffet, Jugo y Postre, Desechables y Cristaleria para Compartir Navideño de la Direccion Finaciera</t>
  </si>
  <si>
    <t>66987</t>
  </si>
  <si>
    <t>https://comunidad.comprasdominicana.gob.do//Public/Tendering/OpportunityDetail/Index?noticeUID=DO1.NTC.1170512</t>
  </si>
  <si>
    <t>GCPS-UC-CD-2022-0738</t>
  </si>
  <si>
    <t>Servicio de Catering para 60 Personas para Capacitacion del Personal Militar del GPS</t>
  </si>
  <si>
    <t>75000</t>
  </si>
  <si>
    <t>https://comunidad.comprasdominicana.gob.do//Public/Tendering/OpportunityDetail/Index?noticeUID=DO1.NTC.1170826</t>
  </si>
  <si>
    <t>GCPS-UC-CD-2022-0739</t>
  </si>
  <si>
    <t>Servicios de Catering para 30 personas, almuerzo tipo buffete, para la apertura de Misión Tecnica presencial del Banco Interamericano de Desarrollo, para uso de la Institucion.</t>
  </si>
  <si>
    <t>156350</t>
  </si>
  <si>
    <t>https://comunidad.comprasdominicana.gob.do//Public/Tendering/OpportunityDetail/Index?noticeUID=DO1.NTC.1170523</t>
  </si>
  <si>
    <t>GCPS-UC-CD-2022-0741</t>
  </si>
  <si>
    <t>Servicios Almuerzo ejecutivo, para 35 personas la actividad de Socialización, Misión con los ejecutivos, directivos, consultores, operativos y técnicos del Proyecto y BID, para uso de la Institución.</t>
  </si>
  <si>
    <t>152810</t>
  </si>
  <si>
    <t>https://comunidad.comprasdominicana.gob.do//Public/Tendering/OpportunityDetail/Index?noticeUID=DO1.NTC.1170841</t>
  </si>
  <si>
    <t>GCPS-UC-CD-2022-0744</t>
  </si>
  <si>
    <t>Servicios de Catering, para el taller de Planificación- cierre de metas del equipo del Proyecto Cuidad Mujer, de la Institución.</t>
  </si>
  <si>
    <t>117410</t>
  </si>
  <si>
    <t>https://comunidad.comprasdominicana.gob.do//Public/Tendering/OpportunityDetail/Index?noticeUID=DO1.NTC.1170641</t>
  </si>
  <si>
    <t>GCPS-UC-CD-2022-0751</t>
  </si>
  <si>
    <t>Servicios de catering para el almuerzo  Gourmert, para l socialización de cierre con ejecutivos y técnico de GPS y BID.</t>
  </si>
  <si>
    <t>129210</t>
  </si>
  <si>
    <t>https://comunidad.comprasdominicana.gob.do//Public/Tendering/OpportunityDetail/Index?noticeUID=DO1.NTC.1173010</t>
  </si>
  <si>
    <t>GCPS-UC-CD-2022-0753</t>
  </si>
  <si>
    <t>Servicio de Instalación e Impresión de Valla informativa de medidas 16 Pies X 12 Pies, Estructura metalica mas lona  del centro a construir en la ciudad de Santo Domingo Norte</t>
  </si>
  <si>
    <t>132160</t>
  </si>
  <si>
    <t>https://comunidad.comprasdominicana.gob.do//Public/Tendering/OpportunityDetail/Index?noticeUID=DO1.NTC.1172317</t>
  </si>
  <si>
    <t>GCPS-UC-CD-2022-0761</t>
  </si>
  <si>
    <t>Encuadernado de Documentos e impresiones full color de tamaño  8 1/2 X 11  de las Memorias Institucionales 2022</t>
  </si>
  <si>
    <t>37665.6</t>
  </si>
  <si>
    <t>https://comunidad.comprasdominicana.gob.do//Public/Tendering/OpportunityDetail/Index?noticeUID=DO1.NTC.1173852</t>
  </si>
  <si>
    <t>GCPS-UC-CD-2022-0767</t>
  </si>
  <si>
    <t>Servicios de catering para 200 personas, para la entrega de certificado de los CTC.</t>
  </si>
  <si>
    <t>161727.43</t>
  </si>
  <si>
    <t>https://comunidad.comprasdominicana.gob.do//Public/Tendering/OpportunityDetail/Index?noticeUID=DO1.NTC.1172909</t>
  </si>
  <si>
    <t>GCPS-UC-CD-2022-0769</t>
  </si>
  <si>
    <t>Servicios de Catering para 150 personas, para la actividad de entrega de los certificado para los  CTC.</t>
  </si>
  <si>
    <t>Servicios de Catering para 150 personas, para la actividad de entrega de los certificado para los  CTC</t>
  </si>
  <si>
    <t>121295.57</t>
  </si>
  <si>
    <t>https://comunidad.comprasdominicana.gob.do//Public/Tendering/OpportunityDetail/Index?noticeUID=DO1.NTC.1172582</t>
  </si>
  <si>
    <t>GCPS-UC-CD-2022-0774</t>
  </si>
  <si>
    <t>Servicio de Catering para 40 Personas para Actividad de Integracion</t>
  </si>
  <si>
    <t>116371.6</t>
  </si>
  <si>
    <t>https://comunidad.comprasdominicana.gob.do//Public/Tendering/OpportunityDetail/Index?noticeUID=DO1.NTC.1173450</t>
  </si>
  <si>
    <t>GCPS-UC-CD-2022-0775</t>
  </si>
  <si>
    <t>Servicios de Catering para 40 personas, para el personal que esta en la jornada de entrega de Bonos Navideños.</t>
  </si>
  <si>
    <t>90624</t>
  </si>
  <si>
    <t>https://comunidad.comprasdominicana.gob.do//Public/Tendering/OpportunityDetail/Index?noticeUID=DO1.NTC.1173948</t>
  </si>
  <si>
    <t>GCPS-UC-CD-2022-0777</t>
  </si>
  <si>
    <t>Servicios de catering para 121 personas, para el eventos de socializacion con los comunitarios.</t>
  </si>
  <si>
    <t>121318.16</t>
  </si>
  <si>
    <t>https://comunidad.comprasdominicana.gob.do//Public/Tendering/OpportunityDetail/Index?noticeUID=DO1.NTC.1173779</t>
  </si>
  <si>
    <t>GCPS-UC-CD-2023-0001</t>
  </si>
  <si>
    <t>Servicio de Refrigerio Pre-empacado para el Evento de Presentación de Procedimientos Quejas y Reclamaciones de Santo Domingo Norte.</t>
  </si>
  <si>
    <t>25016</t>
  </si>
  <si>
    <t>https://comunidad.comprasdominicana.gob.do//Public/Tendering/OpportunityDetail/Index?noticeUID=DO1.NTC.1193136</t>
  </si>
  <si>
    <t>GCPS-UC-CD-2023-0028</t>
  </si>
  <si>
    <t>Servicio de alquiler de vehículo para movilizar personal que supervisa abras de construcción de los Centros de Desarrollo Integral para la Mujer.</t>
  </si>
  <si>
    <t>123758.4</t>
  </si>
  <si>
    <t>https://comunidad.comprasdominicana.gob.do//Public/Tendering/OpportunityDetail/Index?noticeUID=DO1.NTC.1208433</t>
  </si>
  <si>
    <t>GCPS-UC-CD-2023-0045</t>
  </si>
  <si>
    <t>Servicios para realizar taller de atención a violencia contra la mujer en Santiago de los caballeros.</t>
  </si>
  <si>
    <t>19750</t>
  </si>
  <si>
    <t>https://comunidad.comprasdominicana.gob.do//Public/Tendering/OpportunityDetail/Index?noticeUID=DO1.NTC.1219935</t>
  </si>
  <si>
    <t>GCPS-UC-CD-2023-0054</t>
  </si>
  <si>
    <t>Servicios de catering para diversas actividades del Proyecto Ciudad Mujer</t>
  </si>
  <si>
    <t>199990</t>
  </si>
  <si>
    <t>https://comunidad.comprasdominicana.gob.do//Public/Tendering/OpportunityDetail/Index?noticeUID=DO1.NTC.1221313</t>
  </si>
  <si>
    <t>GCPS-UC-CD-2023-0082</t>
  </si>
  <si>
    <t>Contratación de servicios profesionales de consultoría para especialista financiero para el proyecto Ciudad Mujer.</t>
  </si>
  <si>
    <t>132200</t>
  </si>
  <si>
    <t>https://comunidad.comprasdominicana.gob.do//Public/Tendering/OpportunityDetail/Index?noticeUID=DO1.NTC.1230830</t>
  </si>
  <si>
    <t>GCPS-UC-CD-2023-0117</t>
  </si>
  <si>
    <t>Adquisicion de computadoras portatiles para el proyecto ciudad mujer.</t>
  </si>
  <si>
    <t>https://comunidad.comprasdominicana.gob.do//Public/Tendering/OpportunityDetail/Index?noticeUID=DO1.NTC.1243806</t>
  </si>
  <si>
    <t>GCPS-UC-CD-2023-0134</t>
  </si>
  <si>
    <t>Servicios de catering para diversas actividades del proyecto Cedi-Mujer.</t>
  </si>
  <si>
    <t>https://comunidad.comprasdominicana.gob.do//Public/Tendering/OpportunityDetail/Index?noticeUID=DO1.NTC.1253439</t>
  </si>
  <si>
    <t>GCPS-UC-CD-2023-0141</t>
  </si>
  <si>
    <t>Adquisición de equipos de medición para obras del proyecto CEDI-MUJER.</t>
  </si>
  <si>
    <t>58056</t>
  </si>
  <si>
    <t>https://comunidad.comprasdominicana.gob.do//Public/Tendering/OpportunityDetail/Index?noticeUID=DO1.NTC.1257237</t>
  </si>
  <si>
    <t>GCPS-UC-CD-2023-0236</t>
  </si>
  <si>
    <t>Adquisición de cortinas para la Dirección Ejecutiva del Programa Oportunidad 14-24</t>
  </si>
  <si>
    <t>62540</t>
  </si>
  <si>
    <t>https://comunidad.comprasdominicana.gob.do//Public/Tendering/OpportunityDetail/Index?noticeUID=DO1.NTC.1286319</t>
  </si>
  <si>
    <t>GCPS-UC-CD-2023-0299</t>
  </si>
  <si>
    <t>Completivo hospedaje congreso internacional de dirección de proyecto PMIRD</t>
  </si>
  <si>
    <t>21982</t>
  </si>
  <si>
    <t>https://comunidad.comprasdominicana.gob.do//Public/Tendering/OpportunityDetail/Index?noticeUID=DO1.NTC.1309721</t>
  </si>
  <si>
    <t>GCPS-UC-CD-2023-0362</t>
  </si>
  <si>
    <t>Servicio de Contratacion de Experto EDGE para el Proceso de Certificacion de la Etapa de Construccion del proyecto CEDI-MUJER Santiago de los Caballeros</t>
  </si>
  <si>
    <t>https://comunidad.comprasdominicana.gob.do//Public/Tendering/OpportunityDetail/Index?noticeUID=DO1.NTC.1324451</t>
  </si>
  <si>
    <t>GCPS-UC-CD-2023-0398</t>
  </si>
  <si>
    <t>Servicio de Catering para Actividades en Santo Domingo y Santiago del Proyecto Ciudad Mujer del GPS</t>
  </si>
  <si>
    <t>199986.4</t>
  </si>
  <si>
    <t>https://comunidad.comprasdominicana.gob.do//Public/Tendering/OpportunityDetail/Index?noticeUID=DO1.NTC.1332143</t>
  </si>
  <si>
    <t>GCPS-UC-CD-2023-0403</t>
  </si>
  <si>
    <t>https://comunidad.comprasdominicana.gob.do//Public/Tendering/OpportunityDetail/Index?noticeUID=DO1.NTC.1333166</t>
  </si>
  <si>
    <t>PREVENCIÓN Y ATENCIÓN A LA POBLACIÓN DE MAYOR RIESGO AL VIH EN LA REP. DOMINICANA</t>
  </si>
  <si>
    <t>CONAVIHSIDA-CCC-CP-2023-0002</t>
  </si>
  <si>
    <t>ADQUISICIÓN DE EQUIPOS Y ACCESORIOS TECNOLOGICOS</t>
  </si>
  <si>
    <t>https://comunidad.comprasdominicana.gob.do//Public/Tendering/OpportunityDetail/Index?noticeUID=DO1.NTC.1251204</t>
  </si>
  <si>
    <t>CONAVIHSIDA-CCC-CP-2023-0004</t>
  </si>
  <si>
    <t>ADQUISICIÓN DE LICENCIAS INFORMATICAS</t>
  </si>
  <si>
    <t>1620000</t>
  </si>
  <si>
    <t>https://comunidad.comprasdominicana.gob.do//Public/Tendering/OpportunityDetail/Index?noticeUID=DO1.NTC.1265507</t>
  </si>
  <si>
    <t>CONAVIHSIDA-CCC-CP-2023-0005</t>
  </si>
  <si>
    <t>SERVICIOS PARA LA INSTALACIÓN Y REESTRUCTURACIÓN DEL CABLEADO ESTRUCTURADO DE LAS OFICINAS DEL CONAVIHSIDA (MANTENIMIENTO Y REPARACIÓN DE EQUIPOS DE COMUNICACIÓN)</t>
  </si>
  <si>
    <t>SERVICIOS PARA LA  INSTALACIÓN Y REESTRUCTURACIÓN DEL CABLEADO ESTRUCTURADO DE LAS OFICINAS DEL CONAVIHSIDA (MANTENIMIENTO Y REPARACIÓN DE EQUIPOS DE COMUNICACIÓN)</t>
  </si>
  <si>
    <t>1985000</t>
  </si>
  <si>
    <t>https://comunidad.comprasdominicana.gob.do//Public/Tendering/OpportunityDetail/Index?noticeUID=DO1.NTC.1268706</t>
  </si>
  <si>
    <t>CONAVIHSIDA-CCC-CP-2023-0006</t>
  </si>
  <si>
    <t>CONTRATACIÓN TOUR OPERADOR CON TRANSPORTE INCLUIDO ZONA ESTE (PUNTA CANA/BÁVARO) para jornada de capacitación periodistas y líderes de opinión</t>
  </si>
  <si>
    <t>CONTRATACIÓN TOUR OPERADOR CON TRANSPORTE INCLUIDO ZONA ESTE (PUNTA CANA/BÁVARO)</t>
  </si>
  <si>
    <t>https://comunidad.comprasdominicana.gob.do//Public/Tendering/OpportunityDetail/Index?noticeUID=DO1.NTC.1260807</t>
  </si>
  <si>
    <t>CONAVIHSIDA-CCC-CP-2023-0008</t>
  </si>
  <si>
    <t>ADQUISICIÓN DE VEHICULO PARA EL USO DE LA DIRECCIÓN EJECUTIVA ( RELANZAMIENTO)</t>
  </si>
  <si>
    <t>3600000</t>
  </si>
  <si>
    <t>https://comunidad.comprasdominicana.gob.do//Public/Tendering/OpportunityDetail/Index?noticeUID=DO1.NTC.1268606</t>
  </si>
  <si>
    <t>CONAVIHSIDA-CCC-CP-2023-0009</t>
  </si>
  <si>
    <t>ASISTENCIA TÉCNICA PARA EL ANÁLISIS DE DATOS ESTADÍSTICOS RELACIONADAS A LAS INTERVENCIONES PARA LA PREVENCIÓN Y LA ATENCIÓN EN EL MARCO DE LA RESPUESTA NACIONAL AL VIH Y SIDA A NIVEL NACIONAL PARA EL REPOSITORIO DE ESTADÍSTICAS E INVESTIGACIONES EN ITS-VIH-SIDA (RESIN-CONVIHSIDA)</t>
  </si>
  <si>
    <t>ASISTENCIA TÉCNICA PARA EL ANÁLISIS DE DATOS ESTADÍSTICOS RELACIONADAS A LAS INTERVENCIONES PARA LA PREVENCIÓN Y LA ATENCIÓN EN EL MARCO DE LA RESPUESTA NACIONAL AL VIH Y SIDA A NIVEL NACIONAL</t>
  </si>
  <si>
    <t>2650000</t>
  </si>
  <si>
    <t>https://comunidad.comprasdominicana.gob.do//Public/Tendering/OpportunityDetail/Index?noticeUID=DO1.NTC.1274523</t>
  </si>
  <si>
    <t>CONAVIHSIDA-CCC-CP-2023-0010</t>
  </si>
  <si>
    <t>CONTRATACIÓN DE TOUR OPERADOR CON TRANSPORTE INCLUIDO ZONA ESTE (PUNTA CANA/BÁVARO)</t>
  </si>
  <si>
    <t>https://comunidad.comprasdominicana.gob.do//Public/Tendering/OpportunityDetail/Index?noticeUID=DO1.NTC.1283303</t>
  </si>
  <si>
    <t>CONAVIHSIDA-CCC-CP-2023-0011</t>
  </si>
  <si>
    <t>TALLER REVISIÓN Y ACTUALIZACIÓN DE LOS MANUALES INSTRUMENTOS DE VALIDACIÓN (PROTOCOLO HERRAMIENTASISTEMA DE REGISTRO DE POBLACIONES CLAVES (VERDIÓN 7.5)</t>
  </si>
  <si>
    <t>2042000</t>
  </si>
  <si>
    <t>https://comunidad.comprasdominicana.gob.do//Public/Tendering/OpportunityDetail/Index?noticeUID=DO1.NTC.1295210</t>
  </si>
  <si>
    <t>CONAVIHSIDA-CCC-CP-2024-0002</t>
  </si>
  <si>
    <t>Asistencia Técnica para la actualización del Sistema de Registro de Poblaciones Claves (SRPC)</t>
  </si>
  <si>
    <t>https://comunidad.comprasdominicana.gob.do//Public/Tendering/OpportunityDetail/Index?noticeUID=DO1.NTC.1357907</t>
  </si>
  <si>
    <t>CONAVIHSIDA-CCC-CP-2024-0003</t>
  </si>
  <si>
    <t>ASISTENCIA TÉCNICA PARA EL ANA¿LISIS DE DATOS ESTADI¿STICOS RELACIONADAS A LAS INTERVENCIONES PARA LA PREVENCIO¿N Y LA ATENCIO¿N EN EL MARCO DE LA RESPUESTA NACIONAL AL VIH Y SIDA A NIVEL NACIONAL PARA EL REPOSITORIO DE ESTADÍSTICAS E INVESTIGACIONES EN ITS-VIH-SIDA (RESIN-CONAVIHSIDA)</t>
  </si>
  <si>
    <t>ASISTENCIA TÉCNICA PARA EL ANA¿LISIS DE DATOS ESTADI¿STICOS RELACIONADAS A LAS INTERVENCIONES PARA LA PREVENCIO¿N Y LA ATENCIO¿N EN EL MARCO DE LA RESPUESTA NACIONAL AL VIH Y SIDA A NIVEL NACIONAL PA</t>
  </si>
  <si>
    <t>2138040</t>
  </si>
  <si>
    <t>https://comunidad.comprasdominicana.gob.do//Public/Tendering/OpportunityDetail/Index?noticeUID=DO1.NTC.1357811</t>
  </si>
  <si>
    <t>CONAVIHSIDA-CCC-PEEX-2022-0001</t>
  </si>
  <si>
    <t>ASISTENCIA TÉCNICA PARA LA REALIZACIÓN DE LA CUARTA ENCUESTA DE COMPORTAMIENTO CON VINCULACIÓN SEROLÓGICA, CAPITULO DE INMIGRANTES DE NACIONALIDAD HAITIANA EN LA REPÚBLICA DOMINICANA</t>
  </si>
  <si>
    <t>28000000</t>
  </si>
  <si>
    <t>https://comunidad.comprasdominicana.gob.do//Public/Tendering/OpportunityDetail/Index?noticeUID=DO1.NTC.1129238</t>
  </si>
  <si>
    <t>CONAVIHSIDA-CCC-PEEX-2023-0001</t>
  </si>
  <si>
    <t>Cuarta Encuesta de Comportamiento con Vinculación Serológica Capitulo de usuarios de droga en la República Dominicana</t>
  </si>
  <si>
    <t>38000000</t>
  </si>
  <si>
    <t>https://comunidad.comprasdominicana.gob.do//Public/Tendering/OpportunityDetail/Index?noticeUID=DO1.NTC.1278508</t>
  </si>
  <si>
    <t>CONAVIHSIDA-CCC-PEPB-2023-0001</t>
  </si>
  <si>
    <t>CONTRATACIÓN DE PUBLICIDAD A TRAVÉS DE MEDIOS DE COMUNICACIÓN SOCIAL (RADIO Y REDES SOCIALES)</t>
  </si>
  <si>
    <t>720000</t>
  </si>
  <si>
    <t>https://comunidad.comprasdominicana.gob.do//Public/Tendering/OpportunityDetail/Index?noticeUID=DO1.NTC.1316203</t>
  </si>
  <si>
    <t>CONAVIHSIDA-DAF-CM-2022-0005</t>
  </si>
  <si>
    <t>Adquisición de Toners Para uso de las oficinas del CONAVIHSIDA</t>
  </si>
  <si>
    <t>Adquisición de Tóners, Fusor, Tambor y Kits para Impresoras, para ser utilizados en CONAVIHSIDA.</t>
  </si>
  <si>
    <t>1131000</t>
  </si>
  <si>
    <t>https://comunidad.comprasdominicana.gob.do//Public/Tendering/OpportunityDetail/Index?noticeUID=DO1.NTC.1156006</t>
  </si>
  <si>
    <t>CONAVIHSIDA-DAF-CM-2022-0006</t>
  </si>
  <si>
    <t>Renovación de FIREWALL, MAIL GATEWAY Y BACKUP EXEC, utilizados en las institución (CONAVIHSIDA)</t>
  </si>
  <si>
    <t>Renovacion de FIREWALL, MAIL GATEWAY Y BACKUP EXEC, utilizados en las institución (CONAVIHSIDA)</t>
  </si>
  <si>
    <t>457200</t>
  </si>
  <si>
    <t>https://comunidad.comprasdominicana.gob.do//Public/Tendering/OpportunityDetail/Index?noticeUID=DO1.NTC.1157830</t>
  </si>
  <si>
    <t>CONAVIHSIDA-DAF-CM-2022-0007</t>
  </si>
  <si>
    <t>RENOVACIÓN DE LICENCIAS DE ADOBE Y OTROS SISTEMAS</t>
  </si>
  <si>
    <t>1028000</t>
  </si>
  <si>
    <t>https://comunidad.comprasdominicana.gob.do//Public/Tendering/OpportunityDetail/Index?noticeUID=DO1.NTC.1158117</t>
  </si>
  <si>
    <t>CONAVIHSIDA-DAF-CM-2022-0008</t>
  </si>
  <si>
    <t>Renovación de licencias de MICROSOFT</t>
  </si>
  <si>
    <t>964800</t>
  </si>
  <si>
    <t>https://comunidad.comprasdominicana.gob.do//Public/Tendering/OpportunityDetail/Index?noticeUID=DO1.NTC.1158225</t>
  </si>
  <si>
    <t>CONAVIHSIDA-DAF-CM-2023-0002</t>
  </si>
  <si>
    <t>PARTICIPACION DE PERSONAL  A LA CAPACITACION SOBRE RESOLUCION DE CONFLICTOS EN LAS COMPRAS Y CONTRATACIONES PUBLICAS  A CELEBRARCE EN LA CIUDAD DE COLOMBIA  A PARTIR DEL DIA 6  AL 12 DE MARZO  2023</t>
  </si>
  <si>
    <t>328293</t>
  </si>
  <si>
    <t>https://comunidad.comprasdominicana.gob.do//Public/Tendering/OpportunityDetail/Index?noticeUID=DO1.NTC.1205523</t>
  </si>
  <si>
    <t>CONAVIHSIDA-DAF-CM-2023-0004</t>
  </si>
  <si>
    <t>ADQUISICION DE MOBILIARIOS  (SILLONES EJECUTIVOS Y SEMI EJECUTIVOS SILLAS SECRETARIALES Y ARCHIVOS) PARA USO DE CONAVIHSIDA</t>
  </si>
  <si>
    <t>599999.74</t>
  </si>
  <si>
    <t>https://comunidad.comprasdominicana.gob.do//Public/Tendering/OpportunityDetail/Index?noticeUID=DO1.NTC.1215824</t>
  </si>
  <si>
    <t>CONAVIHSIDA-DAF-CM-2023-0005</t>
  </si>
  <si>
    <t>contratación salón en hotel metropolitano para reunión de la Mesa técnica de M&amp;E para conocimiento y uso de datos de las cascadas de prevención y atención del VIH y ruta de trabajo</t>
  </si>
  <si>
    <t>https://comunidad.comprasdominicana.gob.do//Public/Tendering/OpportunityDetail/Index?noticeUID=DO1.NTC.1238529</t>
  </si>
  <si>
    <t>CONAVIHSIDA-DAF-CM-2023-0006</t>
  </si>
  <si>
    <t>Adquisición de Tóners para ser utilizados en CONAVIHSIDA.</t>
  </si>
  <si>
    <t>1394000</t>
  </si>
  <si>
    <t>https://comunidad.comprasdominicana.gob.do//Public/Tendering/OpportunityDetail/Index?noticeUID=DO1.NTC.1240209</t>
  </si>
  <si>
    <t>CONAVIHSIDA-DAF-CM-2023-0009</t>
  </si>
  <si>
    <t>PARTICIPACION DE PERSONAL A XXIX CURSO INTERAMERICANO DE POSTGRADO SOBRE GESTION FINANCIERA GUBERNAMENTAL: EL DESAFIO DE LA EFICACIA DE LAS FINANZAS PUBLICAS</t>
  </si>
  <si>
    <t>773094</t>
  </si>
  <si>
    <t>https://comunidad.comprasdominicana.gob.do//Public/Tendering/OpportunityDetail/Index?noticeUID=DO1.NTC.1250704</t>
  </si>
  <si>
    <t>CONAVIHSIDA-DAF-CM-2023-0011</t>
  </si>
  <si>
    <t>Participación de Personal de CONAVIHSIDA al VIII Congreso Regional contra Lavado de Activos Fraude y Corrupción (CORLAFC 2023).)</t>
  </si>
  <si>
    <t>414400</t>
  </si>
  <si>
    <t>https://comunidad.comprasdominicana.gob.do//Public/Tendering/OpportunityDetail/Index?noticeUID=DO1.NTC.1254121</t>
  </si>
  <si>
    <t>CONAVIHSIDA-DAF-CM-2023-0014</t>
  </si>
  <si>
    <t>Adquisición de Tóners y kit para ser utilizados en CONAVIHSIDA.</t>
  </si>
  <si>
    <t>1150000</t>
  </si>
  <si>
    <t>https://comunidad.comprasdominicana.gob.do//Public/Tendering/OpportunityDetail/Index?noticeUID=DO1.NTC.1260633</t>
  </si>
  <si>
    <t>CONAVIHSIDA-DAF-CM-2023-0015</t>
  </si>
  <si>
    <t>Contratación de Consultoría  Para el diseño y elaboración de modelos de capacitación y materiales para el mejoramiento de las prácticas de almacenamiento y distribución para los técnicos y encargados de nueve almacenes regionales y su capacitación en las regiones de salud</t>
  </si>
  <si>
    <t>Contratación de Consultoría  Para el diseño y elaboración de modelos de capacitación y materiales para el mejoramiento de las prácticas de almacenamiento y distribución para los técnicos y encargados</t>
  </si>
  <si>
    <t>https://comunidad.comprasdominicana.gob.do//Public/Tendering/OpportunityDetail/Index?noticeUID=DO1.NTC.1286133</t>
  </si>
  <si>
    <t>CONAVIHSIDA-DAF-CM-2023-0016</t>
  </si>
  <si>
    <t>SERVICIO DE TOUR OPERADOR PARA CONTRATAR  HOTEL EN ZONA ESTE (PROVINCIA LA ALTAGRACIA PUNTA CANA) PARA TALLER SOBRE INTERPRETACION Y USO DE DATOS DE LAS CASCADAS DE PREVENCION Y ATENCION DEL VIH Y RUTA DE TRABAJO PARA LA INTEGRACION Y EXPANSION DE LA PREVENCION COMBINADA EN LA REP.DOM.</t>
  </si>
  <si>
    <t>SERVICIO DE TOUR OPERADOR PARA CONTRATAR  HOTEL EN ZONA ESTE (PROVINCIA LA ALTAGRACIA PUNTA CANA) PARA TALLER SOBRE INTERPRETACION Y USO DE DATOS DE LAS CASCADAS DE PREVENCION Y ATENCION DEL VIH Y RU</t>
  </si>
  <si>
    <t>1180000</t>
  </si>
  <si>
    <t>https://comunidad.comprasdominicana.gob.do//Public/Tendering/OpportunityDetail/Index?noticeUID=DO1.NTC.1263434</t>
  </si>
  <si>
    <t>CONAVIHSIDA-DAF-CM-2023-0017</t>
  </si>
  <si>
    <t>ADQUISICION DE EQUIPOS Y ACCESORIOS TECNOLOGICO</t>
  </si>
  <si>
    <t>1343020</t>
  </si>
  <si>
    <t>https://comunidad.comprasdominicana.gob.do//Public/Tendering/OpportunityDetail/Index?noticeUID=DO1.NTC.1272546</t>
  </si>
  <si>
    <t>CONAVIHSIDA-DAF-CM-2023-0018</t>
  </si>
  <si>
    <t>CONTRATACION DE CONSULTORIA PARA LA REALIZACION DEL PLAN ESTRATEGICO INSTITUCIONAL (PEI)</t>
  </si>
  <si>
    <t>https://comunidad.comprasdominicana.gob.do//Public/Tendering/OpportunityDetail/Index?noticeUID=DO1.NTC.1283639</t>
  </si>
  <si>
    <t>CONAVIHSIDA-DAF-CM-2023-0023</t>
  </si>
  <si>
    <t>CONSULTORIA DE DISEÑO E IMPLEMENTACION DEL ALMACEN REGIONAL DE LA REGION VI (EL VALLE SAN JUAN DE LA MAGUANA) DEL SERVICIO NACIONAL DE SALUD</t>
  </si>
  <si>
    <t>1275000</t>
  </si>
  <si>
    <t>https://comunidad.comprasdominicana.gob.do//Public/Tendering/OpportunityDetail/Index?noticeUID=DO1.NTC.1295313</t>
  </si>
  <si>
    <t>CONAVIHSIDA-DAF-CM-2023-0024</t>
  </si>
  <si>
    <t>participación personal de CONAVIHSIDA al ¿XIX CONGRESO INTERAMERICANO SOBRE ADMINISTRACION PUBLICA 2023¿.</t>
  </si>
  <si>
    <t>453378.75</t>
  </si>
  <si>
    <t>https://comunidad.comprasdominicana.gob.do//Public/Tendering/OpportunityDetail/Index?noticeUID=DO1.NTC.1306707</t>
  </si>
  <si>
    <t>CONAVIHSIDA-DAF-CM-2023-0027</t>
  </si>
  <si>
    <t>RENOVACION LICENCIA DE ADOBE.</t>
  </si>
  <si>
    <t>888000</t>
  </si>
  <si>
    <t>https://comunidad.comprasdominicana.gob.do//Public/Tendering/OpportunityDetail/Index?noticeUID=DO1.NTC.1318413</t>
  </si>
  <si>
    <t>CONAVIHSIDA-DAF-CM-2023-0030</t>
  </si>
  <si>
    <t>renovacion de licencia de softwares de seguiridad informatica firewall mail gatewayantivirus y solucion de backup para CONAVIHSIDA.</t>
  </si>
  <si>
    <t>1462000</t>
  </si>
  <si>
    <t>https://comunidad.comprasdominicana.gob.do//Public/Tendering/OpportunityDetail/Index?noticeUID=DO1.NTC.1320212</t>
  </si>
  <si>
    <t>CONAVIHSIDA-DAF-CM-2023-0033</t>
  </si>
  <si>
    <t>¿SERVICIO DE TOUR OPERADOR PARA CONTRATACION HOTEL METROPOLITANO PARA ACTIVIDAD CONMEMORACION DIA MUNDIAL DE SIDA¿</t>
  </si>
  <si>
    <t>¿SERVICIO DE TOUR OPERADOR PARA CONTRATACION HOTEL METROPOLITANO PARA ACTIVIDAD CONMEMORACION DIA MUNDIAL DE SIDA¿.</t>
  </si>
  <si>
    <t>https://comunidad.comprasdominicana.gob.do//Public/Tendering/OpportunityDetail/Index?noticeUID=DO1.NTC.1321119</t>
  </si>
  <si>
    <t>CONAVIHSIDA-DAF-CM-2023-0034</t>
  </si>
  <si>
    <t>RENOVACION LICENCIA ANTIVIRUS</t>
  </si>
  <si>
    <t>368000</t>
  </si>
  <si>
    <t>https://comunidad.comprasdominicana.gob.do//Public/Tendering/OpportunityDetail/Index?noticeUID=DO1.NTC.1325836</t>
  </si>
  <si>
    <t>CONAVIHSIDA-DAF-CM-2023-0035</t>
  </si>
  <si>
    <t>ADQUISICION DE EQUIPOS Y ACCESORIOS TECNOLOGICOS PARA USO DE CONAVIHSIDA</t>
  </si>
  <si>
    <t>1542500</t>
  </si>
  <si>
    <t>https://comunidad.comprasdominicana.gob.do//Public/Tendering/OpportunityDetail/Index?noticeUID=DO1.NTC.1327147</t>
  </si>
  <si>
    <t>CONAVIHSIDA-DAF-CM-2024-0005</t>
  </si>
  <si>
    <t>ASISTENCIA TECNICA PARA LA REALIZACION DEL INFORME DE ESTIMACIONES Y PROYECCIONES DE PREVALENCIA DE VIH Y CARGA DE LAS ENFERMEDAD 2023</t>
  </si>
  <si>
    <t>950000</t>
  </si>
  <si>
    <t>https://comunidad.comprasdominicana.gob.do//Public/Tendering/OpportunityDetail/Index?noticeUID=DO1.NTC.1367755</t>
  </si>
  <si>
    <t>CONAVIHSIDA-DAF-CM-2024-0006</t>
  </si>
  <si>
    <t>ASISTENCIA TECNICA PARA EL ANALISIS DE LOS RESULTADOS ENCUESTA VIGILANCIA DE COMPORTAMINETO CON VINCULACION SEROLOGICA DE INMIGRANTES DE NACIONALIDAD HAITIANA.</t>
  </si>
  <si>
    <t>https://comunidad.comprasdominicana.gob.do//Public/Tendering/OpportunityDetail/Index?noticeUID=DO1.NTC.1371624</t>
  </si>
  <si>
    <t>CONAVIHSIDA-DAF-CM-2024-0007</t>
  </si>
  <si>
    <t>ASISTENCIA TECNICA PARA LA ELABORACION DE DIMENSIONAMIENTO DE POBLACIONES CLAVES</t>
  </si>
  <si>
    <t>Proceso desierto</t>
  </si>
  <si>
    <t>1100000</t>
  </si>
  <si>
    <t>https://comunidad.comprasdominicana.gob.do//Public/Tendering/OpportunityDetail/Index?noticeUID=DO1.NTC.1371522</t>
  </si>
  <si>
    <t>CONAVIHSIDA-UC-CD-2022-0049</t>
  </si>
  <si>
    <t>Adquisición de licencia de sistema completo de control de asistencia para uso de CONAVIHSIDA</t>
  </si>
  <si>
    <t>73868</t>
  </si>
  <si>
    <t>https://comunidad.comprasdominicana.gob.do//Public/Tendering/OpportunityDetail/Index?noticeUID=DO1.NTC.1165025</t>
  </si>
  <si>
    <t>CONAVIHSIDA-UC-CD-2022-0051</t>
  </si>
  <si>
    <t>ADQUISICION LICENCIA AUTOGESTIONADA DEDICADA ENTERPRISE DE SOFTWARE 3CX</t>
  </si>
  <si>
    <t>https://comunidad.comprasdominicana.gob.do//Public/Tendering/OpportunityDetail/Index?noticeUID=DO1.NTC.1166008</t>
  </si>
  <si>
    <t>CONAVIHSIDA-UC-CD-2022-0052</t>
  </si>
  <si>
    <t>SERVICIO DE CATERING REUNION DEL PERSONAL CON EL DIRECTOR EJECUTIVO  CON EL OBJETIVO DE PLANIFICAR AGENDA DE TRABAJO</t>
  </si>
  <si>
    <t>163100</t>
  </si>
  <si>
    <t>https://comunidad.comprasdominicana.gob.do//Public/Tendering/OpportunityDetail/Index?noticeUID=DO1.NTC.1169508</t>
  </si>
  <si>
    <t>CONAVIHSIDA-UC-CD-2023-0002</t>
  </si>
  <si>
    <t>Adquisición de Insumos de Limpieza para uso del CONAVIHSIDA</t>
  </si>
  <si>
    <t>Adquisicion de Insumos de Limpieza para uso del CONAVIHSIDA</t>
  </si>
  <si>
    <t>29716.4</t>
  </si>
  <si>
    <t>https://comunidad.comprasdominicana.gob.do//Public/Tendering/OpportunityDetail/Index?noticeUID=DO1.NTC.1206315</t>
  </si>
  <si>
    <t>CONAVIHSIDA-UC-CD-2023-0003</t>
  </si>
  <si>
    <t>Adquisicion de insumos comestibles para uso del CONAVIHSIDA</t>
  </si>
  <si>
    <t>25740.4</t>
  </si>
  <si>
    <t>https://comunidad.comprasdominicana.gob.do//Public/Tendering/OpportunityDetail/Index?noticeUID=DO1.NTC.1206423</t>
  </si>
  <si>
    <t>CONAVIHSIDA-UC-CD-2023-0004</t>
  </si>
  <si>
    <t>Adquisición de material desechables ( papel toalla de baño y servilletas) para uso del CONAVIHSIDA</t>
  </si>
  <si>
    <t>Adquisicion de material desechables ( papel toalla de baño y servilletas) para uso del CONAVIHSIDA</t>
  </si>
  <si>
    <t>16900</t>
  </si>
  <si>
    <t>https://comunidad.comprasdominicana.gob.do//Public/Tendering/OpportunityDetail/Index?noticeUID=DO1.NTC.1206551</t>
  </si>
  <si>
    <t>CONAVIHSIDA-UC-CD-2023-0005</t>
  </si>
  <si>
    <t>Adquisición de hojas timbradas para uso de las oficinas de CONAVIHSIDA</t>
  </si>
  <si>
    <t>Adquisicion de hojas timbradas para uso de las oficinas de CONAVIHSIDA</t>
  </si>
  <si>
    <t>https://comunidad.comprasdominicana.gob.do//Public/Tendering/OpportunityDetail/Index?noticeUID=DO1.NTC.1207024</t>
  </si>
  <si>
    <t>CONAVIHSIDA-UC-CD-2023-0006</t>
  </si>
  <si>
    <t>Adquisición de 100 fardos/paquetes de botellas de agua de 16 onzas para ser consumidos en las oficinas del CONAVIHSIDA</t>
  </si>
  <si>
    <t>Adquisicion de 100 fardos/paquetes de botellas de agua de 16 onzas para ser consumidos en las oficinas del CONAVIHSIDA</t>
  </si>
  <si>
    <t>https://comunidad.comprasdominicana.gob.do//Public/Tendering/OpportunityDetail/Index?noticeUID=DO1.NTC.1207038</t>
  </si>
  <si>
    <t>CONAVIHSIDA-UC-CD-2023-0007</t>
  </si>
  <si>
    <t>Adquisición de Material Gastable para uso de las oficinas del CONAVIHSIDA</t>
  </si>
  <si>
    <t>Adquisicion de Material Gastable para uso de las oficinas del CONAVIHSIDA</t>
  </si>
  <si>
    <t>107115</t>
  </si>
  <si>
    <t>https://comunidad.comprasdominicana.gob.do//Public/Tendering/OpportunityDetail/Index?noticeUID=DO1.NTC.1208123</t>
  </si>
  <si>
    <t>CONAVIHSIDA-UC-CD-2023-0008</t>
  </si>
  <si>
    <t>Adquisición de Resmas de papel Bond  8 1/2 X 11 para uso de la institución</t>
  </si>
  <si>
    <t>Adquisición material gastable (resmas de papel bond) para uso de las oficinas del CONAVIHSIDA.</t>
  </si>
  <si>
    <t>66065</t>
  </si>
  <si>
    <t>https://comunidad.comprasdominicana.gob.do//Public/Tendering/OpportunityDetail/Index?noticeUID=DO1.NTC.1208412</t>
  </si>
  <si>
    <t>CONAVIHSIDA-UC-CD-2023-0009</t>
  </si>
  <si>
    <t>ADQUISICION DE MASCARILLAS KN95 Y QUIRURGICAS PARA USO DEL PERSONAL DE CONAVIHSIDA</t>
  </si>
  <si>
    <t>19595</t>
  </si>
  <si>
    <t>https://comunidad.comprasdominicana.gob.do//Public/Tendering/OpportunityDetail/Index?noticeUID=DO1.NTC.1208716</t>
  </si>
  <si>
    <t>CONAVIHSIDA-UC-CD-2023-0011</t>
  </si>
  <si>
    <t>PARTICIPACION DE PERSONAL A LA CAPACITACION PLANEACION ESTRATEGICA (MODALIDAD VIRTUAL) DIRIGIDO A LOS ENCARGADOS DE AREA DE CONAVIHSIDA (20 PERTICIPANTES).</t>
  </si>
  <si>
    <t>https://comunidad.comprasdominicana.gob.do//Public/Tendering/OpportunityDetail/Index?noticeUID=DO1.NTC.1210325</t>
  </si>
  <si>
    <t>CONAVIHSIDA-UC-CD-2023-0012</t>
  </si>
  <si>
    <t>ADQUISICION DE NEUMATICOS PARA FLOTILLA VEHICULAR DE CONAVIHSIDA.</t>
  </si>
  <si>
    <t>ADQUISICION DE NEUMATICOS PARA FLOTILLA VEHICULAR DE CONAVIHSIDA</t>
  </si>
  <si>
    <t>181200</t>
  </si>
  <si>
    <t>https://comunidad.comprasdominicana.gob.do//Public/Tendering/OpportunityDetail/Index?noticeUID=DO1.NTC.1211926</t>
  </si>
  <si>
    <t>CONAVIHSIDA-UC-CD-2023-0014</t>
  </si>
  <si>
    <t>MANTENIMIENTO Y REPARACION DE LA FLOTILLA VEHICULAR DE CONAVIHSIDA.</t>
  </si>
  <si>
    <t>MANTENIMIENTO Y REPARACION DE LA FLOTILLA VEHICULAR DE CONAVIHSIDA</t>
  </si>
  <si>
    <t>191000</t>
  </si>
  <si>
    <t>https://comunidad.comprasdominicana.gob.do//Public/Tendering/OpportunityDetail/Index?noticeUID=DO1.NTC.1214025</t>
  </si>
  <si>
    <t>CONAVIHSIDA-UC-CD-2023-0015</t>
  </si>
  <si>
    <t>ADQUISICION DE MEDICAMENTOS PARA LA REPOSICION DEL BOTIQUIN DE LA INSTITUCION.</t>
  </si>
  <si>
    <t>https://comunidad.comprasdominicana.gob.do//Public/Tendering/OpportunityDetail/Index?noticeUID=DO1.NTC.1215912</t>
  </si>
  <si>
    <t>CONAVIHSIDA-UC-CD-2023-0017</t>
  </si>
  <si>
    <t>SERVICIO DE ROTULACION DE FLOTILLA VEHICULAR DE CONAVIHSIDA</t>
  </si>
  <si>
    <t>https://comunidad.comprasdominicana.gob.do//Public/Tendering/OpportunityDetail/Index?noticeUID=DO1.NTC.1220730</t>
  </si>
  <si>
    <t>CONAVIHSIDA-UC-CD-2023-0019</t>
  </si>
  <si>
    <t>SERVICIO DE ALMUERZO PARA 30 PERSONAS A SER SERVIDO EN EL MARCO DE LA CHARLA SOBRE LA VIOLENCIA INTRAFAMILIAR A CELEBRARSE EL MARTES 2 DE MAYO EN EL SALON DE CONFERENCIA DE CONAVIHSIDA</t>
  </si>
  <si>
    <t>46020</t>
  </si>
  <si>
    <t>https://comunidad.comprasdominicana.gob.do//Public/Tendering/OpportunityDetail/Index?noticeUID=DO1.NTC.1233236</t>
  </si>
  <si>
    <t>CONAVIHSIDA-UC-CD-2023-0023</t>
  </si>
  <si>
    <t>Adquisicion de Material Gastable de Oficina</t>
  </si>
  <si>
    <t>86530</t>
  </si>
  <si>
    <t>https://comunidad.comprasdominicana.gob.do//Public/Tendering/OpportunityDetail/Index?noticeUID=DO1.NTC.1234408</t>
  </si>
  <si>
    <t>CONAVIHSIDA-UC-CD-2023-0027</t>
  </si>
  <si>
    <t>Reparación y Mantenimiento de la flotilla vehicular de CONAVIHSIDA</t>
  </si>
  <si>
    <t>169507</t>
  </si>
  <si>
    <t>https://comunidad.comprasdominicana.gob.do//Public/Tendering/OpportunityDetail/Index?noticeUID=DO1.NTC.1236744</t>
  </si>
  <si>
    <t>CONAVIHSIDA-UC-CD-2023-0030</t>
  </si>
  <si>
    <t>SERVICIO DE REFRIGERIO PARA REUNION CON LOS MIEMBROS DEL CONSEJO DE CONAVIHSIDA</t>
  </si>
  <si>
    <t>https://comunidad.comprasdominicana.gob.do//Public/Tendering/OpportunityDetail/Index?noticeUID=DO1.NTC.1238702</t>
  </si>
  <si>
    <t>CONAVIHSIDA-UC-CD-2023-0032</t>
  </si>
  <si>
    <t>REPARACION Y MANTENIMIENTO DE DOS IMPRESORAS UBICADAS EN LAS OFICINAS DE CONAVIHSIDA</t>
  </si>
  <si>
    <t>https://comunidad.comprasdominicana.gob.do//Public/Tendering/OpportunityDetail/Index?noticeUID=DO1.NTC.1240424</t>
  </si>
  <si>
    <t>CONAVIHSIDA-UC-CD-2023-0033</t>
  </si>
  <si>
    <t>SERVICIO DE REFRIGERIO PARA SER SERVIDO EN EL MARCO DE LA CHARLA SOBRE LAS  ESTRATEGIAS  PARA MANTENER UN BUEN CLIMA LABORAL</t>
  </si>
  <si>
    <t>80641.2</t>
  </si>
  <si>
    <t>https://comunidad.comprasdominicana.gob.do//Public/Tendering/OpportunityDetail/Index?noticeUID=DO1.NTC.1243407</t>
  </si>
  <si>
    <t>CONAVIHSIDA-UC-CD-2023-0034</t>
  </si>
  <si>
    <t>ADQUISICION DE PORTA CARNET YOYOS TIPO CLIP Y CORDONES PARA USO DEL CONAVIHSIDA.</t>
  </si>
  <si>
    <t>https://comunidad.comprasdominicana.gob.do//Public/Tendering/OpportunityDetail/Index?noticeUID=DO1.NTC.1301902</t>
  </si>
  <si>
    <t>CONAVIHSIDA-UC-CD-2023-0036</t>
  </si>
  <si>
    <t>ADQUISICION DE PROTEINAS SUPLEMENTO NUTRUCIONAL PARA PPVIH</t>
  </si>
  <si>
    <t>199554</t>
  </si>
  <si>
    <t>https://comunidad.comprasdominicana.gob.do//Public/Tendering/OpportunityDetail/Index?noticeUID=DO1.NTC.1251613</t>
  </si>
  <si>
    <t>CONAVIHSIDA-UC-CD-2023-0037</t>
  </si>
  <si>
    <t>Adquisicion de neumaticos para camionetas pertenecientes a la flotilla de CONAVIHSIDA.</t>
  </si>
  <si>
    <t>Adquisicion de neumaticos para camionetas pertenecientes a la flotilla</t>
  </si>
  <si>
    <t>51999.96</t>
  </si>
  <si>
    <t>https://comunidad.comprasdominicana.gob.do//Public/Tendering/OpportunityDetail/Index?noticeUID=DO1.NTC.1254306</t>
  </si>
  <si>
    <t>CONAVIHSIDA-UC-CD-2023-0039</t>
  </si>
  <si>
    <t>SERVICIO  ALMUERZO Y SALON  PARA REUNIONES CON ACTORES CLAVES  PERSONAL DE SALUD Y COMUNICADORES A CELEBRARSE EN LA CIUDAD DE SAN CRISTOBAL</t>
  </si>
  <si>
    <t>163932</t>
  </si>
  <si>
    <t>https://comunidad.comprasdominicana.gob.do//Public/Tendering/OpportunityDetail/Index?noticeUID=DO1.NTC.1258245</t>
  </si>
  <si>
    <t>CONAVIHSIDA-UC-CD-2023-0041</t>
  </si>
  <si>
    <t>ADQUISICION DE TSHIRT SERIGRAFIADOS PARA SER UTILIZADOS POR EL COMITE DE MEDIO AMBIENTE.</t>
  </si>
  <si>
    <t>ADQUISICION DE TSHIRT SERIGRAFIADOS PARA SER UTILIZADOS POR EL COMITE DE MEDIO AMBIENTE</t>
  </si>
  <si>
    <t>29025</t>
  </si>
  <si>
    <t>https://comunidad.comprasdominicana.gob.do//Public/Tendering/OpportunityDetail/Index?noticeUID=DO1.NTC.1258727</t>
  </si>
  <si>
    <t>CONAVIHSIDA-UC-CD-2023-0042</t>
  </si>
  <si>
    <t>IMPRESION  DE  MIL EJEMPLARES DE LA LEY 135-11</t>
  </si>
  <si>
    <t>https://comunidad.comprasdominicana.gob.do//Public/Tendering/OpportunityDetail/Index?noticeUID=DO1.NTC.1258920</t>
  </si>
  <si>
    <t>CONAVIHSIDA-UC-CD-2023-0043</t>
  </si>
  <si>
    <t>Servicio de almuerzo para los participantes en la actividad del comite de medio ambiente en la limpieza de la playa Palenque en San Cristobal.</t>
  </si>
  <si>
    <t>16250</t>
  </si>
  <si>
    <t>https://comunidad.comprasdominicana.gob.do//Public/Tendering/OpportunityDetail/Index?noticeUID=DO1.NTC.1264026</t>
  </si>
  <si>
    <t>CONAVIHSIDA-UC-CD-2023-0044</t>
  </si>
  <si>
    <t>CONTRATACION DE SERVICIO DE TRANSPORTE PARA LA ACTIVIDAD DEL COMITE DE MEDIO AMBIENTE EN LA LIMPIEZA DE LA PLAYA PALENQUE EN SAN CRISTOBAL.</t>
  </si>
  <si>
    <t>CONTRATACION DE SERVICIO DE TRANSPORTE PARA LA ACTIVIDAD DEL COMITE DE MEDIO AMBIENTE EN LA LIMPIEZA DE LA PLAYA PALENQUE EN SAN CRISTOBAL</t>
  </si>
  <si>
    <t>https://comunidad.comprasdominicana.gob.do//Public/Tendering/OpportunityDetail/Index?noticeUID=DO1.NTC.1265428</t>
  </si>
  <si>
    <t>CONAVIHSIDA-UC-CD-2023-0045</t>
  </si>
  <si>
    <t>SERVICIO DE REFRIGERIO PARA INVITADOS ESPECIALES A LA ACTIVIDAD DE LA COMISION DE INEGRIDAD GUBRENAMENTAL Y CUMPLIMIENTO NORMATIVO (CIGCN)</t>
  </si>
  <si>
    <t>22125</t>
  </si>
  <si>
    <t>https://comunidad.comprasdominicana.gob.do//Public/Tendering/OpportunityDetail/Index?noticeUID=DO1.NTC.1266821</t>
  </si>
  <si>
    <t>CONAVIHSIDA-UC-CD-2023-0046</t>
  </si>
  <si>
    <t>ADQUISICION DE TSHIRTS BOLSOS Y POLOS CON CUELLO PARA SER UTILIZADOS EN EL TALLER JORNADA DE CAPACITACION Y  ACTUALIZACION DEL VIH</t>
  </si>
  <si>
    <t>102000</t>
  </si>
  <si>
    <t>https://comunidad.comprasdominicana.gob.do//Public/Tendering/OpportunityDetail/Index?noticeUID=DO1.NTC.1269414</t>
  </si>
  <si>
    <t>CONAVIHSIDA-UC-CD-2023-0047</t>
  </si>
  <si>
    <t>Reparacion Electrica de caja de brakes y condensador de aire acondicionado.</t>
  </si>
  <si>
    <t>Reparacion de condensador de aire acondicionado caja de brakes y techos e instalacion lampara led para distintas oficinas de la Institucion.</t>
  </si>
  <si>
    <t>https://comunidad.comprasdominicana.gob.do//Public/Tendering/OpportunityDetail/Index?noticeUID=DO1.NTC.1274612</t>
  </si>
  <si>
    <t>CONAVIHSIDA-UC-CD-2023-0048</t>
  </si>
  <si>
    <t>ADQUISICION DE DOS BEBEDEROS DE AGUA</t>
  </si>
  <si>
    <t>29600</t>
  </si>
  <si>
    <t>https://comunidad.comprasdominicana.gob.do//Public/Tendering/OpportunityDetail/Index?noticeUID=DO1.NTC.1271910</t>
  </si>
  <si>
    <t>CONAVIHSIDA-UC-CD-2023-0050</t>
  </si>
  <si>
    <t>Servicio de Almuerzo para 70 personas para taller de Socializacion de alcances del segundo trimestre.</t>
  </si>
  <si>
    <t>121800</t>
  </si>
  <si>
    <t>https://comunidad.comprasdominicana.gob.do//Public/Tendering/OpportunityDetail/Index?noticeUID=DO1.NTC.1273316</t>
  </si>
  <si>
    <t>CONAVIHSIDA-UC-CD-2023-0051</t>
  </si>
  <si>
    <t>Servicio de mantenimiento y reparacion de nueve vehiculos pertenecientes a la flotilla de CONAVIHSIDA.</t>
  </si>
  <si>
    <t>https://comunidad.comprasdominicana.gob.do//Public/Tendering/OpportunityDetail/Index?noticeUID=DO1.NTC.1274905</t>
  </si>
  <si>
    <t>CONAVIHSIDA-UC-CD-2023-0056</t>
  </si>
  <si>
    <t>ADQUISICION DE MATERIALES DESECHABLES PARA USO DEL CONAVIHSIDA.</t>
  </si>
  <si>
    <t>63000</t>
  </si>
  <si>
    <t>https://comunidad.comprasdominicana.gob.do//Public/Tendering/OpportunityDetail/Index?noticeUID=DO1.NTC.1280510</t>
  </si>
  <si>
    <t>CONAVIHSIDA-UC-CD-2023-0058</t>
  </si>
  <si>
    <t>ADQUISICION DE UTILES Y MATERIALES DE LIMPIEZA E HIGIENE PARA USO DEL CONAVIHSIDA.</t>
  </si>
  <si>
    <t>24990</t>
  </si>
  <si>
    <t>https://comunidad.comprasdominicana.gob.do//Public/Tendering/OpportunityDetail/Index?noticeUID=DO1.NTC.1281213</t>
  </si>
  <si>
    <t>CONAVIHSIDA-UC-CD-2023-0059</t>
  </si>
  <si>
    <t>ADQUISICION DE MOBILIARIOS (SILLA SECRETARIAL ESCRITORIO Y ARCHIVO) PARA USO DEL CONAVIHSIDA.</t>
  </si>
  <si>
    <t>50580</t>
  </si>
  <si>
    <t>https://comunidad.comprasdominicana.gob.do//Public/Tendering/OpportunityDetail/Index?noticeUID=DO1.NTC.1283108</t>
  </si>
  <si>
    <t>CONAVIHSIDA-UC-CD-2023-0061</t>
  </si>
  <si>
    <t>CONTRATACION DE SALON DE EVENTOS EN HOTEL</t>
  </si>
  <si>
    <t>CONTRATACION DE SALON DE EVENTOS EN HOTEL PARA LA REALIZACION DEL PLAN OPERATIVO PARA 2024</t>
  </si>
  <si>
    <t>https://comunidad.comprasdominicana.gob.do//Public/Tendering/OpportunityDetail/Index?noticeUID=DO1.NTC.1280832</t>
  </si>
  <si>
    <t>CONAVIHSIDA-UC-CD-2023-0063</t>
  </si>
  <si>
    <t>ENCUENTRO ANUAL COMUNDADES EPISTEMICAS (SISTEMA DE PROYECCION Y MOBILIAIRO PARA EL EVENTO)</t>
  </si>
  <si>
    <t>https://comunidad.comprasdominicana.gob.do//Public/Tendering/OpportunityDetail/Index?noticeUID=DO1.NTC.1286511</t>
  </si>
  <si>
    <t>CONAVIHSIDA-UC-CD-2023-0067</t>
  </si>
  <si>
    <t>SERVICIO DE REFRIGERIO PARA 30 PERSONAS PARA LA REUNION PLAN ESTRATEGICO INSTITUCIONAL (PEI) CON LOS INVITADOS DE LA EMPRESA SIGMA.</t>
  </si>
  <si>
    <t>18000</t>
  </si>
  <si>
    <t>https://comunidad.comprasdominicana.gob.do//Public/Tendering/OpportunityDetail/Index?noticeUID=DO1.NTC.1294313</t>
  </si>
  <si>
    <t>CONAVIHSIDA-UC-CD-2023-0068</t>
  </si>
  <si>
    <t>Instalación panel LED para la División Administrativo-Financiero y la Sección de Compras y Contrataciones del CONAVIHSIDA</t>
  </si>
  <si>
    <t>28000</t>
  </si>
  <si>
    <t>https://comunidad.comprasdominicana.gob.do//Public/Tendering/OpportunityDetail/Index?noticeUID=DO1.NTC.1296618</t>
  </si>
  <si>
    <t>CONAVIHSIDA-UC-CD-2023-0069</t>
  </si>
  <si>
    <t>PARTICIPACION A CAPACITACION (FORMACION ACADEMICA) AL CURSO DE CONSULTOR TRIBUTARIO CERTIFICADO.</t>
  </si>
  <si>
    <t>41000</t>
  </si>
  <si>
    <t>https://comunidad.comprasdominicana.gob.do//Public/Tendering/OpportunityDetail/Index?noticeUID=DO1.NTC.1297309</t>
  </si>
  <si>
    <t>CONAVIHSIDA-UC-CD-2023-0070</t>
  </si>
  <si>
    <t>Participación de personal medico de CONAVIHSIDA al Diplomado  Dirección De Proyectos (DDP)</t>
  </si>
  <si>
    <t>participación de personal medico de CONAVIHSIDA al Diplomado  Dirección De Proyectos (DDP)</t>
  </si>
  <si>
    <t>https://comunidad.comprasdominicana.gob.do//Public/Tendering/OpportunityDetail/Index?noticeUID=DO1.NTC.1297020</t>
  </si>
  <si>
    <t>CONAVIHSIDA-UC-CD-2023-0072</t>
  </si>
  <si>
    <t>REPARACION DE AIRE ESPIIT CAMBIO DE VENTILADOR DEL CONDENSADOR DE AIRE CAMBIO DE BRAKEL DOBLE REPARACION DE DUCTO PVC PRIMER NIVEL Y ALIMENTACION DE AIRE.</t>
  </si>
  <si>
    <t>144585.4</t>
  </si>
  <si>
    <t>https://comunidad.comprasdominicana.gob.do//Public/Tendering/OpportunityDetail/Index?noticeUID=DO1.NTC.1299332</t>
  </si>
  <si>
    <t>CONAVIHSIDA-UC-CD-2023-0073</t>
  </si>
  <si>
    <t>SERVICIO DE REFRIGERIO PARA 25 PERSONAS PARA EL CURSO DE ¿REDACCION DE INFORMES TECNICOS¿.</t>
  </si>
  <si>
    <t>https://comunidad.comprasdominicana.gob.do//Public/Tendering/OpportunityDetail/Index?noticeUID=DO1.NTC.1299925</t>
  </si>
  <si>
    <t>CONAVIHSIDA-UC-CD-2023-0074</t>
  </si>
  <si>
    <t>REPOSICION DEL BOTIQUIN DE LA INSTITUCION.</t>
  </si>
  <si>
    <t>19990</t>
  </si>
  <si>
    <t>https://comunidad.comprasdominicana.gob.do//Public/Tendering/OpportunityDetail/Index?noticeUID=DO1.NTC.1301908</t>
  </si>
  <si>
    <t>CONAVIHSIDA-UC-CD-2023-0075</t>
  </si>
  <si>
    <t>ADQUISICION DE T-SHIRTS Y GORRAS PARA LA ACTIVIDAD DEL COMITE DE MEDIO AMBIENTE ¿REFORESTACION EN LOS CACAOS SAN CRISTOBAL¿.</t>
  </si>
  <si>
    <t>70550</t>
  </si>
  <si>
    <t>https://comunidad.comprasdominicana.gob.do//Public/Tendering/OpportunityDetail/Index?noticeUID=DO1.NTC.1305333</t>
  </si>
  <si>
    <t>CONAVIHSIDA-UC-CD-2023-0076</t>
  </si>
  <si>
    <t>SERVICIO DE ALMUERZO Y REFRIGERIO PARA 50 PERSONAS PARA LA JORNADA DE REFORESTACION EN LOS CACAOS SAN CRISTOBAL.</t>
  </si>
  <si>
    <t>https://comunidad.comprasdominicana.gob.do//Public/Tendering/OpportunityDetail/Index?noticeUID=DO1.NTC.1307525</t>
  </si>
  <si>
    <t>CONAVIHSIDA-UC-CD-2023-0077</t>
  </si>
  <si>
    <t>SERVICIO DE TRANSPORTE PARA ACTIVIDAD DEL COMITE DE MEDIO AMBIENTE ¿JORNADA DE REFORESTACION EN LOS CACAOS SAN CRISTOBAL¿.</t>
  </si>
  <si>
    <t>https://comunidad.comprasdominicana.gob.do//Public/Tendering/OpportunityDetail/Index?noticeUID=DO1.NTC.1307011</t>
  </si>
  <si>
    <t>CONAVIHSIDA-UC-CD-2023-0080</t>
  </si>
  <si>
    <t>ADQUISICION DE RESMAS DE PAPEL BOND PARA USO DEL CONAVIHSIDA.</t>
  </si>
  <si>
    <t>https://comunidad.comprasdominicana.gob.do//Public/Tendering/OpportunityDetail/Index?noticeUID=DO1.NTC.1314015</t>
  </si>
  <si>
    <t>CONAVIHSIDA-UC-CD-2023-0088</t>
  </si>
  <si>
    <t>SERVICIO DE REFRIGERIO Y ALMUERZO PARA 30 PERSONAS PARA LA REUNION CON LOS INVITADOS DE LA EMPRESA SIGMA Y ENCARGADOS DE LA INSTITUCION PARA LA ELABORACION DEL (PEI)</t>
  </si>
  <si>
    <t>99480</t>
  </si>
  <si>
    <t>https://comunidad.comprasdominicana.gob.do//Public/Tendering/OpportunityDetail/Index?noticeUID=DO1.NTC.1319915</t>
  </si>
  <si>
    <t>CONAVIHSIDA-UC-CD-2023-0089</t>
  </si>
  <si>
    <t>MANTENIMIENTO Y REPARACION DE 6 VEHICULOS PERTENECIENTES A LA FLOTILLA DEL CONAVIHSIDA.</t>
  </si>
  <si>
    <t>107200</t>
  </si>
  <si>
    <t>https://comunidad.comprasdominicana.gob.do//Public/Tendering/OpportunityDetail/Index?noticeUID=DO1.NTC.1326635</t>
  </si>
  <si>
    <t>CONAVIHSIDA-UC-CD-2023-0090</t>
  </si>
  <si>
    <t>SERVICIO DE REFRIGERIO PARA PRESENTACION DE LA ORGANIZACION DIOS ES AMOR ADUTLO MAYOR  A CELEBRARCE EL DIA 11 DE DICIEMBRE EN EL MUSEO  DE ARTE MODERNO.</t>
  </si>
  <si>
    <t>SERVICIO DE REFRIGERIO PARA PRESENTACION DE LA ORGANIZACION DIOS ES AMOR ADUTLO MAYOR A CELEBRARCE EL DIA 11 DE DICIEMBRE EN EL MUSEO  DE ARTE MODERNO.</t>
  </si>
  <si>
    <t>https://comunidad.comprasdominicana.gob.do//Public/Tendering/OpportunityDetail/Index?noticeUID=DO1.NTC.1326606</t>
  </si>
  <si>
    <t>CONAVIHSIDA-UC-CD-2023-0092</t>
  </si>
  <si>
    <t>PARTICIPACION AL ¿V CONGRESO INTERNACIONAL GESTION EMPRESARIAL (CIGE 2023)¿.</t>
  </si>
  <si>
    <t>PARTICIPACION AL ¿V CONGRESO INTERNACIONAL GESTION EMPRESARIAL (CIGE 2023) ¿.</t>
  </si>
  <si>
    <t>https://comunidad.comprasdominicana.gob.do//Public/Tendering/OpportunityDetail/Index?noticeUID=DO1.NTC.1327709</t>
  </si>
  <si>
    <t>CONAVIHSIDA-UC-CD-2023-0093</t>
  </si>
  <si>
    <t>SERVICIO DE REFRIGERIO PARA 50 PERSONAS PARA EL DIA INTERNACIONAL DEL VIH/SIDA QUE SE REALIZARA EN EL HOSPITAL PEDIATRICO ROBERT REID CABRAL.</t>
  </si>
  <si>
    <t>https://comunidad.comprasdominicana.gob.do//Public/Tendering/OpportunityDetail/Index?noticeUID=DO1.NTC.1327137</t>
  </si>
  <si>
    <t>CONAVIHSIDA-UC-CD-2023-0095</t>
  </si>
  <si>
    <t>Servicio de almuerzo el cual sera servido durante reunión con el Director Ejecutivo de CONAVIHSIDA con la finalidad de puntualizar el programa a realizarse en el marco del día mundial del VIH/SIDA.</t>
  </si>
  <si>
    <t>Servicio de almuerzo el cual sera servido durante reunion con el Director Ejecutivo de CONAVIHSIDA con la finalidad de puntializar el programa a realizarse en el marco del dia mundial del VIH/SIDA</t>
  </si>
  <si>
    <t>https://comunidad.comprasdominicana.gob.do//Public/Tendering/OpportunityDetail/Index?noticeUID=DO1.NTC.1328613</t>
  </si>
  <si>
    <t>CONAVIHSIDA-UC-CD-2023-0096</t>
  </si>
  <si>
    <t>ADQUISICION DE UN BEBEDERO DE AGUA PARA USO DE LAS OFICINAS DEL CONAVIHSIDA.</t>
  </si>
  <si>
    <t>https://comunidad.comprasdominicana.gob.do//Public/Tendering/OpportunityDetail/Index?noticeUID=DO1.NTC.1328623</t>
  </si>
  <si>
    <t>CONAVIHSIDA-UC-CD-2023-0097</t>
  </si>
  <si>
    <t>ADQUISICION DE SWITCH DE 24 PUERTOS PARA USO DEL DEPARTAMENTO TECNOLOGICO DE CONAVIHSIDA.</t>
  </si>
  <si>
    <t>199000</t>
  </si>
  <si>
    <t>https://comunidad.comprasdominicana.gob.do//Public/Tendering/OpportunityDetail/Index?noticeUID=DO1.NTC.1329903</t>
  </si>
  <si>
    <t>CONAVIHSIDA-UC-CD-2023-0098</t>
  </si>
  <si>
    <t>SERVICIO DE REFRIGERIO PARA REUNION DEL PERSONAL CON EL DIRECTOR EJECUTIVO  CON EL OBJETIVO DE PLANIFICAR LA AGENDA DE TRABAJO DEL  AÑO 2024 Y CIERRE DEL 2023</t>
  </si>
  <si>
    <t>184950</t>
  </si>
  <si>
    <t>https://comunidad.comprasdominicana.gob.do//Public/Tendering/OpportunityDetail/Index?noticeUID=DO1.NTC.1330161</t>
  </si>
  <si>
    <t>CONAVIHSIDA-UC-CD-2023-0104</t>
  </si>
  <si>
    <t>SERVICIO DE ALMUERZO PARA 100 PERSONAS A SER SERVIDO DURANTE EL TALLER DE CAPACITACION SOBRE PRE Y POST CONSEJERIA DE VIH.</t>
  </si>
  <si>
    <t>125000</t>
  </si>
  <si>
    <t>https://comunidad.comprasdominicana.gob.do//Public/Tendering/OpportunityDetail/Index?noticeUID=DO1.NTC.1332334</t>
  </si>
  <si>
    <t>CONAVIHSIDA-UC-CD-2023-0105</t>
  </si>
  <si>
    <t>ALMUERZO PARA 30 PERSONAS A SER SERVIDO DURANTE LA CAPACITACION PARA CHICAS TRANS QUE VIVEN CON VIH.</t>
  </si>
  <si>
    <t>61000</t>
  </si>
  <si>
    <t>https://comunidad.comprasdominicana.gob.do//Public/Tendering/OpportunityDetail/Index?noticeUID=DO1.NTC.1334034</t>
  </si>
  <si>
    <t>CONAVIHSIDA-UC-CD-2023-0106</t>
  </si>
  <si>
    <t>ALMUERZO PARA 60 PERSONAS PARA EL TALLER DIRIGIDO AL PERSONAL TECNICO Y COMUNITARIO PARA EL ANALISIS DE LA SITUACION SOCIO ECONOMICA ACTUAL DE LOS PVVIH.</t>
  </si>
  <si>
    <t>https://comunidad.comprasdominicana.gob.do//Public/Tendering/OpportunityDetail/Index?noticeUID=DO1.NTC.1333719</t>
  </si>
  <si>
    <t>CONAVIHSIDA-UC-CD-2024-0003</t>
  </si>
  <si>
    <t>SERVICIO DE REFRIGERIO PARA 150 PERSONAS PARA ACTIVIDAD-REUNION DEL PERSONAL CON EL DIRECTOR EJECUTIVO CON FINES DE REFORZAR LA PLANIFICACION DE LAS TAREAS DEPARTAMENTALES PARA EL AÑO 2024.</t>
  </si>
  <si>
    <t>SERVICIO DE REFRIGERIO PARA 150 PERSONAS PARA ACTIVIDAD-REUNION DEL PERSONAL CON EL DIRECTOR EJECUTIVO CON FINES DE REFORZAR LA PLANIFICACION DE LAS TAREAS DEPARTAMENTALES PARA EL AÑO 2024</t>
  </si>
  <si>
    <t>https://comunidad.comprasdominicana.gob.do//Public/Tendering/OpportunityDetail/Index?noticeUID=DO1.NTC.1358437</t>
  </si>
  <si>
    <t>CONAVIHSIDA-UC-CD-2024-0004</t>
  </si>
  <si>
    <t>CONTRATACION DEL SISTEMA DE TRACKING VEHICULAR PARA LOS VEHICULOS DE CONAVIHSIDA.</t>
  </si>
  <si>
    <t>105222</t>
  </si>
  <si>
    <t>https://comunidad.comprasdominicana.gob.do//Public/Tendering/OpportunityDetail/Index?noticeUID=DO1.NTC.1358923</t>
  </si>
  <si>
    <t>RESTAURACIÓN DE LA CUENCA  DEL RÍO OCOA Y SU  COSTA EN LA PROVINCIA SAN JOSÉ DE OCOA.</t>
  </si>
  <si>
    <t>MIMARENA-CCC-SI-2023-0012</t>
  </si>
  <si>
    <t>Adquisión de Vehículos para este ministerio.</t>
  </si>
  <si>
    <t>394219296</t>
  </si>
  <si>
    <t>Subasta Inversa</t>
  </si>
  <si>
    <t>https://comunidad.comprasdominicana.gob.do//Public/Tendering/OpportunityDetail/Index?noticeUID=DO1.NTC.1304231</t>
  </si>
  <si>
    <t>MIMARENA-DAF-CM-2023-0151</t>
  </si>
  <si>
    <t>Contratacion de los servicios suministro y confeccion de indumentaria para los obreros del proyecto ocoa. Dirigido a mipymes mujer.</t>
  </si>
  <si>
    <t>345000</t>
  </si>
  <si>
    <t>https://comunidad.comprasdominicana.gob.do//Public/Tendering/OpportunityDetail/Index?noticeUID=DO1.NTC.1305847</t>
  </si>
  <si>
    <t>MIMARENA-DAF-CM-2023-0154</t>
  </si>
  <si>
    <t>Adquisición de insumos agroquímicos para uso de los Viceministerios de Recursos Forestales (Proyecto Ocoa) y Recursos Costeros y Marinos. (Dirigido a MiPymes) Segunda Convocatoria.</t>
  </si>
  <si>
    <t>577750</t>
  </si>
  <si>
    <t>https://comunidad.comprasdominicana.gob.do//Public/Tendering/OpportunityDetail/Index?noticeUID=DO1.NTC.1305435</t>
  </si>
  <si>
    <t>MIMARENA-DAF-CM-2023-0179</t>
  </si>
  <si>
    <t>Adquisición de motocicletas para uso en el proyecto de restauración de la cuenca río Ocoa.</t>
  </si>
  <si>
    <t>1170000</t>
  </si>
  <si>
    <t>https://comunidad.comprasdominicana.gob.do//Public/Tendering/OpportunityDetail/Index?noticeUID=DO1.NTC.1332636</t>
  </si>
  <si>
    <t>MIMARENA-UC-CD-2023-0184</t>
  </si>
  <si>
    <t>Adquisición de herramientas para el Viceministerio de suelos y aguas Dirigido a MiPymes.</t>
  </si>
  <si>
    <t>204300</t>
  </si>
  <si>
    <t>https://comunidad.comprasdominicana.gob.do//Public/Tendering/OpportunityDetail/Index?noticeUID=DO1.NTC.1316411</t>
  </si>
  <si>
    <t>MIMARENA-UC-CD-2023-0189</t>
  </si>
  <si>
    <t>Adquisición de herramientas para el Viceministerio de suelos y aguas item desiertos segunda convocatoria (Dirigido a MiPymes)</t>
  </si>
  <si>
    <t>169000</t>
  </si>
  <si>
    <t>https://comunidad.comprasdominicana.gob.do//Public/Tendering/OpportunityDetail/Index?noticeUID=DO1.NTC.1320809</t>
  </si>
  <si>
    <t>MIMARENA-UC-CD-2023-0198</t>
  </si>
  <si>
    <t>Adquisición de proyectores para provincial del proyecto de restauración de la cuenca rio Ocoa.</t>
  </si>
  <si>
    <t>173700</t>
  </si>
  <si>
    <t>https://comunidad.comprasdominicana.gob.do//Public/Tendering/OpportunityDetail/Index?noticeUID=DO1.NTC.1325361</t>
  </si>
  <si>
    <t>APOYO  DE LA EDUCACIÓN PRE-UNIVERSITARIA A TRAVÉS DEL PACTO EDUCATIVO EN LA REPÚBLICA DOMINICANA.</t>
  </si>
  <si>
    <t>OCI-CCC-LPN-2023-0001</t>
  </si>
  <si>
    <t>Adquisición de tickets de combustibles a ser utilizados en las operaciones diarias de esta institución.</t>
  </si>
  <si>
    <t>15000000</t>
  </si>
  <si>
    <t>https://comunidad.comprasdominicana.gob.do//Public/Tendering/OpportunityDetail/Index?noticeUID=DO1.NTC.1209401</t>
  </si>
  <si>
    <t>OCI-CCC-PEPU-2022-0002</t>
  </si>
  <si>
    <t>CONTRATACIÓN DE HOTEL CON SALÓN DE EVENTOS, EQUIPAMIENTOS AUDIOVISUALES Y SERVICIO DE CATERING PARA LA REALIZACIÓN DE ENCUENTROS REGIONALES SOBRE LINEAMIENTOS PARA LA FORMULACIÓN DEL PLAN OPERATIVO ANUAL 2023 DE CENTROS EDUCATIVOS</t>
  </si>
  <si>
    <t>CONTRATACIÓN DE HOTEL CON SALÓN DE EVENTOS, EQUIPAMIENTOS AUDIOVISUALES Y SERVICIO DE CATERING PARA LA REALIZACIÓN DE ENCUENTROS REGIONALES SOBRE LINEAMIENTOS PARA LA FORMULACIÓN DEL POA 2023.</t>
  </si>
  <si>
    <t>11100000</t>
  </si>
  <si>
    <t>https://comunidad.comprasdominicana.gob.do//Public/Tendering/OpportunityDetail/Index?noticeUID=DO1.NTC.1159437</t>
  </si>
  <si>
    <t>OCI-DAF-CM-2022-0039</t>
  </si>
  <si>
    <t>ADQUISICION DE EQUIPOS TECNOLOGICOS  PARA MAQUETACION Y DIAGRAMACION DE LIBROS Y RECURSOS AUDIOVISUALES, PARA EL MINISTERIO DE EDUCACION</t>
  </si>
  <si>
    <t>ADQUISICION DE EQUIPOS TECNOLOGICOS  PARA MAQUETACION Y DIAGRAMACION DE LIBROS Y RECURSOS AUDIOVISUALES, PARA EL MINISTERIO DE EDUCACION.</t>
  </si>
  <si>
    <t>1213040</t>
  </si>
  <si>
    <t>https://comunidad.comprasdominicana.gob.do//Public/Tendering/OpportunityDetail/Index?noticeUID=DO1.NTC.1166125</t>
  </si>
  <si>
    <t>OCI-UC-CD-2023-0028</t>
  </si>
  <si>
    <t>ADQUISICIÓN DE CARTUCHOS Y TONERS PARA IMPRESORAS</t>
  </si>
  <si>
    <t>35646.3</t>
  </si>
  <si>
    <t>https://comunidad.comprasdominicana.gob.do//Public/Tendering/OpportunityDetail/Index?noticeUID=DO1.NTC.1211320</t>
  </si>
  <si>
    <t>CONSTRUCCIÓN DE PLANTELES EDUCATIVOS EN LA PROVINCIA LA VEGA (FASE 3)</t>
  </si>
  <si>
    <t>MINERD-CCC-CP-2023-0027</t>
  </si>
  <si>
    <t>¿Contratación para Terminación de Planteles Educativos Escuela Básica Ramon Antonio Cruz-Licey al Medio Básica Domingo Antonio Pérez Ozuna Liceo El Cedro y Antonio Paredes Mena pertenecientes al Programa Nacional de Edificaciones Escolares¿ dirigido a MIPYME.</t>
  </si>
  <si>
    <t>¿Contratación para Terminación de Planteles Educativos Escuela Básica Ramon Antonio Cruz-Licey al Medio Básica Domingo Antonio Pérez Ozuna Liceo El Cedro y Antonio Paredes Mena pertenecientes al Pro</t>
  </si>
  <si>
    <t>150394258.8</t>
  </si>
  <si>
    <t>https://comunidad.comprasdominicana.gob.do//Public/Tendering/OpportunityDetail/Index?noticeUID=DO1.NTC.1283542</t>
  </si>
  <si>
    <t>REPARACIÓN HOSPITAL EN LA PROVINCIA SAN PEDRO DE MACORÍS</t>
  </si>
  <si>
    <t>MIVHED-CCC-LPN-2022-0012</t>
  </si>
  <si>
    <t>CONSTRUCCIÓN DE OBRAS VARIAS Y EQUIPAMIENTO DE LA CIUDAD SANITARIA DR. LUIS EDUARDO AYBAR.</t>
  </si>
  <si>
    <t>404546557.6</t>
  </si>
  <si>
    <t>https://comunidad.comprasdominicana.gob.do//Public/Tendering/OpportunityDetail/Index?noticeUID=DO1.NTC.1179911</t>
  </si>
  <si>
    <t>CONSTRUCCIÓN DE PLANTELES EDUCATIVOS EN LA PROVINCIA DE EL SEIBO (FASE 2)</t>
  </si>
  <si>
    <t>CONSTRUCCIÓN DE PLANTELES EDUCATIVOS EN LA PROVINCIA DE SANTO DOMINGO (FASE 2)</t>
  </si>
  <si>
    <t>MINERD-CCC-CP-2023-0009</t>
  </si>
  <si>
    <t>`¿Contratación de obra para la terminación de los Centros Educativos: Básica los Altiles Liceo Hatillo y Básica la Guayiga) del ¿Programa Nacional de Edificaciones de Centros Escolares¿ dirigido a MIPYMES`</t>
  </si>
  <si>
    <t>¿Contratación de obra para la terminación de los Centros Educativos: Básica los Altiles Liceo Hatillo y Básica la Guayiga) del ¿Programa Nacional de Edificaciones de Centros Escolares¿ dirigido a M</t>
  </si>
  <si>
    <t>148582219.3</t>
  </si>
  <si>
    <t>https://comunidad.comprasdominicana.gob.do//Public/Tendering/OpportunityDetail/Index?noticeUID=DO1.NTC.1232748</t>
  </si>
  <si>
    <t>CONSTRUCCIÓN DE PLANTELES EDUCATIVOS EN LA PROVINCIA DE SANTIAGO (FASE 2)</t>
  </si>
  <si>
    <t>MINERD-CCC-CP-2023-0004</t>
  </si>
  <si>
    <t>¿Contratación de obra para la terminación de los Centros Educativos: Antonio Paredes Mena Básica Gloria Beato Liceo Batero Liceo Pueblo Nuevo Liceo San Marcos y Gajo de Pedro ¿ Placer Bonito del ¿Programa Nacional de Edificaciones de Centros Escolares¿ dirigido a MIPYMES</t>
  </si>
  <si>
    <t>¿Contratación de obra para la terminación de los Centros Educativos: Antonio Paredes Mena Básica Gloria Beato Liceo Batero Liceo Pueblo Nuevo Liceo San Marcos y Gajo de Pedro ¿ Placer Bonito del</t>
  </si>
  <si>
    <t>152367075.9</t>
  </si>
  <si>
    <t>https://comunidad.comprasdominicana.gob.do//Public/Tendering/OpportunityDetail/Index?noticeUID=DO1.NTC.1226409</t>
  </si>
  <si>
    <t>CONSTRUCCIÓN DE PLANTELES EDUCATIVOS EN LA PROVINCIA DE SAN JUAN (FASE 2)</t>
  </si>
  <si>
    <t>CONSTRUCCIÓN DE PLANTELES EDUCATIVOS EN LA PROVINCIA DE MONSEÑOR NOUEL (FASE 2)</t>
  </si>
  <si>
    <t>MINERD-CCC-CP-2023-0010</t>
  </si>
  <si>
    <t>`¿Contratación de obra para la terminación de los Centros Educativos: Batey el Jagual Liceo Aut. Duarte (cercano al rio Jayaco) y Básica Eduvigis María Luna (Jima) del ¿Programa Nacional de Edificaciones de Centros Escolares¿ dirigido a MIPYMES`</t>
  </si>
  <si>
    <t>¿Contratación de obra para la terminación de los Centros Educativos: Batey el Jagual Liceo Aut. Duarte (cercano al rio Jayaco) y Básica Eduvigis María Luna (Jima) del ¿Programa Nacional de Edificaci</t>
  </si>
  <si>
    <t>131738907</t>
  </si>
  <si>
    <t>https://comunidad.comprasdominicana.gob.do//Public/Tendering/OpportunityDetail/Index?noticeUID=DO1.NTC.1232342</t>
  </si>
  <si>
    <t>CONSTRUCCIÓN DE PLANTELES EDUCATIVOS EN LA PROVINCIA DE ESPAILLAT (FASE 2)</t>
  </si>
  <si>
    <t>CONSTRUCCIÓN  DE PLANTELES EDUCATIVOS EN LA PROVINCIA DE DUARTE (FASE 2)</t>
  </si>
  <si>
    <t>CONSTRUCCIÓN DE PLANTELES EDUCATIVOS EN LA PROVINCIA DE AZUA (FASE 2)</t>
  </si>
  <si>
    <t>MINERD-CCC-CP-2023-0006</t>
  </si>
  <si>
    <t>¿Contratación de obra para la terminación de los Centros Educativos: Liceo Las Yayas de Viajama y Básica Palmar Arriba del ¿Programa Nacional de Edificaciones de Centros Escolares¿ dirigido a MIPYMES</t>
  </si>
  <si>
    <t>¿Contratación de obra para la terminación de los Centros Educativos: Liceo Las Yayas de Viajama y Básica Palmar Arriba del ¿Programa Nacional de Edificaciones de Centros Escolares¿ dirigido a MIPYME</t>
  </si>
  <si>
    <t>84071162.28</t>
  </si>
  <si>
    <t>https://comunidad.comprasdominicana.gob.do//Public/Tendering/OpportunityDetail/Index?noticeUID=DO1.NTC.1226317</t>
  </si>
  <si>
    <t>CONSTRUCCIÓN DE LA CIUDAD SANITARIA DR. LUIS E. AYBAR DISTRITO NACIONAL</t>
  </si>
  <si>
    <t>MIVHED-MAE-PEUR-2023-0001</t>
  </si>
  <si>
    <t>TERMINACIÓN Y PUESTA EN MARCHA DE LA CIUDAD SANITARIA DR. LUÍS EDUARDO AYBAR</t>
  </si>
  <si>
    <t>138068567.4</t>
  </si>
  <si>
    <t>https://comunidad.comprasdominicana.gob.do//Public/Tendering/OpportunityDetail/Index?noticeUID=DO1.NTC.1265342</t>
  </si>
  <si>
    <t>RECONSTRUCCIÓN HOSPITAL JOSE MARIA CABRAL Y BAEZ SANTIAGO PROVINCIA SANTIAGO</t>
  </si>
  <si>
    <t>MIVHED-CCC-CP-2023-0007</t>
  </si>
  <si>
    <t>CONSTRUCCIÓN Y PUESTA EN MARCHA DE LA SUBESTACIÓN ELÉCTRICA PRINCIPAL CUARTO DE MÁQUINAS Y SUBESTACIÓN SECUNDARIA HOSPITAL JOSÉ MARIA CABRAL Y BÁEZ.</t>
  </si>
  <si>
    <t>80638207</t>
  </si>
  <si>
    <t>https://comunidad.comprasdominicana.gob.do//Public/Tendering/OpportunityDetail/Index?noticeUID=DO1.NTC.1262137</t>
  </si>
  <si>
    <t>AMPLIACIÓN Y REHABILITACION DE 16 PLANTELES ESCOLARES EN LA PROVINCIA SAN PEDRO DE MACORIS.</t>
  </si>
  <si>
    <t>CONSTRUCCIÓN DE 15 PLANTELES ESCOLARES EN LA PROVINCIA PERAVIA</t>
  </si>
  <si>
    <t>CONSTRUCCIÓN DE 46 PLANTELES ESCOLARES EN LA PROVINCIA SANTIAGO</t>
  </si>
  <si>
    <t>MINERD-CCC-CP-2023-0005</t>
  </si>
  <si>
    <t>¿Contratación de obra para la terminación del Centro Educativo: Liceo Las Charcas del ¿Programa Nacional de Edificaciones de Centros Escolares¿ dirigido a MIPYMES</t>
  </si>
  <si>
    <t>121203171.4</t>
  </si>
  <si>
    <t>https://comunidad.comprasdominicana.gob.do//Public/Tendering/OpportunityDetail/Index?noticeUID=DO1.NTC.1226516</t>
  </si>
  <si>
    <t>CONSTRUCCIÓN DE 11 PLANTELES ESCOLARES EN LA PROVINCIA SANCHEZ RAMIREZ</t>
  </si>
  <si>
    <t>CONSTRUCCIÓN DE 43 PLANTELES ESCOLARES EN LA PROVINCIA SAN CRISTOBAL</t>
  </si>
  <si>
    <t>CONSTRUCCIÓN DE 18 PLANTELES ESCOLARES EN LA PROVINCIA PUERTO PLATA</t>
  </si>
  <si>
    <t>CONSTRUCCIÓN SISTEMA DE AGUA POTABLE PARA EL SECTOR VILLA PROGRESO EN EL MUNICIPIO DE VILLA HERMOSA</t>
  </si>
  <si>
    <t>COAAROM-DAF-CM-2022-0039</t>
  </si>
  <si>
    <t>Compra de de 3 motores vertical con brida atornillada y motor sellada para trabajar al inteperie, 5HP,3PHASE 460 VOLTIOS</t>
  </si>
  <si>
    <t>282492</t>
  </si>
  <si>
    <t>https://comunidad.comprasdominicana.gob.do//Public/Tendering/OpportunityDetail/Index?noticeUID=DO1.NTC.1163162</t>
  </si>
  <si>
    <t>COAAROM-DAF-CM-2023-0008</t>
  </si>
  <si>
    <t>Compra de planta eléctrica de 75KVA  120/240V</t>
  </si>
  <si>
    <t>825000</t>
  </si>
  <si>
    <t>https://comunidad.comprasdominicana.gob.do//Public/Tendering/OpportunityDetail/Index?noticeUID=DO1.NTC.1214041</t>
  </si>
  <si>
    <t>COAAROM-UC-CD-2022-0199</t>
  </si>
  <si>
    <t>Levantamiento de campo</t>
  </si>
  <si>
    <t>163694.4</t>
  </si>
  <si>
    <t>https://comunidad.comprasdominicana.gob.do//Public/Tendering/OpportunityDetail/Index?noticeUID=DO1.NTC.1163048</t>
  </si>
  <si>
    <t>COAAROM-UC-CD-2023-0013</t>
  </si>
  <si>
    <t>Suministro de impel para bomba de 6 y suministro de casquillo.</t>
  </si>
  <si>
    <t>159300</t>
  </si>
  <si>
    <t>https://comunidad.comprasdominicana.gob.do//Public/Tendering/OpportunityDetail/Index?noticeUID=DO1.NTC.1192930</t>
  </si>
  <si>
    <t>CodigoContrato</t>
  </si>
  <si>
    <t>DescripcionContrato</t>
  </si>
  <si>
    <t>EstadoContrato</t>
  </si>
  <si>
    <t>MonedaContrato</t>
  </si>
  <si>
    <t>ValorContrato</t>
  </si>
  <si>
    <t>CodigoProveedor</t>
  </si>
  <si>
    <t>Proveedor</t>
  </si>
  <si>
    <t>UrlContrato</t>
  </si>
  <si>
    <t>DESARROLLO PROVINCIA-2023-00010</t>
  </si>
  <si>
    <t>CONSTRUCCIÓN Y RECONSTRUCCIÓN DE OBRAS DEPORTIVAS, COMUNITARIAS Y ECLESIÁSTICAS A NIVEL NACIONAL</t>
  </si>
  <si>
    <t>Activo</t>
  </si>
  <si>
    <t>DOP</t>
  </si>
  <si>
    <t>107481</t>
  </si>
  <si>
    <t>Cesar Jose Augusto Fontana Sánchez</t>
  </si>
  <si>
    <t>https://comunidad.comprasdominicana.gob.do/Public/Tendering/ContractDetailView/Index?UniqueIdentifier=DO1.PCCNTR.1510406&amp;AwardContractDetailId=427085</t>
  </si>
  <si>
    <t>3/28/2024</t>
  </si>
  <si>
    <t>DESARROLLO PROVINCIA-2023-00005</t>
  </si>
  <si>
    <t>103864</t>
  </si>
  <si>
    <t>Suleudi  Perdomo Rodriguez</t>
  </si>
  <si>
    <t>https://comunidad.comprasdominicana.gob.do/Public/Tendering/ContractDetailView/Index?UniqueIdentifier=DO1.PCCNTR.1510002&amp;AwardContractDetailId=427080</t>
  </si>
  <si>
    <t>DESARROLLO PROVINCIA-2023-00001</t>
  </si>
  <si>
    <t>DESARROLLO PROVINCIA-2023-00007</t>
  </si>
  <si>
    <t>67589</t>
  </si>
  <si>
    <t>Mucar SRL</t>
  </si>
  <si>
    <t>https://comunidad.comprasdominicana.gob.do/Public/Tendering/ContractDetailView/Index?UniqueIdentifier=DO1.PCCNTR.1510004&amp;AwardContractDetailId=427082</t>
  </si>
  <si>
    <t>DESARROLLO PROVINCIA-2023-00006</t>
  </si>
  <si>
    <t>92688</t>
  </si>
  <si>
    <t>ICISA SRL</t>
  </si>
  <si>
    <t>https://comunidad.comprasdominicana.gob.do/Public/Tendering/ContractDetailView/Index?UniqueIdentifier=DO1.PCCNTR.1510502&amp;AwardContractDetailId=427081</t>
  </si>
  <si>
    <t>DESARROLLO PROVINCIA-2023-00003</t>
  </si>
  <si>
    <t>81518</t>
  </si>
  <si>
    <t>Codas SRL</t>
  </si>
  <si>
    <t>https://comunidad.comprasdominicana.gob.do/Public/Tendering/ContractDetailView/Index?UniqueIdentifier=DO1.PCCNTR.1510402&amp;AwardContractDetailId=427078</t>
  </si>
  <si>
    <t>OPRET-2023-00385</t>
  </si>
  <si>
    <t>90089</t>
  </si>
  <si>
    <t>Jose Antonio Nina Vasquez</t>
  </si>
  <si>
    <t>https://comunidad.comprasdominicana.gob.do/Public/Tendering/ContractDetailView/Index?UniqueIdentifier=DO1.PCCNTR.1708225&amp;AwardContractDetailId=499740</t>
  </si>
  <si>
    <t>OPRET-2024-00005</t>
  </si>
  <si>
    <t>43582</t>
  </si>
  <si>
    <t>ALSTOM TRANSPORTE SA</t>
  </si>
  <si>
    <t>https://comunidad.comprasdominicana.gob.do/Public/Tendering/ContractDetailView/Index?UniqueIdentifier=DO1.PCCNTR.1755216&amp;AwardContractDetailId=513913</t>
  </si>
  <si>
    <t>OPRET-2023-00396</t>
  </si>
  <si>
    <t>19918</t>
  </si>
  <si>
    <t>Martich &amp; Asociados SRL</t>
  </si>
  <si>
    <t>https://comunidad.comprasdominicana.gob.do/Public/Tendering/ContractDetailView/Index?UniqueIdentifier=DO1.PCCNTR.1715519&amp;AwardContractDetailId=502820</t>
  </si>
  <si>
    <t>OPRET-2024-00066</t>
  </si>
  <si>
    <t>CAASD-2023-00566</t>
  </si>
  <si>
    <t>Adquisición de vehículos para realizar labores de supervisión en el proyecto Ampliación Acuerdo Oriental, Barrera de Salinidad y Transferencia a Santo Domingo.</t>
  </si>
  <si>
    <t>1211</t>
  </si>
  <si>
    <t>Viamar SA</t>
  </si>
  <si>
    <t>https://comunidad.comprasdominicana.gob.do/Public/Tendering/ContractDetailView/Index?UniqueIdentifier=DO1.PCCNTR.1690261&amp;AwardContractDetailId=495123</t>
  </si>
  <si>
    <t>CAASD-2023-00644</t>
  </si>
  <si>
    <t>34138</t>
  </si>
  <si>
    <t>Sabe MG SRL</t>
  </si>
  <si>
    <t>https://comunidad.comprasdominicana.gob.do/Public/Tendering/ContractDetailView/Index?UniqueIdentifier=DO1.PCCNTR.1726346&amp;AwardContractDetailId=506235</t>
  </si>
  <si>
    <t>CAASD-2023-00524</t>
  </si>
  <si>
    <t>Contratación de servicio de transporte para los colaboradores que participaran en el recorrido del Proyecto Sistema Barrera de Salinidad y Oficinas Comerciales Zona Este, el día 03 de octubre del 2023</t>
  </si>
  <si>
    <t>Cerrado</t>
  </si>
  <si>
    <t>45735</t>
  </si>
  <si>
    <t>TT Carmelis Tours SRL</t>
  </si>
  <si>
    <t>https://comunidad.comprasdominicana.gob.do/Public/Tendering/ContractDetailView/Index?UniqueIdentifier=DO1.PCCNTR.1667548&amp;AwardContractDetailId=487922</t>
  </si>
  <si>
    <t>MIVHED-2023-00306</t>
  </si>
  <si>
    <t>ADQUISICIÓN E INSTALACIÓN DE EQUIPOS Y MOBILIARIOS MÉDICOS, MOBILIARIO GENERAL, EQUIPOS DE LAVANDERÍA, COCINA Y CAFETERÍA PARA EL HOSPITAL MUNICIPAL DE VILLA VASQUEZ, EN LA PROVINCIA DE MONTE CRISTI.</t>
  </si>
  <si>
    <t>17388</t>
  </si>
  <si>
    <t>Suplidora Hawaii SRL</t>
  </si>
  <si>
    <t>https://comunidad.comprasdominicana.gob.do/Public/Tendering/ContractDetailView/Index?UniqueIdentifier=DO1.PCCNTR.1686130&amp;AwardContractDetailId=493592</t>
  </si>
  <si>
    <t>MIVHED-2023-00305</t>
  </si>
  <si>
    <t>86079</t>
  </si>
  <si>
    <t>Innovamed Proyectos SRL</t>
  </si>
  <si>
    <t>https://comunidad.comprasdominicana.gob.do/Public/Tendering/ContractDetailView/Index?UniqueIdentifier=DO1.PCCNTR.1685949&amp;AwardContractDetailId=493591</t>
  </si>
  <si>
    <t>COAAROM-2022-00227</t>
  </si>
  <si>
    <t>SERVICIOS DE MANTENIMIENTO Y CAMBIO DE RODAMIENTOS DE MOTOR DE 100 HP, 460 V, 3 PHASE</t>
  </si>
  <si>
    <t>71331</t>
  </si>
  <si>
    <t>Ramón Antonio Quezada Nieves</t>
  </si>
  <si>
    <t>https://comunidad.comprasdominicana.gob.do/Public/Tendering/ContractDetailView/Index?UniqueIdentifier=DO1.PCCNTR.1475310&amp;AwardContractDetailId=416395</t>
  </si>
  <si>
    <t>COAAROM-2022-00232</t>
  </si>
  <si>
    <t>SERVICIOS DE REBOBINADO DE MOTOR DE 100 HP, 460 V, 3 PHASE</t>
  </si>
  <si>
    <t>https://comunidad.comprasdominicana.gob.do/Public/Tendering/ContractDetailView/Index?UniqueIdentifier=DO1.PCCNTR.1476665&amp;AwardContractDetailId=417203</t>
  </si>
  <si>
    <t>COAAROM-2023-00112</t>
  </si>
  <si>
    <t>https://comunidad.comprasdominicana.gob.do/Public/Tendering/ContractDetailView/Index?UniqueIdentifier=DO1.PCCNTR.1586106&amp;AwardContractDetailId=456109</t>
  </si>
  <si>
    <t>COAAROM-2023-00136</t>
  </si>
  <si>
    <t>SERVICIOS DE MANTENIMIENTO DE MOTOR DE 200 HP, PARA LA ESTACION DE BOMBEO DEL PROYECTO AMPLIACION DEL ACUEDUCTO DE VILLA HERMOSA</t>
  </si>
  <si>
    <t>https://comunidad.comprasdominicana.gob.do/Public/Tendering/ContractDetailView/Index?UniqueIdentifier=DO1.PCCNTR.1603938&amp;AwardContractDetailId=463111</t>
  </si>
  <si>
    <t>COAAROM-2023-00140</t>
  </si>
  <si>
    <t>SERVICIOS DE REBOBINADO DE MOTOR DE 200 HP, PARA EL PROYECTO AMPLIACION DE ACUEDUCTO DE VILLA HERMOSA</t>
  </si>
  <si>
    <t>https://comunidad.comprasdominicana.gob.do/Public/Tendering/ContractDetailView/Index?UniqueIdentifier=DO1.PCCNTR.1608510&amp;AwardContractDetailId=464809</t>
  </si>
  <si>
    <t>COAAROM-2022-00246</t>
  </si>
  <si>
    <t>Compra de rodillo, cortadora de asfalto, apisonador manual para zanjas.</t>
  </si>
  <si>
    <t>8204</t>
  </si>
  <si>
    <t>Constructora Inmobiliar B&amp;V SRL</t>
  </si>
  <si>
    <t>https://comunidad.comprasdominicana.gob.do/Public/Tendering/ContractDetailView/Index?UniqueIdentifier=DO1.PCCNTR.1494901&amp;AwardContractDetailId=424344</t>
  </si>
  <si>
    <t>COAAROM-2023-00056</t>
  </si>
  <si>
    <t>https://comunidad.comprasdominicana.gob.do/Public/Tendering/ContractDetailView/Index?UniqueIdentifier=DO1.PCCNTR.1539929&amp;AwardContractDetailId=438081</t>
  </si>
  <si>
    <t>COAAROM-2023-00161</t>
  </si>
  <si>
    <t>En edición</t>
  </si>
  <si>
    <t>409</t>
  </si>
  <si>
    <t>Comercial Viba EIRL</t>
  </si>
  <si>
    <t>https://comunidad.comprasdominicana.gob.do/Public/Tendering/ContractDetailView/Index?UniqueIdentifier=DO1.PCCNTR.1636803&amp;AwardContractDetailId=475905</t>
  </si>
  <si>
    <t>COAAROM-2023-00200</t>
  </si>
  <si>
    <t>https://comunidad.comprasdominicana.gob.do/Public/Tendering/ContractDetailView/Index?UniqueIdentifier=DO1.PCCNTR.1692801&amp;AwardContractDetailId=496027</t>
  </si>
  <si>
    <t>COAAROM-2023-00113</t>
  </si>
  <si>
    <t>https://comunidad.comprasdominicana.gob.do/Public/Tendering/ContractDetailView/Index?UniqueIdentifier=DO1.PCCNTR.1586306&amp;AwardContractDetailId=456132</t>
  </si>
  <si>
    <t>COAAROM-2023-00115</t>
  </si>
  <si>
    <t>https://comunidad.comprasdominicana.gob.do/Public/Tendering/ContractDetailView/Index?UniqueIdentifier=DO1.PCCNTR.1587217&amp;AwardContractDetailId=456517</t>
  </si>
  <si>
    <t>COAAROM-2023-00132</t>
  </si>
  <si>
    <t>Modificado</t>
  </si>
  <si>
    <t>1730</t>
  </si>
  <si>
    <t>Suplidores Industriales Mella SRL</t>
  </si>
  <si>
    <t>https://comunidad.comprasdominicana.gob.do/Public/Tendering/ContractDetailView/Index?UniqueIdentifier=DO1.PCCNTR.1599722&amp;AwardContractDetailId=461281</t>
  </si>
  <si>
    <t>COAAROM-2023-00152</t>
  </si>
  <si>
    <t>SERVICIOS DE RENTA DE GRUA Y MONTACARGAS, PARA SER UTILIZADOS EN EL POZO #1. PROYECTO AMPLIACION DEL ACUEDUCTO DE VILLA HERMOSA</t>
  </si>
  <si>
    <t>866</t>
  </si>
  <si>
    <t>Mateirosa SRL</t>
  </si>
  <si>
    <t>https://comunidad.comprasdominicana.gob.do/Public/Tendering/ContractDetailView/Index?UniqueIdentifier=DO1.PCCNTR.1625448&amp;AwardContractDetailId=471509</t>
  </si>
  <si>
    <t>COAAROM-2023-00228</t>
  </si>
  <si>
    <t>38276</t>
  </si>
  <si>
    <t>Mayol &amp; Co SRL</t>
  </si>
  <si>
    <t>https://comunidad.comprasdominicana.gob.do/Public/Tendering/ContractDetailView/Index?UniqueIdentifier=DO1.PCCNTR.1722808&amp;AwardContractDetailId=504686</t>
  </si>
  <si>
    <t>COAAROM-2023-00068</t>
  </si>
  <si>
    <t>867</t>
  </si>
  <si>
    <t>Suplidora Oriental SRL</t>
  </si>
  <si>
    <t>https://comunidad.comprasdominicana.gob.do/Public/Tendering/ContractDetailView/Index?UniqueIdentifier=DO1.PCCNTR.1546803&amp;AwardContractDetailId=440710</t>
  </si>
  <si>
    <t>COAAROM-2023-00171</t>
  </si>
  <si>
    <t>https://comunidad.comprasdominicana.gob.do/Public/Tendering/ContractDetailView/Index?UniqueIdentifier=DO1.PCCNTR.1651001&amp;AwardContractDetailId=480811</t>
  </si>
  <si>
    <t>COAAROM-2023-00139</t>
  </si>
  <si>
    <t>SERVICIOS DE ALQUILER DE GRUA, PARA SER UTILIZADA EN EL POZO #1 Y #4. PROYECTO AMPLIACION DEL ACUEDUCTO DE VILLA HERMOSA</t>
  </si>
  <si>
    <t>98034</t>
  </si>
  <si>
    <t>Electromecánica Martínez SRL</t>
  </si>
  <si>
    <t>https://comunidad.comprasdominicana.gob.do/Public/Tendering/ContractDetailView/Index?UniqueIdentifier=DO1.PCCNTR.1607135&amp;AwardContractDetailId=464148</t>
  </si>
  <si>
    <t>COAAROM-2023-00146</t>
  </si>
  <si>
    <t>SERVICIOS DE RENTA DE GRUA PARA SER UTILIZADA EN LA INSTALACION DEL MOTOR PARA ELECTROBOMBA SUMERGIBLE POZO #1. PROYECTO AMPLIACION ACUEDUCTO DE VILLA HERMOSA</t>
  </si>
  <si>
    <t>https://comunidad.comprasdominicana.gob.do/Public/Tendering/ContractDetailView/Index?UniqueIdentifier=DO1.PCCNTR.1618113&amp;AwardContractDetailId=468078</t>
  </si>
  <si>
    <t>COAAROM-2023-00217</t>
  </si>
  <si>
    <t>15495</t>
  </si>
  <si>
    <t>Postes Eléctricos Nacionales PENSA SRL</t>
  </si>
  <si>
    <t>https://comunidad.comprasdominicana.gob.do/Public/Tendering/ContractDetailView/Index?UniqueIdentifier=DO1.PCCNTR.1712926&amp;AwardContractDetailId=501610</t>
  </si>
  <si>
    <t>COAAROM-2023-00110</t>
  </si>
  <si>
    <t>COMPRA DE CONTACTOR Y CONECTORES MANGA PARA EL SISTEMA ELECTRICO DEL POZO #6, DEL ACUEDUCTO MULTIPLE LA ROMANA-VILLA HERMOSA</t>
  </si>
  <si>
    <t>59785</t>
  </si>
  <si>
    <t>INVERSIONES CEDENO MENDOZA SRL</t>
  </si>
  <si>
    <t>https://comunidad.comprasdominicana.gob.do/Public/Tendering/ContractDetailView/Index?UniqueIdentifier=DO1.PCCNTR.1585417&amp;AwardContractDetailId=455791</t>
  </si>
  <si>
    <t>COAAROM-2023-00128</t>
  </si>
  <si>
    <t>https://comunidad.comprasdominicana.gob.do/Public/Tendering/ContractDetailView/Index?UniqueIdentifier=DO1.PCCNTR.1595312&amp;AwardContractDetailId=459368</t>
  </si>
  <si>
    <t>COAAROM-2023-00145</t>
  </si>
  <si>
    <t>COMPRA DE MOTOR PARA ELECTROBOMBA SUMERGIBLE DE 40 HP, 480 V, TRIFASICO</t>
  </si>
  <si>
    <t>88765</t>
  </si>
  <si>
    <t>Miva Import SRL</t>
  </si>
  <si>
    <t>https://comunidad.comprasdominicana.gob.do/Public/Tendering/ContractDetailView/Index?UniqueIdentifier=DO1.PCCNTR.1612707&amp;AwardContractDetailId=466119</t>
  </si>
  <si>
    <t>COAAROM-2023-00160</t>
  </si>
  <si>
    <t>https://comunidad.comprasdominicana.gob.do/Public/Tendering/ContractDetailView/Index?UniqueIdentifier=DO1.PCCNTR.1636016&amp;AwardContractDetailId=475666</t>
  </si>
  <si>
    <t>COAAROM-2023-00065</t>
  </si>
  <si>
    <t>14165</t>
  </si>
  <si>
    <t>TMQ Dominicana SA</t>
  </si>
  <si>
    <t>https://comunidad.comprasdominicana.gob.do/Public/Tendering/ContractDetailView/Index?UniqueIdentifier=DO1.PCCNTR.1545039&amp;AwardContractDetailId=440211</t>
  </si>
  <si>
    <t>COAAROM-2023-00159</t>
  </si>
  <si>
    <t>95762</t>
  </si>
  <si>
    <t>Inversiones Báezfred SRL</t>
  </si>
  <si>
    <t>https://comunidad.comprasdominicana.gob.do/Public/Tendering/ContractDetailView/Index?UniqueIdentifier=DO1.PCCNTR.1635618&amp;AwardContractDetailId=475214</t>
  </si>
  <si>
    <t>COAAROM-2023-00147</t>
  </si>
  <si>
    <t>https://comunidad.comprasdominicana.gob.do/Public/Tendering/ContractDetailView/Index?UniqueIdentifier=DO1.PCCNTR.1623204&amp;AwardContractDetailId=470111</t>
  </si>
  <si>
    <t>COAAROM-2023-00234</t>
  </si>
  <si>
    <t>https://comunidad.comprasdominicana.gob.do/Public/Tendering/ContractDetailView/Index?UniqueIdentifier=DO1.PCCNTR.1729288&amp;AwardContractDetailId=507534</t>
  </si>
  <si>
    <t>COAAROM-2023-00107</t>
  </si>
  <si>
    <t>https://comunidad.comprasdominicana.gob.do/Public/Tendering/ContractDetailView/Index?UniqueIdentifier=DO1.PCCNTR.1580919&amp;AwardContractDetailId=454239</t>
  </si>
  <si>
    <t>COAAROM-2023-00108</t>
  </si>
  <si>
    <t>https://comunidad.comprasdominicana.gob.do/Public/Tendering/ContractDetailView/Index?UniqueIdentifier=DO1.PCCNTR.1581842&amp;AwardContractDetailId=454803</t>
  </si>
  <si>
    <t>COAAROM-2023-00142</t>
  </si>
  <si>
    <t>https://comunidad.comprasdominicana.gob.do/Public/Tendering/ContractDetailView/Index?UniqueIdentifier=DO1.PCCNTR.1610603&amp;AwardContractDetailId=465529</t>
  </si>
  <si>
    <t>COAAROM-2023-00173</t>
  </si>
  <si>
    <t>https://comunidad.comprasdominicana.gob.do/Public/Tendering/ContractDetailView/Index?UniqueIdentifier=DO1.PCCNTR.1651604&amp;AwardContractDetailId=481134</t>
  </si>
  <si>
    <t>COAAROM-2023-00052</t>
  </si>
  <si>
    <t>COMPRA DE MOTOR ELECTRICO SUMERGIBLE, 6 PULGADAS, 40 HP-460/380</t>
  </si>
  <si>
    <t>https://comunidad.comprasdominicana.gob.do/Public/Tendering/ContractDetailView/Index?UniqueIdentifier=DO1.PCCNTR.1538246&amp;AwardContractDetailId=437414</t>
  </si>
  <si>
    <t>COAAROM-2023-00053</t>
  </si>
  <si>
    <t>COMPRA DE DOS TRANSFORMADORES DE 25 KVA-480, 220 VOL HOMOLOGADO</t>
  </si>
  <si>
    <t>https://comunidad.comprasdominicana.gob.do/Public/Tendering/ContractDetailView/Index?UniqueIdentifier=DO1.PCCNTR.1537766&amp;AwardContractDetailId=437557</t>
  </si>
  <si>
    <t>COAAROM-2023-00062</t>
  </si>
  <si>
    <t>COMPRA DE BOMBA SUMERGIBLE POZO #1, GUAYMATE, AMPLIACION ACUEDUCTO VILLA HERMOSA</t>
  </si>
  <si>
    <t>https://comunidad.comprasdominicana.gob.do/Public/Tendering/ContractDetailView/Index?UniqueIdentifier=DO1.PCCNTR.1543207&amp;AwardContractDetailId=439207</t>
  </si>
  <si>
    <t>COAAROM-2023-00098</t>
  </si>
  <si>
    <t>https://comunidad.comprasdominicana.gob.do/Public/Tendering/ContractDetailView/Index?UniqueIdentifier=DO1.PCCNTR.1574106&amp;AwardContractDetailId=450724</t>
  </si>
  <si>
    <t>COAAROM-2023-00100</t>
  </si>
  <si>
    <t>https://comunidad.comprasdominicana.gob.do/Public/Tendering/ContractDetailView/Index?UniqueIdentifier=DO1.PCCNTR.1575910&amp;AwardContractDetailId=451595</t>
  </si>
  <si>
    <t>COAAROM-2023-00126</t>
  </si>
  <si>
    <t>Compra de motor vertical, variador de velocidad, breaker,terminal,valvula.</t>
  </si>
  <si>
    <t>86911</t>
  </si>
  <si>
    <t>Soluman Industrial EIRL</t>
  </si>
  <si>
    <t>https://comunidad.comprasdominicana.gob.do/Public/Tendering/ContractDetailView/Index?UniqueIdentifier=DO1.PCCNTR.1594839&amp;AwardContractDetailId=459290</t>
  </si>
  <si>
    <t>COAAROM-2023-00121</t>
  </si>
  <si>
    <t>COMPRA DE CONECTOR Y OTROS ARTICULOS ELECTRICOS, PARA UTILIZARSE EN EL PROYECTOR AMPLIACION ACUEDUCTO MULTIPLE LA ROMANA-VILLA HERMOSA</t>
  </si>
  <si>
    <t>https://comunidad.comprasdominicana.gob.do/Public/Tendering/ContractDetailView/Index?UniqueIdentifier=DO1.PCCNTR.1591056&amp;AwardContractDetailId=457939</t>
  </si>
  <si>
    <t>COAAROM-2023-00214</t>
  </si>
  <si>
    <t>https://comunidad.comprasdominicana.gob.do/Public/Tendering/ContractDetailView/Index?UniqueIdentifier=DO1.PCCNTR.1712004&amp;AwardContractDetailId=501059</t>
  </si>
  <si>
    <t>COAAROM-2023-00220</t>
  </si>
  <si>
    <t>62993</t>
  </si>
  <si>
    <t>VDF Suplidores y Mas SRL</t>
  </si>
  <si>
    <t>https://comunidad.comprasdominicana.gob.do/Public/Tendering/ContractDetailView/Index?UniqueIdentifier=DO1.PCCNTR.1714722&amp;AwardContractDetailId=502222</t>
  </si>
  <si>
    <t>COAAROM-2022-00244</t>
  </si>
  <si>
    <t>67971</t>
  </si>
  <si>
    <t>Renuevo Industrial SRL</t>
  </si>
  <si>
    <t>https://comunidad.comprasdominicana.gob.do/Public/Tendering/ContractDetailView/Index?UniqueIdentifier=DO1.PCCNTR.1491411&amp;AwardContractDetailId=423367</t>
  </si>
  <si>
    <t>COAAROM-2023-00097</t>
  </si>
  <si>
    <t>SERVICIOS DE CONFECCION DE POLAINER PARA EL MOTOR DE LA TOMA DE AGUA DE LA REPRESA, ACUEDUCTO MULTIPLE LA ROMANA-VILLA HERMOSA</t>
  </si>
  <si>
    <t>https://comunidad.comprasdominicana.gob.do/Public/Tendering/ContractDetailView/Index?UniqueIdentifier=DO1.PCCNTR.1574704&amp;AwardContractDetailId=450704</t>
  </si>
  <si>
    <t>COAAROM-2023-00099</t>
  </si>
  <si>
    <t>SERVICIOS DE CONFECCION DE CASQUILLO PARA EMPAQUETADURA DE 2, CONFECCION DE BUSHING PARA GUIA DE 12 Y CONFECCION DE EJE DE MOTOR</t>
  </si>
  <si>
    <t>https://comunidad.comprasdominicana.gob.do/Public/Tendering/ContractDetailView/Index?UniqueIdentifier=DO1.PCCNTR.1574312&amp;AwardContractDetailId=450755</t>
  </si>
  <si>
    <t>COAAROM-2023-00104</t>
  </si>
  <si>
    <t>https://comunidad.comprasdominicana.gob.do/Public/Tendering/ContractDetailView/Index?UniqueIdentifier=DO1.PCCNTR.1580021&amp;AwardContractDetailId=453912</t>
  </si>
  <si>
    <t>COAAROM-2023-00105</t>
  </si>
  <si>
    <t>https://comunidad.comprasdominicana.gob.do/Public/Tendering/ContractDetailView/Index?UniqueIdentifier=DO1.PCCNTR.1580330&amp;AwardContractDetailId=453925</t>
  </si>
  <si>
    <t>COAAROM-2023-00137</t>
  </si>
  <si>
    <t>https://comunidad.comprasdominicana.gob.do/Public/Tendering/ContractDetailView/Index?UniqueIdentifier=DO1.PCCNTR.1604020&amp;AwardContractDetailId=463133</t>
  </si>
  <si>
    <t>COAAROM-2023-00165</t>
  </si>
  <si>
    <t>73957</t>
  </si>
  <si>
    <t>Levile Solutions SRL</t>
  </si>
  <si>
    <t>https://comunidad.comprasdominicana.gob.do/Public/Tendering/ContractDetailView/Index?UniqueIdentifier=DO1.PCCNTR.1645908&amp;AwardContractDetailId=478766</t>
  </si>
  <si>
    <t>COAAROM-2022-00250</t>
  </si>
  <si>
    <t>Compra de compresor portatil de 185 a 268 CFM con motor Disel B3. 3T AA refrigierado por agua con presión de funcionamiento, 101.5 PS1, el Cual debe tener incluido martillos, neumático de 30 KG, cincel puntero GD E.E 32 X 160 X 450 lubricador de aire comprimido 4314 y maguera p/ aire 3/4 x 50 con conectores.</t>
  </si>
  <si>
    <t>92590</t>
  </si>
  <si>
    <t>Grupo Metal y Cristal SRL</t>
  </si>
  <si>
    <t>https://comunidad.comprasdominicana.gob.do/Public/Tendering/ContractDetailView/Index?UniqueIdentifier=DO1.PCCNTR.1494711&amp;AwardContractDetailId=424366</t>
  </si>
  <si>
    <t>COAAROM-2023-00095</t>
  </si>
  <si>
    <t>Compra de valvula HG 2,6,8,3</t>
  </si>
  <si>
    <t>85083</t>
  </si>
  <si>
    <t>Baldera Comercial Agroindustrial SRL</t>
  </si>
  <si>
    <t>https://comunidad.comprasdominicana.gob.do/Public/Tendering/ContractDetailView/Index?UniqueIdentifier=DO1.PCCNTR.1572407&amp;AwardContractDetailId=449687</t>
  </si>
  <si>
    <t>COAAROM-2023-00167</t>
  </si>
  <si>
    <t>Compra de juntas reductora de 16 x 17 a 3/4 y 16 x 18, válvula de aire combinada  de 2 roscada</t>
  </si>
  <si>
    <t>https://comunidad.comprasdominicana.gob.do/Public/Tendering/ContractDetailView/Index?UniqueIdentifier=DO1.PCCNTR.1649353&amp;AwardContractDetailId=480421</t>
  </si>
  <si>
    <t>COAAROM-2022-00245</t>
  </si>
  <si>
    <t>91851</t>
  </si>
  <si>
    <t>Sumatep SRL</t>
  </si>
  <si>
    <t>https://comunidad.comprasdominicana.gob.do/Public/Tendering/ContractDetailView/Index?UniqueIdentifier=DO1.PCCNTR.1494304&amp;AwardContractDetailId=424941</t>
  </si>
  <si>
    <t>COAAROM-2023-00111</t>
  </si>
  <si>
    <t>https://comunidad.comprasdominicana.gob.do/Public/Tendering/ContractDetailView/Index?UniqueIdentifier=DO1.PCCNTR.1586302&amp;AwardContractDetailId=456097</t>
  </si>
  <si>
    <t>COAAROM-2023-00122</t>
  </si>
  <si>
    <t>COMPRA DE DOS (2) TRANSFORMADORES T/BUSTER 25KVA, 2400/4160 VOLTIOS, 460 VOLTIOS</t>
  </si>
  <si>
    <t>https://comunidad.comprasdominicana.gob.do/Public/Tendering/ContractDetailView/Index?UniqueIdentifier=DO1.PCCNTR.1590856&amp;AwardContractDetailId=457958</t>
  </si>
  <si>
    <t>COAAROM-2023-00138</t>
  </si>
  <si>
    <t>https://comunidad.comprasdominicana.gob.do/Public/Tendering/ContractDetailView/Index?UniqueIdentifier=DO1.PCCNTR.1604607&amp;AwardContractDetailId=463311</t>
  </si>
  <si>
    <t>COAAROM-2023-00153</t>
  </si>
  <si>
    <t>COMPRA DE BOMBA DOSIFICADORA DE QUIMICOS, PARA EL TRATAMIENTO DEL AGUA. PROYECTO AMPLIACION DEL ACUEDUCTO DE VILLA HERMOSA</t>
  </si>
  <si>
    <t>98046</t>
  </si>
  <si>
    <t>Productos Oriental Sallita SRL</t>
  </si>
  <si>
    <t>https://comunidad.comprasdominicana.gob.do/Public/Tendering/ContractDetailView/Index?UniqueIdentifier=DO1.PCCNTR.1625739&amp;AwardContractDetailId=471563</t>
  </si>
  <si>
    <t>COAAROM-2022-00240</t>
  </si>
  <si>
    <t>Servicios de Excavación con compresor de 397.66 metros cúbicos, Proyecto ampliación acueducto de villa hermosa.</t>
  </si>
  <si>
    <t>95390</t>
  </si>
  <si>
    <t>Ronim Construcciones y Servicios SRL</t>
  </si>
  <si>
    <t>https://comunidad.comprasdominicana.gob.do/Public/Tendering/ContractDetailView/Index?UniqueIdentifier=DO1.PCCNTR.1483112&amp;AwardContractDetailId=419747</t>
  </si>
  <si>
    <t>COAAROM-2022-00247</t>
  </si>
  <si>
    <t>https://comunidad.comprasdominicana.gob.do/Public/Tendering/ContractDetailView/Index?UniqueIdentifier=DO1.PCCNTR.1494603&amp;AwardContractDetailId=426434</t>
  </si>
  <si>
    <t>COAAROM-2023-00109</t>
  </si>
  <si>
    <t>https://comunidad.comprasdominicana.gob.do/Public/Tendering/ContractDetailView/Index?UniqueIdentifier=DO1.PCCNTR.1581653&amp;AwardContractDetailId=454877</t>
  </si>
  <si>
    <t>COAAROM-2023-00224</t>
  </si>
  <si>
    <t>COMPRA DE BOMBA SUMERGIBLE DE 5 HP, DE 240 VOLTIOS, MONOFASICA</t>
  </si>
  <si>
    <t>112616</t>
  </si>
  <si>
    <t>PUMP STOP ONLINE RD SRL</t>
  </si>
  <si>
    <t>https://comunidad.comprasdominicana.gob.do/Public/Tendering/ContractDetailView/Index?UniqueIdentifier=DO1.PCCNTR.1718343&amp;AwardContractDetailId=503620</t>
  </si>
  <si>
    <t>COAAROM-2022-00248</t>
  </si>
  <si>
    <t>102946</t>
  </si>
  <si>
    <t>Baldros - Construcciones Ingeniería &amp; Suministros SRL</t>
  </si>
  <si>
    <t>https://comunidad.comprasdominicana.gob.do/Public/Tendering/ContractDetailView/Index?UniqueIdentifier=DO1.PCCNTR.1494508&amp;AwardContractDetailId=424371</t>
  </si>
  <si>
    <t>COAAROM-2022-00249</t>
  </si>
  <si>
    <t>Compra de Tapon, Coupling, Cemento, Tapon, Clan y Codos.</t>
  </si>
  <si>
    <t>https://comunidad.comprasdominicana.gob.do/Public/Tendering/ContractDetailView/Index?UniqueIdentifier=DO1.PCCNTR.1494509&amp;AwardContractDetailId=424353</t>
  </si>
  <si>
    <t>COAAROM-2023-00127</t>
  </si>
  <si>
    <t>Compra de tubo de presion 6,8,12,16,20,24</t>
  </si>
  <si>
    <t>https://comunidad.comprasdominicana.gob.do/Public/Tendering/ContractDetailView/Index?UniqueIdentifier=DO1.PCCNTR.1595504&amp;AwardContractDetailId=459332</t>
  </si>
  <si>
    <t>COAAROM-2023-00193</t>
  </si>
  <si>
    <t>https://comunidad.comprasdominicana.gob.do/Public/Tendering/ContractDetailView/Index?UniqueIdentifier=DO1.PCCNTR.1686803&amp;AwardContractDetailId=493637</t>
  </si>
  <si>
    <t>COAAROM-2023-00205</t>
  </si>
  <si>
    <t>https://comunidad.comprasdominicana.gob.do/Public/Tendering/ContractDetailView/Index?UniqueIdentifier=DO1.PCCNTR.1699841&amp;AwardContractDetailId=497644</t>
  </si>
  <si>
    <t>COAAROM-2023-00190</t>
  </si>
  <si>
    <t>AMPLIACIÓN DE LAS REDES DE DISTRIBUCIÓN DE AGUA POTABLE DEL ACUEDUCTO DE VILLA HERMOSA, LA ROMANA.</t>
  </si>
  <si>
    <t>106493</t>
  </si>
  <si>
    <t>Grupo Moya Lugo SRL</t>
  </si>
  <si>
    <t>https://comunidad.comprasdominicana.gob.do/Public/Tendering/ContractDetailView/Index?UniqueIdentifier=DO1.PCCNTR.1679514&amp;AwardContractDetailId=491338</t>
  </si>
  <si>
    <t>COAAROM-2024-00005</t>
  </si>
  <si>
    <t>https://comunidad.comprasdominicana.gob.do/Public/Tendering/ContractDetailView/Index?UniqueIdentifier=DO1.PCCNTR.1774502&amp;AwardContractDetailId=519072</t>
  </si>
  <si>
    <t>COAAROM-2022-00226</t>
  </si>
  <si>
    <t>https://comunidad.comprasdominicana.gob.do/Public/Tendering/ContractDetailView/Index?UniqueIdentifier=DO1.PCCNTR.1475308&amp;AwardContractDetailId=416322</t>
  </si>
  <si>
    <t>COAAROM-2022-00231</t>
  </si>
  <si>
    <t>https://comunidad.comprasdominicana.gob.do/Public/Tendering/ContractDetailView/Index?UniqueIdentifier=DO1.PCCNTR.1477075&amp;AwardContractDetailId=417205</t>
  </si>
  <si>
    <t>COAAROM-2022-00242</t>
  </si>
  <si>
    <t>https://comunidad.comprasdominicana.gob.do/Public/Tendering/ContractDetailView/Index?UniqueIdentifier=DO1.PCCNTR.1484317&amp;AwardContractDetailId=419996</t>
  </si>
  <si>
    <t>COAAROM-2022-00243</t>
  </si>
  <si>
    <t>https://comunidad.comprasdominicana.gob.do/Public/Tendering/ContractDetailView/Index?UniqueIdentifier=DO1.PCCNTR.1484637&amp;AwardContractDetailId=420226</t>
  </si>
  <si>
    <t>COAAROM-2023-00236</t>
  </si>
  <si>
    <t>Flujo aprobado</t>
  </si>
  <si>
    <t>3676</t>
  </si>
  <si>
    <t>Garcia y Llerandi SAS</t>
  </si>
  <si>
    <t>https://comunidad.comprasdominicana.gob.do/Public/Tendering/ContractDetailView/Index?UniqueIdentifier=DO1.PCCNTR.1730428&amp;AwardContractDetailId=507734</t>
  </si>
  <si>
    <t>COAAROM-2024-00002</t>
  </si>
  <si>
    <t>https://comunidad.comprasdominicana.gob.do/Public/Tendering/ContractDetailView/Index?UniqueIdentifier=DO1.PCCNTR.1773404&amp;AwardContractDetailId=518795</t>
  </si>
  <si>
    <t>COAAROM-2024-00012</t>
  </si>
  <si>
    <t>https://comunidad.comprasdominicana.gob.do/Public/Tendering/ContractDetailView/Index?UniqueIdentifier=DO1.PCCNTR.1786507&amp;AwardContractDetailId=523362</t>
  </si>
  <si>
    <t>COAAROM-2024-00003</t>
  </si>
  <si>
    <t>https://comunidad.comprasdominicana.gob.do/Public/Tendering/ContractDetailView/Index?UniqueIdentifier=DO1.PCCNTR.1773710&amp;AwardContractDetailId=518839</t>
  </si>
  <si>
    <t>COAAROM-2024-00015</t>
  </si>
  <si>
    <t>https://comunidad.comprasdominicana.gob.do/Public/Tendering/ContractDetailView/Index?UniqueIdentifier=DO1.PCCNTR.1787959&amp;AwardContractDetailId=524245</t>
  </si>
  <si>
    <t>COAAROM-2024-00001</t>
  </si>
  <si>
    <t>88846</t>
  </si>
  <si>
    <t>Gronskner CorporationSRL</t>
  </si>
  <si>
    <t>https://comunidad.comprasdominicana.gob.do/Public/Tendering/ContractDetailView/Index?UniqueIdentifier=DO1.PCCNTR.1770258&amp;AwardContractDetailId=518040</t>
  </si>
  <si>
    <t>COAAROM-2024-00016</t>
  </si>
  <si>
    <t>https://comunidad.comprasdominicana.gob.do/Public/Tendering/ContractDetailView/Index?UniqueIdentifier=DO1.PCCNTR.1788090&amp;AwardContractDetailId=524274</t>
  </si>
  <si>
    <t>AGRICULTURA-2023-00315</t>
  </si>
  <si>
    <t>CONTRATACION DE SERVICIOS DE ALIMENTACION Y UTENSILIOS, PARA SER CONSUMIDOS EN LA INAUGURACION DE LA CONSTRUCCION DE CAMARA TERMICA EN LA PROVINCIA BARAHONA.                                                                                                ESTE PROCESO ESTA DIRIGIDO A MIPYME MUJERES.</t>
  </si>
  <si>
    <t>29241</t>
  </si>
  <si>
    <t>Mirian  Peña Montero</t>
  </si>
  <si>
    <t>https://comunidad.comprasdominicana.gob.do/Public/Tendering/ContractDetailView/Index?UniqueIdentifier=DO1.PCCNTR.1615342&amp;AwardContractDetailId=467159</t>
  </si>
  <si>
    <t>AGRICULTURA-2023-00120</t>
  </si>
  <si>
    <t>Adquisición de combustible denominados en tickets prepagos, solicitado por la Coordinadora de Proyectos de Inversión Pública, para ser usados en las actividades del Proyecto Recuperación de los Recursos Naturales en las Subcuencas de los ríos Jamao y Veragua (PRENAJAVE).</t>
  </si>
  <si>
    <t>236</t>
  </si>
  <si>
    <t>Isla Dominicana de Petroleo Corporation</t>
  </si>
  <si>
    <t>https://comunidad.comprasdominicana.gob.do/Public/Tendering/ContractDetailView/Index?UniqueIdentifier=DO1.PCCNTR.1552335&amp;AwardContractDetailId=443233</t>
  </si>
  <si>
    <t>AGRICULTURA-2022-00677</t>
  </si>
  <si>
    <t>2997</t>
  </si>
  <si>
    <t>Fertilizantes Químicos Dominicanos SA</t>
  </si>
  <si>
    <t>https://comunidad.comprasdominicana.gob.do/Public/Tendering/ContractDetailView/Index?UniqueIdentifier=DO1.PCCNTR.1454826&amp;AwardContractDetailId=400235</t>
  </si>
  <si>
    <t>AGRICULTURA-2023-00659</t>
  </si>
  <si>
    <t>ADQUISICIÓN DE MOBILIARIOS DE OFICINA, LOS CUALES SERÁN UTILIZADOS EN LAS SUB-ZONAS DE AGRICULTURA. ESTE PROCESO VA DIRIGIDO A MIPYMES</t>
  </si>
  <si>
    <t>130</t>
  </si>
  <si>
    <t>Muebles &amp; Equipos para Oficina León Gonzalez SRL</t>
  </si>
  <si>
    <t>https://comunidad.comprasdominicana.gob.do/Public/Tendering/ContractDetailView/Index?UniqueIdentifier=DO1.PCCNTR.1710844&amp;AwardContractDetailId=500871</t>
  </si>
  <si>
    <t>AGRICULTURA-2022-00678</t>
  </si>
  <si>
    <t>62492</t>
  </si>
  <si>
    <t>Cemasa SRL</t>
  </si>
  <si>
    <t>https://comunidad.comprasdominicana.gob.do/Public/Tendering/ContractDetailView/Index?UniqueIdentifier=DO1.PCCNTR.1455229&amp;AwardContractDetailId=400236</t>
  </si>
  <si>
    <t>AGRICULTURA-2022-00682</t>
  </si>
  <si>
    <t>https://comunidad.comprasdominicana.gob.do/Public/Tendering/ContractDetailView/Index?UniqueIdentifier=DO1.PCCNTR.1456938&amp;AwardContractDetailId=399216</t>
  </si>
  <si>
    <t>AGRICULTURA-2023-00714</t>
  </si>
  <si>
    <t>7113</t>
  </si>
  <si>
    <t>Horizonte Agrícola Internacional SRL</t>
  </si>
  <si>
    <t>https://comunidad.comprasdominicana.gob.do/Public/Tendering/ContractDetailView/Index?UniqueIdentifier=DO1.PCCNTR.1721008&amp;AwardContractDetailId=504570</t>
  </si>
  <si>
    <t>AGRICULTURA-2023-00753</t>
  </si>
  <si>
    <t>ADQUISICIÓN DE EQUIPOS INFORMÁTICOS SEGÚN ESPECIFICACIONES TÉCNICAS, ESTAS SERÁN UTILIZADAS EN LA COORDINACIÓN TÉCNICA DEL PROYECTO DE INVERSIÓN PUBLICA, DE ESTE MINSITERIO, ESTE PROCESO VA DIRIGIDO A MYPYMES.</t>
  </si>
  <si>
    <t>4753</t>
  </si>
  <si>
    <t>Compu-Office Dominicana SRL</t>
  </si>
  <si>
    <t>https://comunidad.comprasdominicana.gob.do/Public/Tendering/ContractDetailView/Index?UniqueIdentifier=DO1.PCCNTR.1730354&amp;AwardContractDetailId=508544</t>
  </si>
  <si>
    <t>AGRICULTURA-2023-00353</t>
  </si>
  <si>
    <t>11219</t>
  </si>
  <si>
    <t>Futuro Agrícola SRL (FUAGRISA )</t>
  </si>
  <si>
    <t>https://comunidad.comprasdominicana.gob.do/Public/Tendering/ContractDetailView/Index?UniqueIdentifier=DO1.PCCNTR.1627718&amp;AwardContractDetailId=473312</t>
  </si>
  <si>
    <t>AGRICULTURA-2023-00782</t>
  </si>
  <si>
    <t>CONTRATACION DE SERVICIOS DE MONTAJE Y ORGANIZACION DE EVENTOS,PARA SER UTILIZADOS EN ACTIVIDAD DE LA CAMARA TERMICA DE SAN FRANCISCO DE MACORIS.  ESTE PROCESO ESTA DIRIGIDO A MIPYME.</t>
  </si>
  <si>
    <t>30010</t>
  </si>
  <si>
    <t>Comercializadora Jomeca SRL</t>
  </si>
  <si>
    <t>https://comunidad.comprasdominicana.gob.do/Public/Tendering/ContractDetailView/Index?UniqueIdentifier=DO1.PCCNTR.1734611&amp;AwardContractDetailId=509593</t>
  </si>
  <si>
    <t>AGRICULTURA-2023-00655</t>
  </si>
  <si>
    <t>CONTRATACION DE SERVICIOS DE PERSONALIZACION DE PRODUCTOS, PARA SER UTILIZADOS EN LA PRESENTACION DE LOS LOGROS Y AVANCES 2020 - 2023 DEL PROYECTO PRENAJAVE.  ESTE PROCESO ESTA DIRIGIDO A MIPYME MUJER.</t>
  </si>
  <si>
    <t>17751</t>
  </si>
  <si>
    <t>Zarios Technology SRL</t>
  </si>
  <si>
    <t>https://comunidad.comprasdominicana.gob.do/Public/Tendering/ContractDetailView/Index?UniqueIdentifier=DO1.PCCNTR.1709798&amp;AwardContractDetailId=500470</t>
  </si>
  <si>
    <t>AGRICULTURA-2023-00656</t>
  </si>
  <si>
    <t>CONTRATACION DE SERVICIOS DE CONFECCION DE BROCHURES, BAJANTES E IMPRESOS, PARA SER UTILIZADOS EN LA PRESENTACION DE LOS LOGROS Y AVANCES 2020 - 2023 DEL PROYECTO PRENAJAVE.  ESTE PROCESO ESTA DIRIGIDO A MIPYME MUJER.</t>
  </si>
  <si>
    <t>https://comunidad.comprasdominicana.gob.do/Public/Tendering/ContractDetailView/Index?UniqueIdentifier=DO1.PCCNTR.1710003&amp;AwardContractDetailId=500478</t>
  </si>
  <si>
    <t>AGRICULTURA-2023-00778</t>
  </si>
  <si>
    <t>CONTRATACION DE SERVICIOS DE CONFECCION DE UNIFORMES CORPOTATIVOS, PARA SER DISTRIBUIDAS A LOS OBREROS DE LAS DISTINTAS BRIGADAS DE CONSTRUCCCION DE CAMARAS TERMICAS.  ESTE PROCESO ESTA DIRIGIDO A MIPYMES.</t>
  </si>
  <si>
    <t>https://comunidad.comprasdominicana.gob.do/Public/Tendering/ContractDetailView/Index?UniqueIdentifier=DO1.PCCNTR.1734901&amp;AwardContractDetailId=509582</t>
  </si>
  <si>
    <t>AGRICULTURA-2023-00780</t>
  </si>
  <si>
    <t>CONTRATACION DE SERVICIOS DE PERSONALIZACION DE PRODUCTOS (JARRAS Y BOMBONERAS), PARA SER UTI UTILIZADO EN EL SEGUNDO ENCUENTRO ON LAS AUTORIDADES DE LA PROVINCIA ESPAILLAT.</t>
  </si>
  <si>
    <t>https://comunidad.comprasdominicana.gob.do/Public/Tendering/ContractDetailView/Index?UniqueIdentifier=DO1.PCCNTR.1734608&amp;AwardContractDetailId=509590</t>
  </si>
  <si>
    <t>AGRICULTURA-2023-00798</t>
  </si>
  <si>
    <t>38857</t>
  </si>
  <si>
    <t>B&amp;F Mercantil SRL</t>
  </si>
  <si>
    <t>https://comunidad.comprasdominicana.gob.do/Public/Tendering/ContractDetailView/Index?UniqueIdentifier=DO1.PCCNTR.1735251&amp;AwardContractDetailId=509914</t>
  </si>
  <si>
    <t>AGRICULTURA-2023-00752</t>
  </si>
  <si>
    <t>29105</t>
  </si>
  <si>
    <t>Grupo Remi SRL</t>
  </si>
  <si>
    <t>https://comunidad.comprasdominicana.gob.do/Public/Tendering/ContractDetailView/Index?UniqueIdentifier=DO1.PCCNTR.1730244&amp;AwardContractDetailId=508543</t>
  </si>
  <si>
    <t>AGRICULTURA-2023-00588</t>
  </si>
  <si>
    <t>CONSTRUCCION DE TRES (3) NAVES TERMICA EN MANTA A DOS AGUAS, ubicado en las provincias San Juan, San Francisco de Macorís y Santiago de los caballeros</t>
  </si>
  <si>
    <t>35352</t>
  </si>
  <si>
    <t>Constructora Magon SRL</t>
  </si>
  <si>
    <t>https://comunidad.comprasdominicana.gob.do/Public/Tendering/ContractDetailView/Index?UniqueIdentifier=DO1.PCCNTR.1672109&amp;AwardContractDetailId=489363</t>
  </si>
  <si>
    <t>AGRICULTURA-2022-00825</t>
  </si>
  <si>
    <t>56460</t>
  </si>
  <si>
    <t>Inversiones Bautista Beras SRL</t>
  </si>
  <si>
    <t>https://comunidad.comprasdominicana.gob.do/Public/Tendering/ContractDetailView/Index?UniqueIdentifier=DO1.PCCNTR.1484625&amp;AwardContractDetailId=420371</t>
  </si>
  <si>
    <t>AGRICULTURA-2023-00661</t>
  </si>
  <si>
    <t>ADQUISICIÓN DE MATERIALES METÁLICOS PARA SE UTILIZADOS EN LA REHABILITACIÓN DE RESERVORIO Y VIVERO DE GUANANICO Y EL PASO DE LA JAGUA, PROVINCIA PUERTO PLATA. ESTE PROCESO VA DIRIGIDO A MIPYMES</t>
  </si>
  <si>
    <t>https://comunidad.comprasdominicana.gob.do/Public/Tendering/ContractDetailView/Index?UniqueIdentifier=DO1.PCCNTR.1710856&amp;AwardContractDetailId=500907</t>
  </si>
  <si>
    <t>AGRICULTURA-2023-00781</t>
  </si>
  <si>
    <t>CONTRATACION DE SERVICIOS TECNICOS PROFESIONALES, PARA CAPACITAR A TECNICOS Y PRODUCTORES DE LAS PROVINCIAS LA VEGA, ESPAILLAT Y SANTIAGO, EN EL MANEJO DE PLAGAS Y USO DE TECNOLOGIA PARA LA PRODUCCION Y DETECCION DE CORNITOS.  ESTE PROCESO ESTA DIRIGIDO A MIPYME.</t>
  </si>
  <si>
    <t>101997</t>
  </si>
  <si>
    <t>Grupo GLV SRL</t>
  </si>
  <si>
    <t>https://comunidad.comprasdominicana.gob.do/Public/Tendering/ContractDetailView/Index?UniqueIdentifier=DO1.PCCNTR.1734610&amp;AwardContractDetailId=509592</t>
  </si>
  <si>
    <t>AGRICULTURA-2023-00590</t>
  </si>
  <si>
    <t>70384</t>
  </si>
  <si>
    <t>Constructora Moreno Santos SRL</t>
  </si>
  <si>
    <t>https://comunidad.comprasdominicana.gob.do/Public/Tendering/ContractDetailView/Index?UniqueIdentifier=DO1.PCCNTR.1671708&amp;AwardContractDetailId=489365</t>
  </si>
  <si>
    <t>AGRICULTURA-2023-00589</t>
  </si>
  <si>
    <t>73675</t>
  </si>
  <si>
    <t>Itsed Ingeniería SRL</t>
  </si>
  <si>
    <t>https://comunidad.comprasdominicana.gob.do/Public/Tendering/ContractDetailView/Index?UniqueIdentifier=DO1.PCCNTR.1671707&amp;AwardContractDetailId=489364</t>
  </si>
  <si>
    <t>AGRICULTURA-2023-00769</t>
  </si>
  <si>
    <t>ADQUISICIÓN DE PLANTAS, PARA SER UTILIZADAS EN LA REFORESTACIÓN DE LAS SUBCUENCAS HIDROGRÁFICAS, UBICADAS EN JAMAO Y VERAGUA DE LA PROVINCIAS HERMANAS MIRABAL Y ESPAILLAT. ESTE PROCESO VA DIRIGIDO A MIPYMES</t>
  </si>
  <si>
    <t>85211</t>
  </si>
  <si>
    <t>Athrivel SRL</t>
  </si>
  <si>
    <t>https://comunidad.comprasdominicana.gob.do/Public/Tendering/ContractDetailView/Index?UniqueIdentifier=DO1.PCCNTR.1733545&amp;AwardContractDetailId=509015</t>
  </si>
  <si>
    <t>AGRICULTURA-2023-00783</t>
  </si>
  <si>
    <t>ADQUISICIÓN DE ARTÍCULOS FERRETEROS PARA SER UTILIZADOS EN LOS VIVEROS DE LA COMUNIDAD DE GUANANITO, PROVINCIA PUERTO PLATA  ESTE PROCESO VA DIRIGIDO A MIPYMES</t>
  </si>
  <si>
    <t>https://comunidad.comprasdominicana.gob.do/Public/Tendering/ContractDetailView/Index?UniqueIdentifier=DO1.PCCNTR.1735103&amp;AwardContractDetailId=509608</t>
  </si>
  <si>
    <t>AGRICULTURA-2023-00023</t>
  </si>
  <si>
    <t>Contratación de servicios  de Alimentación, para 50 personas, para la realización del posicionamiento y lanzamiento de los trabajos de rehabilitación del camino del Caimito, Provincia Puerto Plata.</t>
  </si>
  <si>
    <t>95077</t>
  </si>
  <si>
    <t>Servicam SRL</t>
  </si>
  <si>
    <t>https://comunidad.comprasdominicana.gob.do/Public/Tendering/ContractDetailView/Index?UniqueIdentifier=DO1.PCCNTR.1521148&amp;AwardContractDetailId=431030</t>
  </si>
  <si>
    <t>AGRICULTURA-2023-00633</t>
  </si>
  <si>
    <t>CONTRATACION DE SERVICIOS DE ALIMENTACION, PARA SER CONSUMIDOS POR LOS PARTICIPANTES EN ACTIVIDADES ENCUENTROS CON LAS AUTORIDADES DE LAS PROVINCIAS HERMANAS MIRABAL Y ESPAILLAT, CON EL OBJETIVO DE MOSTRAR LOS AVENCES 2020-2023 E IDENTIFICAR MEJORAS PARA LA EJECUCION DEL 2024 DEL PROYECTO PRENAJAVE.</t>
  </si>
  <si>
    <t>https://comunidad.comprasdominicana.gob.do/Public/Tendering/ContractDetailView/Index?UniqueIdentifier=DO1.PCCNTR.1693242&amp;AwardContractDetailId=496234</t>
  </si>
  <si>
    <t>AGRICULTURA-2023-00779</t>
  </si>
  <si>
    <t>https://comunidad.comprasdominicana.gob.do/Public/Tendering/ContractDetailView/Index?UniqueIdentifier=DO1.PCCNTR.1734806&amp;AwardContractDetailId=509588</t>
  </si>
  <si>
    <t>AGRICULTURA-2023-00637</t>
  </si>
  <si>
    <t>Contratacion de servicios de alquiler de vehiculos, supervision conjuntamente con el departamento de ingenieria en los trabajos de construccion de las camaras termicas en las diferentes provincias del pais, a traves de la Coordinacion Tecnica</t>
  </si>
  <si>
    <t>106141</t>
  </si>
  <si>
    <t>Manada Inversiones SRL</t>
  </si>
  <si>
    <t>https://comunidad.comprasdominicana.gob.do/Public/Tendering/ContractDetailView/Index?UniqueIdentifier=DO1.PCCNTR.1696913&amp;AwardContractDetailId=497371</t>
  </si>
  <si>
    <t>AGRICULTURA-2023-00276</t>
  </si>
  <si>
    <t>ADQUISICIÓN DE ELECTRODOMÉSTICOS Y UTENSILIOS DE COCINA PARA SER UTILIZADOS EN EL PROYECTO DE RECONSTRUCCIÓN 44 KILÓMETROS DE CAMINOS PRODUCTIVOS, PROVINCIA PUERTO PLATA.</t>
  </si>
  <si>
    <t>104386</t>
  </si>
  <si>
    <t>Jeic Inversiones Comerciales SRL</t>
  </si>
  <si>
    <t>https://comunidad.comprasdominicana.gob.do/Public/Tendering/ContractDetailView/Index?UniqueIdentifier=DO1.PCCNTR.1607144&amp;AwardContractDetailId=464225</t>
  </si>
  <si>
    <t>AGRICULTURA-2023-00708</t>
  </si>
  <si>
    <t>ADQUISICIÓN DE MATERIALES PARA SER UTILIZADOS EN LA CONSTRICCIÓN DE ESTRUCTURA QUE SERVIRÁ DE CENTRO DE PRODUCCIÓN DE PLÁNTULAS DE HORTALIZAS. ESTE PROCESO VA DIRIGIDO A MIPYMES MUJER</t>
  </si>
  <si>
    <t>https://comunidad.comprasdominicana.gob.do/Public/Tendering/ContractDetailView/Index?UniqueIdentifier=DO1.PCCNTR.1716640&amp;AwardContractDetailId=503295</t>
  </si>
  <si>
    <t>MIVHED-2024-00010</t>
  </si>
  <si>
    <t>30050</t>
  </si>
  <si>
    <t>First Medical Depot By Guzman SRL</t>
  </si>
  <si>
    <t>https://comunidad.comprasdominicana.gob.do/Public/Tendering/ContractDetailView/Index?UniqueIdentifier=DO1.PCCNTR.1766413&amp;AwardContractDetailId=516416</t>
  </si>
  <si>
    <t>MERCADOM-2022-00122</t>
  </si>
  <si>
    <t>53168</t>
  </si>
  <si>
    <t>Apolinar Alexander Duran Brito</t>
  </si>
  <si>
    <t>https://comunidad.comprasdominicana.gob.do/Public/Tendering/ContractDetailView/Index?UniqueIdentifier=DO1.PCCNTR.1448705&amp;AwardContractDetailId=395318</t>
  </si>
  <si>
    <t>MERCADOM-2022-00115</t>
  </si>
  <si>
    <t>96563</t>
  </si>
  <si>
    <t>Inversiones Enveco SRL</t>
  </si>
  <si>
    <t>https://comunidad.comprasdominicana.gob.do/Public/Tendering/ContractDetailView/Index?UniqueIdentifier=DO1.PCCNTR.1440355&amp;AwardContractDetailId=392173</t>
  </si>
  <si>
    <t>GANADERIA-2023-00244</t>
  </si>
  <si>
    <t>1414</t>
  </si>
  <si>
    <t>Agencia Bella SAS.</t>
  </si>
  <si>
    <t>https://comunidad.comprasdominicana.gob.do/Public/Tendering/ContractDetailView/Index?UniqueIdentifier=DO1.PCCNTR.1723808&amp;AwardContractDetailId=505092</t>
  </si>
  <si>
    <t>GANADERIA-2022-00425</t>
  </si>
  <si>
    <t>235</t>
  </si>
  <si>
    <t>Santo Domingo Motors Company SA</t>
  </si>
  <si>
    <t>https://comunidad.comprasdominicana.gob.do/Public/Tendering/ContractDetailView/Index?UniqueIdentifier=DO1.PCCNTR.1482716&amp;AwardContractDetailId=419398</t>
  </si>
  <si>
    <t>GANADERIA-2022-00329</t>
  </si>
  <si>
    <t>1735</t>
  </si>
  <si>
    <t>Inversiones Yang SRL</t>
  </si>
  <si>
    <t>https://comunidad.comprasdominicana.gob.do/Public/Tendering/ContractDetailView/Index?UniqueIdentifier=DO1.PCCNTR.1431509&amp;AwardContractDetailId=389541</t>
  </si>
  <si>
    <t>GANADERIA-2023-00090</t>
  </si>
  <si>
    <t>ADQUISICIÓN DE COMBUSTIBLES PARA  LA EJECUCIÓN DE LOS  PROGRAMAS 13, PROYECTO 02, PROGRMA 18 Y 19 Y PLANTA ELÉCTRICA DE ESTA DIRECCIÓN GENERAL DE GANADERÍA.</t>
  </si>
  <si>
    <t>3085</t>
  </si>
  <si>
    <t>Distribuidores Internacionales de Petróleo SA</t>
  </si>
  <si>
    <t>https://comunidad.comprasdominicana.gob.do/Public/Tendering/ContractDetailView/Index?UniqueIdentifier=DO1.PCCNTR.1587554&amp;AwardContractDetailId=456726</t>
  </si>
  <si>
    <t>GANADERIA-2023-00089</t>
  </si>
  <si>
    <t>60473</t>
  </si>
  <si>
    <t>ECO PETROLEO DOMINICANA S.A.</t>
  </si>
  <si>
    <t>https://comunidad.comprasdominicana.gob.do/Public/Tendering/ContractDetailView/Index?UniqueIdentifier=DO1.PCCNTR.1587042&amp;AwardContractDetailId=456725</t>
  </si>
  <si>
    <t>GANADERIA-2023-00165</t>
  </si>
  <si>
    <t>100190</t>
  </si>
  <si>
    <t>Siembras Agrícolas Quisqueyanas SRL</t>
  </si>
  <si>
    <t>https://comunidad.comprasdominicana.gob.do/Public/Tendering/ContractDetailView/Index?UniqueIdentifier=DO1.PCCNTR.1638725&amp;AwardContractDetailId=476604</t>
  </si>
  <si>
    <t>GANADERIA-2022-00330</t>
  </si>
  <si>
    <t>86075</t>
  </si>
  <si>
    <t>Transolucion JR SRL</t>
  </si>
  <si>
    <t>https://comunidad.comprasdominicana.gob.do/Public/Tendering/ContractDetailView/Index?UniqueIdentifier=DO1.PCCNTR.1431832&amp;AwardContractDetailId=389542</t>
  </si>
  <si>
    <t>GANADERIA-2023-00211</t>
  </si>
  <si>
    <t>81751</t>
  </si>
  <si>
    <t>Distribuidora Harvey Dent SRL</t>
  </si>
  <si>
    <t>https://comunidad.comprasdominicana.gob.do/Public/Tendering/ContractDetailView/Index?UniqueIdentifier=DO1.PCCNTR.1678449&amp;AwardContractDetailId=491304</t>
  </si>
  <si>
    <t>GANADERIA-2022-00328</t>
  </si>
  <si>
    <t>85294</t>
  </si>
  <si>
    <t>Distribuidora Bacesmos SRL</t>
  </si>
  <si>
    <t>https://comunidad.comprasdominicana.gob.do/Public/Tendering/ContractDetailView/Index?UniqueIdentifier=DO1.PCCNTR.1432011&amp;AwardContractDetailId=389540</t>
  </si>
  <si>
    <t>GANADERIA-2023-00205</t>
  </si>
  <si>
    <t>101634</t>
  </si>
  <si>
    <t>Agropecuaria Hilarion SRL</t>
  </si>
  <si>
    <t>https://comunidad.comprasdominicana.gob.do/Public/Tendering/ContractDetailView/Index?UniqueIdentifier=DO1.PCCNTR.1669433&amp;AwardContractDetailId=488392</t>
  </si>
  <si>
    <t>GANADERIA-2023-00230</t>
  </si>
  <si>
    <t>ADQUISICIÓN DE 58 PADROTES CAPRINOS MESTIZOS PARA EL PROYECTO 02 ¿¿FORTALECIMIENTO DE LA CRIANZA OVINO-CAPRINO REGIÓN FRONTERIZA DE RD¿¿, EJECUTADO EN ESTA DIGEGA.</t>
  </si>
  <si>
    <t>112539</t>
  </si>
  <si>
    <t>INVERSIONES AGROINDUSTRIAL CONTRERAS PEÑA SRL</t>
  </si>
  <si>
    <t>https://comunidad.comprasdominicana.gob.do/Public/Tendering/ContractDetailView/Index?UniqueIdentifier=DO1.PCCNTR.1705410&amp;AwardContractDetailId=499283</t>
  </si>
  <si>
    <t>GANADERIA-2023-00248</t>
  </si>
  <si>
    <t>3650</t>
  </si>
  <si>
    <t>Asociación Dominicana de Productores de Leche INC</t>
  </si>
  <si>
    <t>https://comunidad.comprasdominicana.gob.do/Public/Tendering/ContractDetailView/Index?UniqueIdentifier=DO1.PCCNTR.1725115&amp;AwardContractDetailId=505606</t>
  </si>
  <si>
    <t>IDIAF-2023-00090</t>
  </si>
  <si>
    <t>REHABILITACIÓN CASAS ESTACIÓN EXPERIMENTAL FRUTALES, BANI</t>
  </si>
  <si>
    <t>47440</t>
  </si>
  <si>
    <t>José Miguel Santana Encarnación</t>
  </si>
  <si>
    <t>https://comunidad.comprasdominicana.gob.do/Public/Tendering/ContractDetailView/Index?UniqueIdentifier=DO1.PCCNTR.1628754&amp;AwardContractDetailId=473002</t>
  </si>
  <si>
    <t>IDIAF-2022-00118</t>
  </si>
  <si>
    <t>2940</t>
  </si>
  <si>
    <t>Bioagro International SRL</t>
  </si>
  <si>
    <t>https://comunidad.comprasdominicana.gob.do/Public/Tendering/ContractDetailView/Index?UniqueIdentifier=DO1.PCCNTR.1488424&amp;AwardContractDetailId=422051</t>
  </si>
  <si>
    <t>IDIAF-2023-00131</t>
  </si>
  <si>
    <t>13</t>
  </si>
  <si>
    <t>Oficina Universal SA</t>
  </si>
  <si>
    <t>https://comunidad.comprasdominicana.gob.do/Public/Tendering/ContractDetailView/Index?UniqueIdentifier=DO1.PCCNTR.1693236&amp;AwardContractDetailId=496245</t>
  </si>
  <si>
    <t>IDIAF-2022-00120</t>
  </si>
  <si>
    <t>https://comunidad.comprasdominicana.gob.do/Public/Tendering/ContractDetailView/Index?UniqueIdentifier=DO1.PCCNTR.1488233&amp;AwardContractDetailId=422053</t>
  </si>
  <si>
    <t>IDIAF-2023-00118</t>
  </si>
  <si>
    <t>https://comunidad.comprasdominicana.gob.do/Public/Tendering/ContractDetailView/Index?UniqueIdentifier=DO1.PCCNTR.1689422&amp;AwardContractDetailId=494567</t>
  </si>
  <si>
    <t>IDIAF-2023-00070</t>
  </si>
  <si>
    <t>30229</t>
  </si>
  <si>
    <t>Flow SRL</t>
  </si>
  <si>
    <t>https://comunidad.comprasdominicana.gob.do/Public/Tendering/ContractDetailView/Index?UniqueIdentifier=DO1.PCCNTR.1607210&amp;AwardContractDetailId=464072</t>
  </si>
  <si>
    <t>IDIAF-2023-00130</t>
  </si>
  <si>
    <t>5659</t>
  </si>
  <si>
    <t>FL Betances &amp; Asociados SRL</t>
  </si>
  <si>
    <t>https://comunidad.comprasdominicana.gob.do/Public/Tendering/ContractDetailView/Index?UniqueIdentifier=DO1.PCCNTR.1693235&amp;AwardContractDetailId=496244</t>
  </si>
  <si>
    <t>IDIAF-2023-00048</t>
  </si>
  <si>
    <t>COMPRA DE PANTALLAS DE PROYECCIÓN 120X16.9, PARA LOS DIFERENTES CENTROS DEL IDIAF.</t>
  </si>
  <si>
    <t>https://comunidad.comprasdominicana.gob.do/Public/Tendering/ContractDetailView/Index?UniqueIdentifier=DO1.PCCNTR.1576929&amp;AwardContractDetailId=452232</t>
  </si>
  <si>
    <t>IDIAF-2023-00022</t>
  </si>
  <si>
    <t>COMPRA DE DESECHABLES (PAPEL HIGIENICO, PAPEL TOALLA , SERVILLETAS), PARA LOS DIFERENTES CENTROS DEL IDIAF</t>
  </si>
  <si>
    <t>3926</t>
  </si>
  <si>
    <t>GTG Industrial SRL</t>
  </si>
  <si>
    <t>https://comunidad.comprasdominicana.gob.do/Public/Tendering/ContractDetailView/Index?UniqueIdentifier=DO1.PCCNTR.1538902&amp;AwardContractDetailId=437498</t>
  </si>
  <si>
    <t>IDIAF-2023-00058</t>
  </si>
  <si>
    <t>12103</t>
  </si>
  <si>
    <t>Luyens Comercial SRL</t>
  </si>
  <si>
    <t>https://comunidad.comprasdominicana.gob.do/Public/Tendering/ContractDetailView/Index?UniqueIdentifier=DO1.PCCNTR.1594235&amp;AwardContractDetailId=458881</t>
  </si>
  <si>
    <t>IDIAF-2023-00061</t>
  </si>
  <si>
    <t>https://comunidad.comprasdominicana.gob.do/Public/Tendering/ContractDetailView/Index?UniqueIdentifier=DO1.PCCNTR.1598522&amp;AwardContractDetailId=460551</t>
  </si>
  <si>
    <t>IDIAF-2023-00103</t>
  </si>
  <si>
    <t>17100</t>
  </si>
  <si>
    <t>Euronova Agro Import SRL</t>
  </si>
  <si>
    <t>https://comunidad.comprasdominicana.gob.do/Public/Tendering/ContractDetailView/Index?UniqueIdentifier=DO1.PCCNTR.1652136&amp;AwardContractDetailId=481311</t>
  </si>
  <si>
    <t>IDIAF-2023-00141</t>
  </si>
  <si>
    <t>https://comunidad.comprasdominicana.gob.do/Public/Tendering/ContractDetailView/Index?UniqueIdentifier=DO1.PCCNTR.1726201&amp;AwardContractDetailId=506026</t>
  </si>
  <si>
    <t>IDIAF-2023-00087</t>
  </si>
  <si>
    <t>ADQUISICION DE COMBUSTIBLE PARA CUBRIR OPERACIONES DEL IDIAF A NIVEL NACIONAL</t>
  </si>
  <si>
    <t>https://comunidad.comprasdominicana.gob.do/Public/Tendering/ContractDetailView/Index?UniqueIdentifier=DO1.PCCNTR.1627203&amp;AwardContractDetailId=471939</t>
  </si>
  <si>
    <t>IDIAF-2023-00036</t>
  </si>
  <si>
    <t>https://comunidad.comprasdominicana.gob.do/Public/Tendering/ContractDetailView/Index?UniqueIdentifier=DO1.PCCNTR.1554506&amp;AwardContractDetailId=443912</t>
  </si>
  <si>
    <t>IDIAF-2023-00032</t>
  </si>
  <si>
    <t>https://comunidad.comprasdominicana.gob.do/Public/Tendering/ContractDetailView/Index?UniqueIdentifier=DO1.PCCNTR.1551431&amp;AwardContractDetailId=442837</t>
  </si>
  <si>
    <t>IDIAF-2023-00042</t>
  </si>
  <si>
    <t>COMPRA DE EXTRACTORES DE AIRE PARA SER USADOS EN LAS ESTACIONES EXPERIMENTALES ARROYO LORO y FRUTALES, BANI.</t>
  </si>
  <si>
    <t>32907</t>
  </si>
  <si>
    <t>Proyecto Civiles Dominicanos Procidom SRL</t>
  </si>
  <si>
    <t>https://comunidad.comprasdominicana.gob.do/Public/Tendering/ContractDetailView/Index?UniqueIdentifier=DO1.PCCNTR.1562415&amp;AwardContractDetailId=446028</t>
  </si>
  <si>
    <t>IDIAF-2023-00033</t>
  </si>
  <si>
    <t>62515</t>
  </si>
  <si>
    <t>Plásticos Viñals SRL</t>
  </si>
  <si>
    <t>https://comunidad.comprasdominicana.gob.do/Public/Tendering/ContractDetailView/Index?UniqueIdentifier=DO1.PCCNTR.1552902&amp;AwardContractDetailId=443032</t>
  </si>
  <si>
    <t>IDIAF-2023-00045</t>
  </si>
  <si>
    <t>65489</t>
  </si>
  <si>
    <t>Genius Print Graphic SRL</t>
  </si>
  <si>
    <t>https://comunidad.comprasdominicana.gob.do/Public/Tendering/ContractDetailView/Index?UniqueIdentifier=DO1.PCCNTR.1572203&amp;AwardContractDetailId=449689</t>
  </si>
  <si>
    <t>IDIAF-2023-00109</t>
  </si>
  <si>
    <t>COMPRA DE PAPEL HIGIÉNICO, PAPEL TOALLA Y SERVILLETAS PARA LOS DIFERENTES CENTROS DEL IDIAF.</t>
  </si>
  <si>
    <t>105934</t>
  </si>
  <si>
    <t>Rayamel Group SRL</t>
  </si>
  <si>
    <t>https://comunidad.comprasdominicana.gob.do/Public/Tendering/ContractDetailView/Index?UniqueIdentifier=DO1.PCCNTR.1664509&amp;AwardContractDetailId=486455</t>
  </si>
  <si>
    <t>IDIAF-2023-00063</t>
  </si>
  <si>
    <t>COMPRA DE LETREROS PARA SER MONTADOS EN LA ESTACIÓN EXPERIMENTAL FRUTALES, BANI.</t>
  </si>
  <si>
    <t>67662</t>
  </si>
  <si>
    <t>SGSIGN DEPOT SRL</t>
  </si>
  <si>
    <t>https://comunidad.comprasdominicana.gob.do/Public/Tendering/ContractDetailView/Index?UniqueIdentifier=DO1.PCCNTR.1599025&amp;AwardContractDetailId=461097</t>
  </si>
  <si>
    <t>IDIAF-2023-00068</t>
  </si>
  <si>
    <t>VITRINAS PARA SER UTILIZADAS EN LA ESTACIÓN EXPERIMENTAL FRUTALES, BANI.</t>
  </si>
  <si>
    <t>https://comunidad.comprasdominicana.gob.do/Public/Tendering/ContractDetailView/Index?UniqueIdentifier=DO1.PCCNTR.1606121&amp;AwardContractDetailId=463757</t>
  </si>
  <si>
    <t>IDIAF-2023-00015</t>
  </si>
  <si>
    <t>70008</t>
  </si>
  <si>
    <t>Auto Servicio Automotriz Inteligente RD Auto Sai RD SRL</t>
  </si>
  <si>
    <t>https://comunidad.comprasdominicana.gob.do/Public/Tendering/ContractDetailView/Index?UniqueIdentifier=DO1.PCCNTR.1534403&amp;AwardContractDetailId=435414</t>
  </si>
  <si>
    <t>IDIAF-2023-00052</t>
  </si>
  <si>
    <t>78084</t>
  </si>
  <si>
    <t>Centro Dominicano de Tecnología Científica CEDOTECIE SRL</t>
  </si>
  <si>
    <t>https://comunidad.comprasdominicana.gob.do/Public/Tendering/ContractDetailView/Index?UniqueIdentifier=DO1.PCCNTR.1585515&amp;AwardContractDetailId=455939</t>
  </si>
  <si>
    <t>IDIAF-2023-00023</t>
  </si>
  <si>
    <t>72566</t>
  </si>
  <si>
    <t>Inversiones Inogar SRL</t>
  </si>
  <si>
    <t>https://comunidad.comprasdominicana.gob.do/Public/Tendering/ContractDetailView/Index?UniqueIdentifier=DO1.PCCNTR.1538903&amp;AwardContractDetailId=437499</t>
  </si>
  <si>
    <t>IDIAF-2023-00139</t>
  </si>
  <si>
    <t>87008</t>
  </si>
  <si>
    <t>Yanleah decoraciones SRL</t>
  </si>
  <si>
    <t>https://comunidad.comprasdominicana.gob.do/Public/Tendering/ContractDetailView/Index?UniqueIdentifier=DO1.PCCNTR.1725304&amp;AwardContractDetailId=505550</t>
  </si>
  <si>
    <t>IDIAF-2022-00119</t>
  </si>
  <si>
    <t>85490</t>
  </si>
  <si>
    <t>Insumos Agrarios Del Sur INSURAGRO EIRL</t>
  </si>
  <si>
    <t>https://comunidad.comprasdominicana.gob.do/Public/Tendering/ContractDetailView/Index?UniqueIdentifier=DO1.PCCNTR.1488425&amp;AwardContractDetailId=422052</t>
  </si>
  <si>
    <t>IDIAF-2022-00085</t>
  </si>
  <si>
    <t>https://comunidad.comprasdominicana.gob.do/Public/Tendering/ContractDetailView/Index?UniqueIdentifier=DO1.PCCNTR.1456044&amp;AwardContractDetailId=398197</t>
  </si>
  <si>
    <t>IDIAF-2023-00119</t>
  </si>
  <si>
    <t>https://comunidad.comprasdominicana.gob.do/Public/Tendering/ContractDetailView/Index?UniqueIdentifier=DO1.PCCNTR.1689616&amp;AwardContractDetailId=494568</t>
  </si>
  <si>
    <t>IDIAF-2023-00120</t>
  </si>
  <si>
    <t>COMPRA DE HERBICIDAS, FUNGICIDAS E INSECTICIDAS PARA USO DE LOS DIFERENTES CENTROS DEL IDIAF</t>
  </si>
  <si>
    <t>https://comunidad.comprasdominicana.gob.do/Public/Tendering/ContractDetailView/Index?UniqueIdentifier=DO1.PCCNTR.1689566&amp;AwardContractDetailId=494757</t>
  </si>
  <si>
    <t>IDIAF-2023-00108</t>
  </si>
  <si>
    <t>89413</t>
  </si>
  <si>
    <t>Loaz Trading &amp; Consulting SRL</t>
  </si>
  <si>
    <t>https://comunidad.comprasdominicana.gob.do/Public/Tendering/ContractDetailView/Index?UniqueIdentifier=DO1.PCCNTR.1664419&amp;AwardContractDetailId=486454</t>
  </si>
  <si>
    <t>IDIAF-2023-00021</t>
  </si>
  <si>
    <t>107650</t>
  </si>
  <si>
    <t>Xavsha Multiservices SRL</t>
  </si>
  <si>
    <t>https://comunidad.comprasdominicana.gob.do/Public/Tendering/ContractDetailView/Index?UniqueIdentifier=DO1.PCCNTR.1538808&amp;AwardContractDetailId=437497</t>
  </si>
  <si>
    <t>IDIAF-2023-00124</t>
  </si>
  <si>
    <t>111398</t>
  </si>
  <si>
    <t>Angela Julenny Aguero Encarnación</t>
  </si>
  <si>
    <t>https://comunidad.comprasdominicana.gob.do/Public/Tendering/ContractDetailView/Index?UniqueIdentifier=DO1.PCCNTR.1691213&amp;AwardContractDetailId=495196</t>
  </si>
  <si>
    <t>IDIAF-2023-00095</t>
  </si>
  <si>
    <t>79451</t>
  </si>
  <si>
    <t>Osvaldo Valentin Valera Jiménez</t>
  </si>
  <si>
    <t>https://comunidad.comprasdominicana.gob.do/Public/Tendering/ContractDetailView/Index?UniqueIdentifier=DO1.PCCNTR.1639142&amp;AwardContractDetailId=476789</t>
  </si>
  <si>
    <t>IDIAF-2023-00158</t>
  </si>
  <si>
    <t>2696</t>
  </si>
  <si>
    <t>Productos Medicinales SRL</t>
  </si>
  <si>
    <t>https://comunidad.comprasdominicana.gob.do/Public/Tendering/ContractDetailView/Index?UniqueIdentifier=DO1.PCCNTR.1742004&amp;AwardContractDetailId=512100</t>
  </si>
  <si>
    <t>IDIAF-2023-00078</t>
  </si>
  <si>
    <t>https://comunidad.comprasdominicana.gob.do/Public/Tendering/ContractDetailView/Index?UniqueIdentifier=DO1.PCCNTR.1612649&amp;AwardContractDetailId=466349</t>
  </si>
  <si>
    <t>IDIAF-2023-00157</t>
  </si>
  <si>
    <t>15054</t>
  </si>
  <si>
    <t>Corporación Paradox SRL</t>
  </si>
  <si>
    <t>https://comunidad.comprasdominicana.gob.do/Public/Tendering/ContractDetailView/Index?UniqueIdentifier=DO1.PCCNTR.1742003&amp;AwardContractDetailId=512099</t>
  </si>
  <si>
    <t>IDIAF-2022-00122</t>
  </si>
  <si>
    <t>https://comunidad.comprasdominicana.gob.do/Public/Tendering/ContractDetailView/Index?UniqueIdentifier=DO1.PCCNTR.1488266&amp;AwardContractDetailId=422223</t>
  </si>
  <si>
    <t>IDIAF-2022-00057</t>
  </si>
  <si>
    <t>90819</t>
  </si>
  <si>
    <t>Asesorias Porcinas Aseporc SRL</t>
  </si>
  <si>
    <t>https://comunidad.comprasdominicana.gob.do/Public/Tendering/ContractDetailView/Index?UniqueIdentifier=DO1.PCCNTR.1392058&amp;AwardContractDetailId=372527</t>
  </si>
  <si>
    <t>IDIAF-2023-00081</t>
  </si>
  <si>
    <t>https://comunidad.comprasdominicana.gob.do/Public/Tendering/ContractDetailView/Index?UniqueIdentifier=DO1.PCCNTR.1620314&amp;AwardContractDetailId=468927</t>
  </si>
  <si>
    <t>IDIAF-2022-00058</t>
  </si>
  <si>
    <t>https://comunidad.comprasdominicana.gob.do/Public/Tendering/ContractDetailView/Index?UniqueIdentifier=DO1.PCCNTR.1399313&amp;AwardContractDetailId=375171</t>
  </si>
  <si>
    <t>IDIAF-2022-00100</t>
  </si>
  <si>
    <t>https://comunidad.comprasdominicana.gob.do/Public/Tendering/ContractDetailView/Index?UniqueIdentifier=DO1.PCCNTR.1473754&amp;AwardContractDetailId=415549</t>
  </si>
  <si>
    <t>IDIAF-2023-00050</t>
  </si>
  <si>
    <t>47088</t>
  </si>
  <si>
    <t>Serd-Net SRL</t>
  </si>
  <si>
    <t>https://comunidad.comprasdominicana.gob.do/Public/Tendering/ContractDetailView/Index?UniqueIdentifier=DO1.PCCNTR.1578830&amp;AwardContractDetailId=453248</t>
  </si>
  <si>
    <t>IDIAF-2023-00083</t>
  </si>
  <si>
    <t>53616</t>
  </si>
  <si>
    <t>Comerica Suministros y Construcciones SRL</t>
  </si>
  <si>
    <t>Http://</t>
  </si>
  <si>
    <t>IDIAF-2022-00062</t>
  </si>
  <si>
    <t>57560</t>
  </si>
  <si>
    <t>Maga Plus SRL</t>
  </si>
  <si>
    <t>https://comunidad.comprasdominicana.gob.do/Public/Tendering/ContractDetailView/Index?UniqueIdentifier=DO1.PCCNTR.1405525&amp;AwardContractDetailId=378148</t>
  </si>
  <si>
    <t>IDIAF-2023-00106</t>
  </si>
  <si>
    <t>Rescindido</t>
  </si>
  <si>
    <t>75213</t>
  </si>
  <si>
    <t>Benimaq SRL</t>
  </si>
  <si>
    <t>https://comunidad.comprasdominicana.gob.do/Public/Tendering/ContractDetailView/Index?UniqueIdentifier=DO1.PCCNTR.1657405&amp;AwardContractDetailId=483495</t>
  </si>
  <si>
    <t>IDIAF-2022-00066</t>
  </si>
  <si>
    <t>https://comunidad.comprasdominicana.gob.do/Public/Tendering/ContractDetailView/Index?UniqueIdentifier=DO1.PCCNTR.1416402&amp;AwardContractDetailId=382516</t>
  </si>
  <si>
    <t>CONIAF-2023-00022</t>
  </si>
  <si>
    <t>CONTRATO PARA LA GESTION DEL PROYECTO: ¿ACTUALIZACION PARA LA INNOVACION Y COMPETITIVIDAD AGROALIMENTARIA¿, COORDINADO POR EL CONIAF</t>
  </si>
  <si>
    <t>https://comunidad.comprasdominicana.gob.do/Public/Tendering/ContractDetailView/Index?UniqueIdentifier=DO1.PCCNTR.1615604&amp;AwardContractDetailId=466972</t>
  </si>
  <si>
    <t>CONIAF-2023-00057</t>
  </si>
  <si>
    <t>CONTRATO PARA LA GESTION DEL PROYECTO: ¿ACTUALIZACIÓN PARA LA INNOVACIÓN TECNOLÓGICA Y COMPETITIVIDAD DEL SECTOR AGROEXPORTADOR DE LA REPÚBLICA DOMINICANA¿, COORDINADO POR EL CONIAF CORRESPONDIENTE AL 2023</t>
  </si>
  <si>
    <t>https://comunidad.comprasdominicana.gob.do/Public/Tendering/ContractDetailView/Index?UniqueIdentifier=DO1.PCCNTR.1733334&amp;AwardContractDetailId=509028</t>
  </si>
  <si>
    <t>INDOCAFE-2023-00218</t>
  </si>
  <si>
    <t>110188</t>
  </si>
  <si>
    <t>Jose Luis Hernández Gomez</t>
  </si>
  <si>
    <t>https://comunidad.comprasdominicana.gob.do/Public/Tendering/ContractDetailView/Index?UniqueIdentifier=DO1.PCCNTR.1722303&amp;AwardContractDetailId=504592</t>
  </si>
  <si>
    <t>INDOCAFE-2023-00225</t>
  </si>
  <si>
    <t>CONTRATACION DE ESPECIALISTA EN CATACION Y PROCESAMIENTO DEL CAFÉ, PARA REFORZAR LAS COMPETENCIAS DEL PANEL DE CATADORES Y DE LOS TOSTADORES DE CAFÉ DEL LABORATORIO RAUL H. MELO, DE ESTE INSTITUTO</t>
  </si>
  <si>
    <t>115643</t>
  </si>
  <si>
    <t>Marcos Elias Herrera Abreu</t>
  </si>
  <si>
    <t>https://comunidad.comprasdominicana.gob.do/Public/Tendering/ContractDetailView/Index?UniqueIdentifier=DO1.PCCNTR.1733585&amp;AwardContractDetailId=509320</t>
  </si>
  <si>
    <t>INDOCAFE-2023-00202</t>
  </si>
  <si>
    <t>REPARACION DE LAS INSTALACIONES DE ALMACENES, REPARACION DE TUNELES DE SECADO Y AREAS DE BENEFICIADO DE LOS CENTROS DE DESARROLLO TECNOLOGICO LA CUMBRE SANTIAGO Y LANZA BARAHONA.</t>
  </si>
  <si>
    <t>77907</t>
  </si>
  <si>
    <t>Premium Business Service SRL</t>
  </si>
  <si>
    <t>https://comunidad.comprasdominicana.gob.do/Public/Tendering/ContractDetailView/Index?UniqueIdentifier=DO1.PCCNTR.1683835&amp;AwardContractDetailId=492936</t>
  </si>
  <si>
    <t>INDOCAFE-2023-00181</t>
  </si>
  <si>
    <t>39543</t>
  </si>
  <si>
    <t>Escuela Europea de Gerencia RD SRL</t>
  </si>
  <si>
    <t>https://comunidad.comprasdominicana.gob.do/Public/Tendering/ContractDetailView/Index?UniqueIdentifier=DO1.PCCNTR.1656047&amp;AwardContractDetailId=483096</t>
  </si>
  <si>
    <t>INDOCAFE-2023-00199</t>
  </si>
  <si>
    <t>CONTRATACION DE UN CONSULTOR ESPECIALIZADO EN GEOMATICA, PARA LA GEOREFERENCIACION, ELABORACION DE POLIGONOS Y MEDICION DE AREAS DE EXPLOTACIONES AGRICOLAS, ACORDE A LOS LINEAMIENTOS DEL REGLAMENTO No.2023/1115 DE LA UNION EUROPEA, APLICABLE EN LAS REGIONES CAFETALERAS DE ESTE INSTITUTO.</t>
  </si>
  <si>
    <t>59612</t>
  </si>
  <si>
    <t>Multiperform SRL</t>
  </si>
  <si>
    <t>https://comunidad.comprasdominicana.gob.do/Public/Tendering/ContractDetailView/Index?UniqueIdentifier=DO1.PCCNTR.1680013&amp;AwardContractDetailId=491315</t>
  </si>
  <si>
    <t>INDOCAFE-2022-00275</t>
  </si>
  <si>
    <t>75038</t>
  </si>
  <si>
    <t>EA Servicios &amp; Tasaciones del Sol TASASOL SRL</t>
  </si>
  <si>
    <t>https://comunidad.comprasdominicana.gob.do/Public/Tendering/ContractDetailView/Index?UniqueIdentifier=DO1.PCCNTR.1488735&amp;AwardContractDetailId=421999</t>
  </si>
  <si>
    <t>INDOCAFE-2023-00208</t>
  </si>
  <si>
    <t>112359</t>
  </si>
  <si>
    <t>Hvolquez Consulting Services SRL</t>
  </si>
  <si>
    <t>https://comunidad.comprasdominicana.gob.do/Public/Tendering/ContractDetailView/Index?UniqueIdentifier=DO1.PCCNTR.1705230&amp;AwardContractDetailId=499351</t>
  </si>
  <si>
    <t>CAASD-2023-00380</t>
  </si>
  <si>
    <t>18148</t>
  </si>
  <si>
    <t>Construcciones Servicios y Diseños Civiles Dominic JAPT SRL</t>
  </si>
  <si>
    <t>https://comunidad.comprasdominicana.gob.do/Public/Tendering/ContractDetailView/Index?UniqueIdentifier=DO1.PCCNTR.1621042&amp;AwardContractDetailId=469600</t>
  </si>
  <si>
    <t>AGRICULTURA-2023-00374</t>
  </si>
  <si>
    <t>Contratación de servicios alimentarios, para ser ofrecido en la Capacitación en Manejo y Cuidado de Cámara Térmica, para la Producción masiva de Plantas de Plátanos y Bananos, dirigido a los Técnicos de la Regional Sur Barahona.</t>
  </si>
  <si>
    <t>https://comunidad.comprasdominicana.gob.do/Public/Tendering/ContractDetailView/Index?UniqueIdentifier=DO1.PCCNTR.1635021&amp;AwardContractDetailId=475127</t>
  </si>
  <si>
    <t>AGRICULTURA-2023-00546</t>
  </si>
  <si>
    <t>44111</t>
  </si>
  <si>
    <t>SAMUEL JOSE DE MOYA DAJER</t>
  </si>
  <si>
    <t>https://comunidad.comprasdominicana.gob.do/Public/Tendering/ContractDetailView/Index?UniqueIdentifier=DO1.PCCNTR.1653412&amp;AwardContractDetailId=481915</t>
  </si>
  <si>
    <t>AGRICULTURA-2023-00767</t>
  </si>
  <si>
    <t>Perforación en rotación de pozo tubular, para ser utilizado en el suministro de agua de la comunidad del muerto y la cariñosa, del proyecto recuperación de los recursos naturales en las subcuencas de los ríos Jamao y Veragua.</t>
  </si>
  <si>
    <t>80821</t>
  </si>
  <si>
    <t>Vilma Dariana Rodríguez de Jimenez</t>
  </si>
  <si>
    <t>https://comunidad.comprasdominicana.gob.do/Public/Tendering/ContractDetailView/Index?UniqueIdentifier=DO1.PCCNTR.1732158&amp;AwardContractDetailId=508607</t>
  </si>
  <si>
    <t>AGRICULTURA-2022-00703</t>
  </si>
  <si>
    <t>451</t>
  </si>
  <si>
    <t>Peravia Motors SA</t>
  </si>
  <si>
    <t>https://comunidad.comprasdominicana.gob.do/Public/Tendering/ContractDetailView/Index?UniqueIdentifier=DO1.PCCNTR.1463751&amp;AwardContractDetailId=401357</t>
  </si>
  <si>
    <t>AGRICULTURA-2023-00394</t>
  </si>
  <si>
    <t>SERVICIO MANTENIMIENTO A TODO COSTO CON PIEZAS INCLUIDAS, PARA EL COMPACTADOR VIBRADOR CATERPILLAR, FICHA NO. B13-402, PERTENECIENTE A ESTE MINISTERIO Y ASIGNADO AL DEPTO. DE CONSTRUCCION Y RECONSTRUCCION DE CAMINOS VECINALES.  ESTE PROCESO VA DIRIGIDO A MIPYMES</t>
  </si>
  <si>
    <t>347</t>
  </si>
  <si>
    <t>Caceres Y Equipos SRL</t>
  </si>
  <si>
    <t>https://comunidad.comprasdominicana.gob.do/Public/Tendering/ContractDetailView/Index?UniqueIdentifier=DO1.PCCNTR.1641610&amp;AwardContractDetailId=477735</t>
  </si>
  <si>
    <t>AGRICULTURA-2023-00180</t>
  </si>
  <si>
    <t>Aquisición de repuestos, gomas y accesorios, para varias Motocicletas y Camión, Solicitados por la Coordinación Técnica de Proyectos de Inversión Pública UEPIP. Proyecto Recuperación de los Recursos Naturales de las Subcuencas Jamao y Veragua.</t>
  </si>
  <si>
    <t>38919</t>
  </si>
  <si>
    <t>FP Industrial SRL</t>
  </si>
  <si>
    <t>https://comunidad.comprasdominicana.gob.do/Public/Tendering/ContractDetailView/Index?UniqueIdentifier=DO1.PCCNTR.1577496&amp;AwardContractDetailId=452326</t>
  </si>
  <si>
    <t>AGRICULTURA-2023-00380</t>
  </si>
  <si>
    <t>https://comunidad.comprasdominicana.gob.do/Public/Tendering/ContractDetailView/Index?UniqueIdentifier=DO1.PCCNTR.1636047&amp;AwardContractDetailId=476347</t>
  </si>
  <si>
    <t>AGRICULTURA-2023-00652</t>
  </si>
  <si>
    <t>Adquisición de tickets combustible, solicitados por la Coordinadora Técnica de Proyectos de Inversión Pública UEPIP, para ser usados en las actividades relacionados a los Proyectos Recuperación de los Recursos Naturales de las Subcuencas Jamao y Veragua y la Construcción de cámaras térmica para la producción de siembra de Plátanos de alta calidad en la República Dominicana.</t>
  </si>
  <si>
    <t>2726</t>
  </si>
  <si>
    <t>Servicios Empresariales Canaan SRL</t>
  </si>
  <si>
    <t>NO DISPONIBLE</t>
  </si>
  <si>
    <t>AGRICULTURA-2022-00697</t>
  </si>
  <si>
    <t>1841</t>
  </si>
  <si>
    <t>El Mundo Institucional Comercial SRL</t>
  </si>
  <si>
    <t>https://comunidad.comprasdominicana.gob.do/Public/Tendering/ContractDetailView/Index?UniqueIdentifier=DO1.PCCNTR.1461804&amp;AwardContractDetailId=400361</t>
  </si>
  <si>
    <t>AGRICULTURA-2023-00739</t>
  </si>
  <si>
    <t>Adquisicion de piezas para ser utilizadas en la Camioneta Mitsubishi Modelo L 2004WD, Placa no. EL08828. año 2019, Asignada al Consejo Nacional de Agricultura, de este Ministerio.</t>
  </si>
  <si>
    <t>15357</t>
  </si>
  <si>
    <t>Distribuidora de Repuestos Del Caribe (DIRECA) SRL</t>
  </si>
  <si>
    <t>https://comunidad.comprasdominicana.gob.do/Public/Tendering/ContractDetailView/Index?UniqueIdentifier=DO1.PCCNTR.1727512&amp;AwardContractDetailId=508226</t>
  </si>
  <si>
    <t>AGRICULTURA-2023-00129</t>
  </si>
  <si>
    <t>Contratación de servicios  de Alimentación (Refrigerio) para 30 personas que participarán en reuniones con las autoridades de la Provincia Espaillat, del Proyecto de Recuperación de los Recursos Naturales de la Subcuencas de los Ríos de Jamao y Veragua.</t>
  </si>
  <si>
    <t>https://comunidad.comprasdominicana.gob.do/Public/Tendering/ContractDetailView/Index?UniqueIdentifier=DO1.PCCNTR.1559951&amp;AwardContractDetailId=445446</t>
  </si>
  <si>
    <t>AGRICULTURA-2023-00622</t>
  </si>
  <si>
    <t>CONTRATACION DE SERVICIOS DE ALIMENTACION, PARA SER CONSUMIDO EN EL TALLER DE MANEJO DE TECNOLOGIA PARA EL LEVANTAMIENTO DE DATOS, DIRIGIDO A LOS TECNICOS Y BRIGADISTAQUE ESTAN INVOLUCRADOS EN LA EJECUCION DE LOS PROYECTOS DE INVERSION PUBLICA DE LA REGIONAL NORTE.  ESTE PROCESO ESTA DIRIGIDO A MIPYME.</t>
  </si>
  <si>
    <t>https://comunidad.comprasdominicana.gob.do/Public/Tendering/ContractDetailView/Index?UniqueIdentifier=DO1.PCCNTR.1687274&amp;AwardContractDetailId=493988</t>
  </si>
  <si>
    <t>AGRICULTURA-2023-00756</t>
  </si>
  <si>
    <t>ADQUISICIÓN DE ELECTRODOMÉSTICOS PARA SER UTILIZADOS EN LOS PROYECTOS QUE DAN APOYO, AZUA, SAN FRANCISCO, LA VEGA, PUERTO PLATA, BARAHONA, SAN JUAN.</t>
  </si>
  <si>
    <t>https://comunidad.comprasdominicana.gob.do/Public/Tendering/ContractDetailView/Index?UniqueIdentifier=DO1.PCCNTR.1730289&amp;AwardContractDetailId=508059</t>
  </si>
  <si>
    <t>AGRICULTURA-2023-00768</t>
  </si>
  <si>
    <t>https://comunidad.comprasdominicana.gob.do/Public/Tendering/ContractDetailView/Index?UniqueIdentifier=DO1.PCCNTR.1731790&amp;AwardContractDetailId=508641</t>
  </si>
  <si>
    <t>AGRICULTURA-2023-00392</t>
  </si>
  <si>
    <t>ADQUISICION EQUIPOS INFORMATICOS, PARA SER UTILIZADOS EN LA COORDINADORA TECNICA DE PROYECTOS DE INVERSION PUBLICA.  ESTE PROCESO VA DIRIGIDO A MIPYMES</t>
  </si>
  <si>
    <t>13110</t>
  </si>
  <si>
    <t>Corporación Copycorp RD SA</t>
  </si>
  <si>
    <t>https://comunidad.comprasdominicana.gob.do/Public/Tendering/ContractDetailView/Index?UniqueIdentifier=DO1.PCCNTR.1641805&amp;AwardContractDetailId=477692</t>
  </si>
  <si>
    <t>AGRICULTURA-2022-00763</t>
  </si>
  <si>
    <t>14457</t>
  </si>
  <si>
    <t>Ferroelectro Industrial y Refrigeración F&amp;H SRL</t>
  </si>
  <si>
    <t>https://comunidad.comprasdominicana.gob.do/Public/Tendering/ContractDetailView/Index?UniqueIdentifier=DO1.PCCNTR.1472144&amp;AwardContractDetailId=416429</t>
  </si>
  <si>
    <t>AGRICULTURA-2023-00393</t>
  </si>
  <si>
    <t>14562</t>
  </si>
  <si>
    <t>Inversiones Tejeda Valera FD SRL</t>
  </si>
  <si>
    <t>https://comunidad.comprasdominicana.gob.do/Public/Tendering/ContractDetailView/Index?UniqueIdentifier=DO1.PCCNTR.1642009&amp;AwardContractDetailId=477693</t>
  </si>
  <si>
    <t>AGRICULTURA-2022-00784</t>
  </si>
  <si>
    <t>https://comunidad.comprasdominicana.gob.do/Public/Tendering/ContractDetailView/Index?UniqueIdentifier=DO1.PCCNTR.1478511&amp;AwardContractDetailId=417825</t>
  </si>
  <si>
    <t>AGRICULTURA-2022-00823</t>
  </si>
  <si>
    <t>https://comunidad.comprasdominicana.gob.do/Public/Tendering/ContractDetailView/Index?UniqueIdentifier=DO1.PCCNTR.1483902&amp;AwardContractDetailId=421532</t>
  </si>
  <si>
    <t>AGRICULTURA-2023-00188</t>
  </si>
  <si>
    <t>https://comunidad.comprasdominicana.gob.do/Public/Tendering/ContractDetailView/Index?UniqueIdentifier=DO1.PCCNTR.1582013&amp;AwardContractDetailId=454622</t>
  </si>
  <si>
    <t>AGRICULTURA-2023-00022</t>
  </si>
  <si>
    <t>PERFORACION DE POZO TUBULAR, PARA SER UTILIZADO EN LA CAPTACION DE AGUA PARA LAS COMUNIDADES DE LOS ARANCELES Y EL MAMEY, PROVINCIA HERMANAS MIRABAL</t>
  </si>
  <si>
    <t>60937</t>
  </si>
  <si>
    <t>Perforaciones Piña SRL</t>
  </si>
  <si>
    <t>https://comunidad.comprasdominicana.gob.do/Public/Tendering/ContractDetailView/Index?UniqueIdentifier=DO1.PCCNTR.1520048&amp;AwardContractDetailId=430661</t>
  </si>
  <si>
    <t>AGRICULTURA-2022-00771</t>
  </si>
  <si>
    <t>https://comunidad.comprasdominicana.gob.do/Public/Tendering/ContractDetailView/Index?UniqueIdentifier=DO1.PCCNTR.1473750&amp;AwardContractDetailId=417397</t>
  </si>
  <si>
    <t>AGRICULTURA-2024-00008</t>
  </si>
  <si>
    <t>39703</t>
  </si>
  <si>
    <t>Khalicco Investments SRL</t>
  </si>
  <si>
    <t>https://comunidad.comprasdominicana.gob.do/Public/Tendering/ContractDetailView/Index?UniqueIdentifier=DO1.PCCNTR.1773507&amp;AwardContractDetailId=518811</t>
  </si>
  <si>
    <t>AGRICULTURA-2024-00018</t>
  </si>
  <si>
    <t>https://comunidad.comprasdominicana.gob.do/Public/Tendering/ContractDetailView/Index?UniqueIdentifier=DO1.PCCNTR.1780041&amp;AwardContractDetailId=521048</t>
  </si>
  <si>
    <t>AGRICULTURA-2023-00598</t>
  </si>
  <si>
    <t>Adquisición de una (01) Batería 15/12 para ser utilizadas en Camioneta Nissan Urban Placa No. EL04400, año 2001, asignada al Dpto. de Producción Agrícola, de este Ministerio.</t>
  </si>
  <si>
    <t>https://comunidad.comprasdominicana.gob.do/Public/Tendering/ContractDetailView/Index?UniqueIdentifier=DO1.PCCNTR.1675331&amp;AwardContractDetailId=490689</t>
  </si>
  <si>
    <t>AGRICULTURA-2023-00221</t>
  </si>
  <si>
    <t>Adquisición de gomas-neumáticos y baterías, para varios vehículos de este Ministerio.</t>
  </si>
  <si>
    <t>42992</t>
  </si>
  <si>
    <t>Shalone Distribuidora SRL</t>
  </si>
  <si>
    <t>https://comunidad.comprasdominicana.gob.do/Public/Tendering/ContractDetailView/Index?UniqueIdentifier=DO1.PCCNTR.1592729&amp;AwardContractDetailId=458614</t>
  </si>
  <si>
    <t>AGRICULTURA-2022-00814</t>
  </si>
  <si>
    <t>50200</t>
  </si>
  <si>
    <t>Multiservicios F&amp;S SRL</t>
  </si>
  <si>
    <t>https://comunidad.comprasdominicana.gob.do/Public/Tendering/ContractDetailView/Index?UniqueIdentifier=DO1.PCCNTR.1483221&amp;AwardContractDetailId=421526</t>
  </si>
  <si>
    <t>AGRICULTURA-2023-00591</t>
  </si>
  <si>
    <t>ADQUISICION MATERIALES FERRETEROS, PARA SER UTILIZADOS EN LA REPARACION DE VIVIENDAS DE LAS COMUNIDADES: LOS RINCONES, ARROYO BLANCO 1, ARROYO BLANCO 2, EL MUERTO, LA CULEBRA Y EL PODRIDO DE LA PROVINCIA ESPAILLAT Y HERMANAS MIRABAL DEL PROYECTO (PRENAJAVE)  ESTE PROCESO ESTA DIRIGIDO A MIPYMES</t>
  </si>
  <si>
    <t>https://comunidad.comprasdominicana.gob.do/Public/Tendering/ContractDetailView/Index?UniqueIdentifier=DO1.PCCNTR.1671615&amp;AwardContractDetailId=489423</t>
  </si>
  <si>
    <t>AGRICULTURA-2023-00067</t>
  </si>
  <si>
    <t>ADQUISICIÓN EQUIPOS INFORMÁTICOS, PARA SER UTILIZADOS EN LOS DEPTOS. DE INOCUIDAD AGROALIMENTARIA Y EL SISTEMA DIGITAL DE INFORMACIÓN AGROPECUARIO (SIDIAGRO).  ESTE PROCESO VA DIRIGIDO A MIPYMES</t>
  </si>
  <si>
    <t>50451</t>
  </si>
  <si>
    <t>ALL Office Solutions TS SRL</t>
  </si>
  <si>
    <t>https://comunidad.comprasdominicana.gob.do/Public/Tendering/ContractDetailView/Index?UniqueIdentifier=DO1.PCCNTR.1542418&amp;AwardContractDetailId=440822</t>
  </si>
  <si>
    <t>AGRICULTURA-2023-00647</t>
  </si>
  <si>
    <t>76539</t>
  </si>
  <si>
    <t>Semillas Lenovo SRL</t>
  </si>
  <si>
    <t>https://comunidad.comprasdominicana.gob.do/Public/Tendering/ContractDetailView/Index?UniqueIdentifier=DO1.PCCNTR.1703647&amp;AwardContractDetailId=500145</t>
  </si>
  <si>
    <t>AGRICULTURA-2022-00667</t>
  </si>
  <si>
    <t>https://comunidad.comprasdominicana.gob.do/Public/Tendering/ContractDetailView/Index?UniqueIdentifier=DO1.PCCNTR.1453433&amp;AwardContractDetailId=397414</t>
  </si>
  <si>
    <t>AGRICULTURA-2023-00187</t>
  </si>
  <si>
    <t>https://comunidad.comprasdominicana.gob.do/Public/Tendering/ContractDetailView/Index?UniqueIdentifier=DO1.PCCNTR.1581517&amp;AwardContractDetailId=454610</t>
  </si>
  <si>
    <t>AGRICULTURA-2023-00387</t>
  </si>
  <si>
    <t>ADQUISICION MATERIALES FERRETEROS PARA SER UTILIZADAS EN EL PROYECTO PRENAJAVE. ESTE PROCESO VA DIRIGIDO A MIPYMES</t>
  </si>
  <si>
    <t>https://comunidad.comprasdominicana.gob.do/Public/Tendering/ContractDetailView/Index?UniqueIdentifier=DO1.PCCNTR.1639528&amp;AwardContractDetailId=477094</t>
  </si>
  <si>
    <t>AGRICULTURA-2023-00770</t>
  </si>
  <si>
    <t>ADQUISICIÓN MATERIALES Y EQUIPOS PARA SER UTILIZADOS EN LA CONSTRUCCIÓN DE UN VIVERO EN LA PROVINCIA ESPAILLAT.  ESTE PROCESO VA DIRIGIDO A MIPYMES</t>
  </si>
  <si>
    <t>https://comunidad.comprasdominicana.gob.do/Public/Tendering/ContractDetailView/Index?UniqueIdentifier=DO1.PCCNTR.1733548&amp;AwardContractDetailId=509027</t>
  </si>
  <si>
    <t>AGRICULTURA-2023-00345</t>
  </si>
  <si>
    <t>https://comunidad.comprasdominicana.gob.do/Public/Tendering/ContractDetailView/Index?UniqueIdentifier=DO1.PCCNTR.1625034&amp;AwardContractDetailId=471134</t>
  </si>
  <si>
    <t>AGRICULTURA-2023-00547</t>
  </si>
  <si>
    <t>73261</t>
  </si>
  <si>
    <t>Constructora Burgos López SRL</t>
  </si>
  <si>
    <t>https://comunidad.comprasdominicana.gob.do/Public/Tendering/ContractDetailView/Index?UniqueIdentifier=DO1.PCCNTR.1653720&amp;AwardContractDetailId=481916</t>
  </si>
  <si>
    <t>AGRICULTURA-2022-00662</t>
  </si>
  <si>
    <t>https://comunidad.comprasdominicana.gob.do/Public/Tendering/ContractDetailView/Index?UniqueIdentifier=DO1.PCCNTR.1450833&amp;AwardContractDetailId=396637</t>
  </si>
  <si>
    <t>AGRICULTURA-2022-00773</t>
  </si>
  <si>
    <t>https://comunidad.comprasdominicana.gob.do/Public/Tendering/ContractDetailView/Index?UniqueIdentifier=DO1.PCCNTR.1475318&amp;AwardContractDetailId=416898</t>
  </si>
  <si>
    <t>AGRICULTURA-2022-00656</t>
  </si>
  <si>
    <t>https://comunidad.comprasdominicana.gob.do/Public/Tendering/ContractDetailView/Index?UniqueIdentifier=DO1.PCCNTR.1449104&amp;AwardContractDetailId=395339</t>
  </si>
  <si>
    <t>AGRICULTURA-2023-00020</t>
  </si>
  <si>
    <t>Contratación de Servicios de Alimentación (Refrigerios y almuerzos) a ser consumido por 50 personas, para ser utilizados en la entrega de un reservorio y varias casita reparadas en la comunidad de Los Rincones, en la Provincia Espaillat del Proyecto PRENAJAVE.</t>
  </si>
  <si>
    <t>https://comunidad.comprasdominicana.gob.do/Public/Tendering/ContractDetailView/Index?UniqueIdentifier=DO1.PCCNTR.1519547&amp;AwardContractDetailId=430325</t>
  </si>
  <si>
    <t>AGRICULTURA-2023-00183</t>
  </si>
  <si>
    <t>Reparación y mantenimiento preventivo a varias Motocicletas marcas Hero XPulse 200cc del año 2021, las cuales estan al servicio del proyecto Recuperación de los Recursos naturales en las Subcuencas de los ríos Jamao y Veragua PRENAJAVE.</t>
  </si>
  <si>
    <t>87030</t>
  </si>
  <si>
    <t>Andaya SAS</t>
  </si>
  <si>
    <t>https://comunidad.comprasdominicana.gob.do/Public/Tendering/ContractDetailView/Index?UniqueIdentifier=DO1.PCCNTR.1578320&amp;AwardContractDetailId=453027</t>
  </si>
  <si>
    <t>AGRICULTURA-2023-00391</t>
  </si>
  <si>
    <t>70594</t>
  </si>
  <si>
    <t>Ramirez &amp; Mojica Envoy Pack Courier Express SRL</t>
  </si>
  <si>
    <t>https://comunidad.comprasdominicana.gob.do/Public/Tendering/ContractDetailView/Index?UniqueIdentifier=DO1.PCCNTR.1642008&amp;AwardContractDetailId=477691</t>
  </si>
  <si>
    <t>AGRICULTURA-2022-00769</t>
  </si>
  <si>
    <t>93008</t>
  </si>
  <si>
    <t>Armad Construcciones &amp; Servicios SRL</t>
  </si>
  <si>
    <t>AGRICULTURA-2022-00785</t>
  </si>
  <si>
    <t>80723</t>
  </si>
  <si>
    <t>Grupo Picamp SRL</t>
  </si>
  <si>
    <t>https://comunidad.comprasdominicana.gob.do/Public/Tendering/ContractDetailView/Index?UniqueIdentifier=DO1.PCCNTR.1478614&amp;AwardContractDetailId=417872</t>
  </si>
  <si>
    <t>AGRICULTURA-2023-00337</t>
  </si>
  <si>
    <t>https://comunidad.comprasdominicana.gob.do/Public/Tendering/ContractDetailView/Index?UniqueIdentifier=DO1.PCCNTR.1620128&amp;AwardContractDetailId=468984</t>
  </si>
  <si>
    <t>AGRICULTURA-2023-00378</t>
  </si>
  <si>
    <t>ADQUISICION DE TUBOS PVC Y LLAVES DE PASO, PARA SER UTILIZADOS EN LA COLOCACION DE TINACOS DEL PROYECTO PRENAJAVE</t>
  </si>
  <si>
    <t>https://comunidad.comprasdominicana.gob.do/Public/Tendering/ContractDetailView/Index?UniqueIdentifier=DO1.PCCNTR.1636008&amp;AwardContractDetailId=475604</t>
  </si>
  <si>
    <t>AGRICULTURA-2022-00664</t>
  </si>
  <si>
    <t>https://comunidad.comprasdominicana.gob.do/Public/Tendering/ContractDetailView/Index?UniqueIdentifier=DO1.PCCNTR.1452922&amp;AwardContractDetailId=397014</t>
  </si>
  <si>
    <t>AGRICULTURA-2023-00179</t>
  </si>
  <si>
    <t>ADQUISICIÓN DE PRODUCTOS DE CEMENTO PARA SER UTILIZADOS EN LA CUARTA FASE DE LA REPARACIONES DE LAS VIVIENDAS DE LAS COMUNIDADES DE COLA DE PATO, ARROLLO BLANCO II, LOS RINCONES Y CORTE NUEVO.</t>
  </si>
  <si>
    <t>https://comunidad.comprasdominicana.gob.do/Public/Tendering/ContractDetailView/Index?UniqueIdentifier=DO1.PCCNTR.1577343&amp;AwardContractDetailId=452400</t>
  </si>
  <si>
    <t>AGRICULTURA-2023-00396</t>
  </si>
  <si>
    <t>ADQUISICION DE INSUMOS (PLANTAS VARIADAS) PARA SER UTILIZADAS EN EL PROYECTO DE REFORESTACION DE LAS SUBCUENCAS HIDROGRAFICAS JAMAO Y VERAGUA, PROVINCIA HERMANAS MIRABAL, Y ESPAILLAT.</t>
  </si>
  <si>
    <t>https://comunidad.comprasdominicana.gob.do/Public/Tendering/ContractDetailView/Index?UniqueIdentifier=DO1.PCCNTR.1641616&amp;AwardContractDetailId=478090</t>
  </si>
  <si>
    <t>AGRICULTURA-2023-00654</t>
  </si>
  <si>
    <t>https://comunidad.comprasdominicana.gob.do/Public/Tendering/ContractDetailView/Index?UniqueIdentifier=DO1.PCCNTR.1709375&amp;AwardContractDetailId=501395</t>
  </si>
  <si>
    <t>AGRICULTURA-2023-00653</t>
  </si>
  <si>
    <t>ADQUISICIÓN DE PRODUCTOS DE CEMENTO Y PIEZAS DE MADERA DE PINO, PARA SER UTILIZADOS EN LA CONSTRUCCIÓN DE VIVERO EN LA COMUNIDAD DE GUANANICO, PROVINCIA PUERTO PLATA.</t>
  </si>
  <si>
    <t>https://comunidad.comprasdominicana.gob.do/Public/Tendering/ContractDetailView/Index?UniqueIdentifier=DO1.PCCNTR.1709705&amp;AwardContractDetailId=499939</t>
  </si>
  <si>
    <t>AGRICULTURA-2022-00792</t>
  </si>
  <si>
    <t>80112</t>
  </si>
  <si>
    <t>Comercial 2MB SRL</t>
  </si>
  <si>
    <t>https://comunidad.comprasdominicana.gob.do/Public/Tendering/ContractDetailView/Index?UniqueIdentifier=DO1.PCCNTR.1481517&amp;AwardContractDetailId=419689</t>
  </si>
  <si>
    <t>AGRICULTURA-2023-00334</t>
  </si>
  <si>
    <t>Adquisición de Gomas, para varios vehículos pertenecientes a este Ministerio.</t>
  </si>
  <si>
    <t>81143</t>
  </si>
  <si>
    <t>Liru Servicios Multiples SRL</t>
  </si>
  <si>
    <t>https://comunidad.comprasdominicana.gob.do/Public/Tendering/ContractDetailView/Index?UniqueIdentifier=DO1.PCCNTR.1620301&amp;AwardContractDetailId=468877</t>
  </si>
  <si>
    <t>AGRICULTURA-2023-00331</t>
  </si>
  <si>
    <t>ADQUISICION DE MATERIALES PARA LA CONSTRUCCION DE ESTRUCTURA PARA LA PRODUCCION DE PLANTULAS  HORTICOLAS. ESTE PROCESO VA DIRIGO A MIPYMES MUJER.</t>
  </si>
  <si>
    <t>84541</t>
  </si>
  <si>
    <t>Servicios &amp; Soluciones Ysaca SRL</t>
  </si>
  <si>
    <t>https://comunidad.comprasdominicana.gob.do/Public/Tendering/ContractDetailView/Index?UniqueIdentifier=DO1.PCCNTR.1618729&amp;AwardContractDetailId=468629</t>
  </si>
  <si>
    <t>AGRICULTURA-2023-00184</t>
  </si>
  <si>
    <t>https://comunidad.comprasdominicana.gob.do/Public/Tendering/ContractDetailView/Index?UniqueIdentifier=DO1.PCCNTR.1580436&amp;AwardContractDetailId=454048</t>
  </si>
  <si>
    <t>AGRICULTURA-2023-00744</t>
  </si>
  <si>
    <t>ADQUISICIÓN MATERIALES FERRETEROS PARA SER UTILIZADOS EN LAS PROVINCIAS HERMANAS MIRABAL Y ESPAILLAT, EN LAS SUBCUENCAS HIDROGRAFICAS JAMAO, VERAGUA.  ESTE PROCESO VA DIRIGIDO A MIPYMES MUJER</t>
  </si>
  <si>
    <t>86947</t>
  </si>
  <si>
    <t>Casa Doña Marcia Cadoma SRL</t>
  </si>
  <si>
    <t>https://comunidad.comprasdominicana.gob.do/Public/Tendering/ContractDetailView/Index?UniqueIdentifier=DO1.PCCNTR.1729263&amp;AwardContractDetailId=507371</t>
  </si>
  <si>
    <t>AGRICULTURA-2023-00805</t>
  </si>
  <si>
    <t>90325</t>
  </si>
  <si>
    <t>Gastech Comercial EIRL</t>
  </si>
  <si>
    <t>https://comunidad.comprasdominicana.gob.do/Public/Tendering/ContractDetailView/Index?UniqueIdentifier=DO1.PCCNTR.1736159&amp;AwardContractDetailId=510644</t>
  </si>
  <si>
    <t>AGRICULTURA-2023-00358</t>
  </si>
  <si>
    <t>ADQUISICION DE ALMUERZOS Y REFRIGERIOS PARA SER CONSUMIDO EN ACTIVIDADES DE EVALUACION DE LA PLANIFICACION ESPAILLAT 2023, DIRIGIDO A TECNICOS DEL PROYECTO (PRENAJAVE)</t>
  </si>
  <si>
    <t>https://comunidad.comprasdominicana.gob.do/Public/Tendering/ContractDetailView/Index?UniqueIdentifier=DO1.PCCNTR.1628847&amp;AwardContractDetailId=472935</t>
  </si>
  <si>
    <t>AGRICULTURA-2023-00402</t>
  </si>
  <si>
    <t>CONTRATACION DE SERVICIOS DE CATERING, CONTRATACION DE SERVICIOS DE CATERING DE LOS PROYECTOS DE RECUPERACION DE LOS RECURSOS NATURALES DE LA SUBCUENCAS DE LOS REIOS JAMAO Y VERAGUA (PRENAJAVE).  ESTE PROCESO ESTA DIRIGIDO A MIPYME.</t>
  </si>
  <si>
    <t>https://comunidad.comprasdominicana.gob.do/Public/Tendering/ContractDetailView/Index?UniqueIdentifier=DO1.PCCNTR.1645142&amp;AwardContractDetailId=478689</t>
  </si>
  <si>
    <t>AGRICULTURA-2023-00281</t>
  </si>
  <si>
    <t>CONTRATACION DE SERVICIOS DE ALQUILER DE VEHICULO,PARA SER UTILIZADO EN LA SUPERVISION DE LOS PROYECTOS DE INVERSION QUE SE EJECUTAN EN DIFERENTES PROVINCIAS DEL PAIS.</t>
  </si>
  <si>
    <t>https://comunidad.comprasdominicana.gob.do/Public/Tendering/ContractDetailView/Index?UniqueIdentifier=DO1.PCCNTR.1608127&amp;AwardContractDetailId=464591</t>
  </si>
  <si>
    <t>AGRICULTURA-2023-00181</t>
  </si>
  <si>
    <t>109207</t>
  </si>
  <si>
    <t>Roslyn SRL</t>
  </si>
  <si>
    <t>https://comunidad.comprasdominicana.gob.do/Public/Tendering/ContractDetailView/Index?UniqueIdentifier=DO1.PCCNTR.1578104&amp;AwardContractDetailId=452414</t>
  </si>
  <si>
    <t>AGRICULTURA-2023-00377</t>
  </si>
  <si>
    <t>ADQUISICION DE TRANSFORMADORES TRIFASICO DE 150KVA, PARA SER INSTALADOS EN LA DISTRIBUCCION ELECTRICA DE UNIDADES DE AIRES ACONDIICONADORES DE AIRES, UBICADAS EN ESTE MINISTERIO DE AGRICULTURA.</t>
  </si>
  <si>
    <t>https://comunidad.comprasdominicana.gob.do/Public/Tendering/ContractDetailView/Index?UniqueIdentifier=DO1.PCCNTR.1635648&amp;AwardContractDetailId=475431</t>
  </si>
  <si>
    <t>AGRICULTURA-2023-00456</t>
  </si>
  <si>
    <t>ADQUISICIÓN DE MATERIALES DE IMPRESIÓN PARA LA CONFECCIÓN DE TALONARIOS DE CONTRATOS PARA SER UTILIZADOS EN LOS DIFERENTES CESMA DEL PROSEMA, DE ESTE MINISTERIO</t>
  </si>
  <si>
    <t>https://comunidad.comprasdominicana.gob.do/Public/Tendering/ContractDetailView/Index?UniqueIdentifier=DO1.PCCNTR.1649442&amp;AwardContractDetailId=480329</t>
  </si>
  <si>
    <t>AGRICULTURA-2023-00558</t>
  </si>
  <si>
    <t>CONTRATACION DE SERVICIOS DE ALQUILER DE VEHICULOS, PARA SER UTILIZADOS EN LA SUPERVISION DE LOS PROYECTOS QUE SE ESTAN EJECUTANDO EN LA PROVINCIAS PUERTO PLATA Y ESPAILLAT (EN VERAGUA), A TRAVES DE LA COORDINACION TÉCNICA. ESTE PROCESO VA DIRIGIDO A MIPYMES.</t>
  </si>
  <si>
    <t>112351</t>
  </si>
  <si>
    <t>Dominican Wil Rent -Car Center SRL</t>
  </si>
  <si>
    <t>https://comunidad.comprasdominicana.gob.do/Public/Tendering/ContractDetailView/Index?UniqueIdentifier=DO1.PCCNTR.1663104&amp;AwardContractDetailId=485833</t>
  </si>
  <si>
    <t>AGRICULTURA-2023-00698</t>
  </si>
  <si>
    <t>CONTRATACIÓN ALQUILER DE VEHÍCULO PARA SER UTILIZADO EN LA SUPERVISOR DE LOS PROYECTOS DE INVERSIÓN ESTE PROCESO VA DIRIGIDO A MIPYMES</t>
  </si>
  <si>
    <t>https://comunidad.comprasdominicana.gob.do/Public/Tendering/ContractDetailView/Index?UniqueIdentifier=DO1.PCCNTR.1714553&amp;AwardContractDetailId=502340</t>
  </si>
  <si>
    <t>AGRICULTURA-2022-00786</t>
  </si>
  <si>
    <t>39488</t>
  </si>
  <si>
    <t>Fundación Pro Desarrollo de Los Recursos Naturales Renovables y Medio Ambiente/ PRORENAREM</t>
  </si>
  <si>
    <t>https://comunidad.comprasdominicana.gob.do/Public/Tendering/ContractDetailView/Index?UniqueIdentifier=DO1.PCCNTR.1478529&amp;AwardContractDetailId=417949</t>
  </si>
  <si>
    <t>AGRICULTURA-2022-00826</t>
  </si>
  <si>
    <t>74059</t>
  </si>
  <si>
    <t>Soluciones Multiservicios Lara Solano SRL</t>
  </si>
  <si>
    <t>https://comunidad.comprasdominicana.gob.do/Public/Tendering/ContractDetailView/Index?UniqueIdentifier=DO1.PCCNTR.1485413&amp;AwardContractDetailId=420557</t>
  </si>
  <si>
    <t>AGRICULTURA-2022-00731</t>
  </si>
  <si>
    <t>https://comunidad.comprasdominicana.gob.do/Public/Tendering/ContractDetailView/Index?UniqueIdentifier=DO1.PCCNTR.1470611&amp;AwardContractDetailId=416385</t>
  </si>
  <si>
    <t>AGRICULTURA-2022-00789</t>
  </si>
  <si>
    <t>https://comunidad.comprasdominicana.gob.do/Public/Tendering/ContractDetailView/Index?UniqueIdentifier=DO1.PCCNTR.1479282&amp;AwardContractDetailId=418276</t>
  </si>
  <si>
    <t>AGRICULTURA-2022-00700</t>
  </si>
  <si>
    <t>https://comunidad.comprasdominicana.gob.do/Public/Tendering/ContractDetailView/Index?UniqueIdentifier=DO1.PCCNTR.1463046&amp;AwardContractDetailId=400977</t>
  </si>
  <si>
    <t>AGRICULTURA-2023-00219</t>
  </si>
  <si>
    <t>ADQUISICIÓN DE MOBILIARIOS DE OFICINA, LOS CUALES SERÁN UTILIZADOS EN LAS OFICINAS QUE DAN APOYO AL PROYECTO RECONSTRUCCIÓN DE 44 CAMINOS VECINALES PRODUCTIVOS.</t>
  </si>
  <si>
    <t>https://comunidad.comprasdominicana.gob.do/Public/Tendering/ContractDetailView/Index?UniqueIdentifier=DO1.PCCNTR.1593001&amp;AwardContractDetailId=458404</t>
  </si>
  <si>
    <t>AGRICULTURA-2023-00283</t>
  </si>
  <si>
    <t>ADQUISICION DE EQUIPOS INFORMATICOS, PARA SER UTILIZADOS EN LA COORDINADORA TECNICA DE PROYECTOS DE INVERSION PUBLICA DE ESTE MINISTERIO.  ESTE PROCESO VA DIRIGIDO A MIPYMES</t>
  </si>
  <si>
    <t>https://comunidad.comprasdominicana.gob.do/Public/Tendering/ContractDetailView/Index?UniqueIdentifier=DO1.PCCNTR.1607820&amp;AwardContractDetailId=464574</t>
  </si>
  <si>
    <t>AGRICULTURA-2023-00738</t>
  </si>
  <si>
    <t>CONTRATACION DE SERVICIOS DE ALIMENTACION, PARA ENCUENTRO CON LAS AUTORIDADES LOCALES DE LAS PROVINCIAS HERMANAS MIRABAL Y ESPAILLAT, CON EL OBJETIVO DE PREPARAR EL PLAN OPERATIVO ANUAL 2024, EL CUAL SERVIRA PARA INCORPORAR NECESIDADES PUNTUALES DE AMBAS PROVINCIAS EN EL POA.  ESTE PROCESO ESTA DIRIGIDO A MIPYMES.</t>
  </si>
  <si>
    <t>https://comunidad.comprasdominicana.gob.do/Public/Tendering/ContractDetailView/Index?UniqueIdentifier=DO1.PCCNTR.1726433&amp;AwardContractDetailId=506405</t>
  </si>
  <si>
    <t>AGRICULTURA-2022-00657</t>
  </si>
  <si>
    <t>101486</t>
  </si>
  <si>
    <t>Satec (Soluciones Aplicadas en Transportes y Equipos de Construccion) SRL</t>
  </si>
  <si>
    <t>https://comunidad.comprasdominicana.gob.do/Public/Tendering/ContractDetailView/Index?UniqueIdentifier=DO1.PCCNTR.1449038&amp;AwardContractDetailId=397018</t>
  </si>
  <si>
    <t>AGRICULTURA-2023-00282</t>
  </si>
  <si>
    <t>https://comunidad.comprasdominicana.gob.do/Public/Tendering/ContractDetailView/Index?UniqueIdentifier=DO1.PCCNTR.1607529&amp;AwardContractDetailId=464573</t>
  </si>
  <si>
    <t>AGRICULTURA-2023-00758</t>
  </si>
  <si>
    <t>CONTRATACION DE SERVICIOS DE ALIMENTACION (ALMUERZO Y REFRIGERIO PARA 40 PERSONAS, QUE SERAN CONSUMIDOS EN ACTIVIDAD DEL PRIMER PICAZO DE LA CONSTRUCCION DE LOS CAMINOS EN LAS COMUNICADES EL GUANANICO Y EL MAMEY DE LA PROVINCIA MONTE PLATA Y LA CULEBRA Y LOS RINCONES DE LA PROVINCIA ESPAILLAT.  ESTE PROCESO ESTA DIRIGIDO A MIPYMES.</t>
  </si>
  <si>
    <t>https://comunidad.comprasdominicana.gob.do/Public/Tendering/ContractDetailView/Index?UniqueIdentifier=DO1.PCCNTR.1730754&amp;AwardContractDetailId=508144</t>
  </si>
  <si>
    <t>MIVHED-2023-00324</t>
  </si>
  <si>
    <t>Contratación de servicio de montaje de eventos para entrega de proyectos de viviendas y puesta en funcionamiento de Obras de Salud y otras edificaciones, dirigido a Mipymes</t>
  </si>
  <si>
    <t>2872</t>
  </si>
  <si>
    <t>Ricos Buffet SRL</t>
  </si>
  <si>
    <t>https://comunidad.comprasdominicana.gob.do/Public/Tendering/ContractDetailView/Index?UniqueIdentifier=DO1.PCCNTR.1702320&amp;AwardContractDetailId=498562</t>
  </si>
  <si>
    <t>CRBE-2023-00075</t>
  </si>
  <si>
    <t>82506</t>
  </si>
  <si>
    <t>Luamci Company SRL</t>
  </si>
  <si>
    <t>https://comunidad.comprasdominicana.gob.do/Public/Tendering/ContractDetailView/Index?UniqueIdentifier=DO1.PCCNTR.1672922&amp;AwardContractDetailId=489773</t>
  </si>
  <si>
    <t>MIVHED-2023-00307</t>
  </si>
  <si>
    <t>113481</t>
  </si>
  <si>
    <t>Consorcio Grupo Trifortis</t>
  </si>
  <si>
    <t>https://comunidad.comprasdominicana.gob.do/Public/Tendering/ContractDetailView/Index?UniqueIdentifier=DO1.PCCNTR.1687230&amp;AwardContractDetailId=493742</t>
  </si>
  <si>
    <t>OPRET-2023-00326</t>
  </si>
  <si>
    <t>Ceremo SRL</t>
  </si>
  <si>
    <t>7404</t>
  </si>
  <si>
    <t>Inversiones Lavaber SRL</t>
  </si>
  <si>
    <t>https://comunidad.comprasdominicana.gob.do/Public/Tendering/ContractDetailView/Index?UniqueIdentifier=DO1.PCCNTR.1671052&amp;AwardContractDetailId=489648</t>
  </si>
  <si>
    <t>OPRET-2023-00327</t>
  </si>
  <si>
    <t>46520</t>
  </si>
  <si>
    <t>https://comunidad.comprasdominicana.gob.do/Public/Tendering/ContractDetailView/Index?UniqueIdentifier=DO1.PCCNTR.1671053&amp;AwardContractDetailId=489649</t>
  </si>
  <si>
    <t>OPRET-2024-00006</t>
  </si>
  <si>
    <t>86547</t>
  </si>
  <si>
    <t>Consorcio CCGC-SOILAB</t>
  </si>
  <si>
    <t>https://comunidad.comprasdominicana.gob.do/Public/Tendering/ContractDetailView/Index?UniqueIdentifier=DO1.PCCNTR.1755609&amp;AwardContractDetailId=514065</t>
  </si>
  <si>
    <t>UTEPDA-2024-00026</t>
  </si>
  <si>
    <t>114161</t>
  </si>
  <si>
    <t>Willy  Florian Florian</t>
  </si>
  <si>
    <t>https://comunidad.comprasdominicana.gob.do/Public/Tendering/ContractDetailView/Index?UniqueIdentifier=DO1.PCCNTR.1783443&amp;AwardContractDetailId=522497</t>
  </si>
  <si>
    <t>UTEPDA-2022-00129</t>
  </si>
  <si>
    <t>1212</t>
  </si>
  <si>
    <t>Editora Del Caribe SA</t>
  </si>
  <si>
    <t>https://comunidad.comprasdominicana.gob.do/Public/Tendering/ContractDetailView/Index?UniqueIdentifier=DO1.PCCNTR.1484581&amp;AwardContractDetailId=420316</t>
  </si>
  <si>
    <t>UTEPDA-2024-00022</t>
  </si>
  <si>
    <t>https://comunidad.comprasdominicana.gob.do/Public/Tendering/ContractDetailView/Index?UniqueIdentifier=DO1.PCCNTR.1780032&amp;AwardContractDetailId=520985</t>
  </si>
  <si>
    <t>UTEPDA-2024-00003</t>
  </si>
  <si>
    <t>https://comunidad.comprasdominicana.gob.do/Public/Tendering/ContractDetailView/Index?UniqueIdentifier=DO1.PCCNTR.1768425&amp;AwardContractDetailId=517168</t>
  </si>
  <si>
    <t>UTEPDA-2022-00116</t>
  </si>
  <si>
    <t>https://comunidad.comprasdominicana.gob.do/Public/Tendering/ContractDetailView/Index?UniqueIdentifier=DO1.PCCNTR.1444827&amp;AwardContractDetailId=393906</t>
  </si>
  <si>
    <t>UTEPDA-2022-00121</t>
  </si>
  <si>
    <t>https://comunidad.comprasdominicana.gob.do/Public/Tendering/ContractDetailView/Index?UniqueIdentifier=DO1.PCCNTR.1451202&amp;AwardContractDetailId=396053</t>
  </si>
  <si>
    <t>UTEPDA-2022-00124</t>
  </si>
  <si>
    <t>https://comunidad.comprasdominicana.gob.do/Public/Tendering/ContractDetailView/Index?UniqueIdentifier=DO1.PCCNTR.1465030&amp;AwardContractDetailId=402099</t>
  </si>
  <si>
    <t>UTEPDA-2024-00006</t>
  </si>
  <si>
    <t>https://comunidad.comprasdominicana.gob.do/Public/Tendering/ContractDetailView/Index?UniqueIdentifier=DO1.PCCNTR.1768549&amp;AwardContractDetailId=517299</t>
  </si>
  <si>
    <t>UTEPDA-2022-00120</t>
  </si>
  <si>
    <t>444</t>
  </si>
  <si>
    <t>Reid &amp; Compañia SA</t>
  </si>
  <si>
    <t>https://comunidad.comprasdominicana.gob.do/Public/Tendering/ContractDetailView/Index?UniqueIdentifier=DO1.PCCNTR.1449131&amp;AwardContractDetailId=395458</t>
  </si>
  <si>
    <t>UTEPDA-2024-00018</t>
  </si>
  <si>
    <t>17</t>
  </si>
  <si>
    <t>Delta Comercial SA</t>
  </si>
  <si>
    <t>https://comunidad.comprasdominicana.gob.do/Public/Tendering/ContractDetailView/Index?UniqueIdentifier=DO1.PCCNTR.1779027&amp;AwardContractDetailId=520551</t>
  </si>
  <si>
    <t>UTEPDA-2022-00115</t>
  </si>
  <si>
    <t>https://comunidad.comprasdominicana.gob.do/Public/Tendering/ContractDetailView/Index?UniqueIdentifier=DO1.PCCNTR.1445221&amp;AwardContractDetailId=393905</t>
  </si>
  <si>
    <t>UTEPDA-2022-00130</t>
  </si>
  <si>
    <t>257</t>
  </si>
  <si>
    <t>Editora Listin Diario SA</t>
  </si>
  <si>
    <t>https://comunidad.comprasdominicana.gob.do/Public/Tendering/ContractDetailView/Index?UniqueIdentifier=DO1.PCCNTR.1484453&amp;AwardContractDetailId=420317</t>
  </si>
  <si>
    <t>UTEPDA-2024-00015</t>
  </si>
  <si>
    <t>https://comunidad.comprasdominicana.gob.do/Public/Tendering/ContractDetailView/Index?UniqueIdentifier=DO1.PCCNTR.1779003&amp;AwardContractDetailId=520424</t>
  </si>
  <si>
    <t>UTEPDA-2024-00021</t>
  </si>
  <si>
    <t>https://comunidad.comprasdominicana.gob.do/Public/Tendering/ContractDetailView/Index?UniqueIdentifier=DO1.PCCNTR.1780434&amp;AwardContractDetailId=520984</t>
  </si>
  <si>
    <t>UTEPDA-2024-00001</t>
  </si>
  <si>
    <t>https://comunidad.comprasdominicana.gob.do/Public/Tendering/ContractDetailView/Index?UniqueIdentifier=DO1.PCCNTR.1758333&amp;AwardContractDetailId=514635</t>
  </si>
  <si>
    <t>UTEPDA-2024-00004</t>
  </si>
  <si>
    <t>https://comunidad.comprasdominicana.gob.do/Public/Tendering/ContractDetailView/Index?UniqueIdentifier=DO1.PCCNTR.1768426&amp;AwardContractDetailId=517169</t>
  </si>
  <si>
    <t>UTEPDA-2024-00029</t>
  </si>
  <si>
    <t>18609</t>
  </si>
  <si>
    <t>Propano y Derivados SA</t>
  </si>
  <si>
    <t>https://comunidad.comprasdominicana.gob.do/Public/Tendering/ContractDetailView/Index?UniqueIdentifier=DO1.PCCNTR.1784228&amp;AwardContractDetailId=522745</t>
  </si>
  <si>
    <t>UTEPDA-2022-00128</t>
  </si>
  <si>
    <t>https://comunidad.comprasdominicana.gob.do/Public/Tendering/ContractDetailView/Index?UniqueIdentifier=DO1.PCCNTR.1484818&amp;AwardContractDetailId=420046</t>
  </si>
  <si>
    <t>UTEPDA-2024-00013</t>
  </si>
  <si>
    <t>767</t>
  </si>
  <si>
    <t>Cecomsa SRL</t>
  </si>
  <si>
    <t>https://comunidad.comprasdominicana.gob.do/Public/Tendering/ContractDetailView/Index?UniqueIdentifier=DO1.PCCNTR.1777818&amp;AwardContractDetailId=520122</t>
  </si>
  <si>
    <t>UTEPDA-2022-00122</t>
  </si>
  <si>
    <t>11224</t>
  </si>
  <si>
    <t>Suplidores Diversos SRL</t>
  </si>
  <si>
    <t>https://comunidad.comprasdominicana.gob.do/Public/Tendering/ContractDetailView/Index?UniqueIdentifier=DO1.PCCNTR.1453947&amp;AwardContractDetailId=397383</t>
  </si>
  <si>
    <t>UTEPDA-2024-00012</t>
  </si>
  <si>
    <t>69127</t>
  </si>
  <si>
    <t>Industria Dominguez S.R.L.</t>
  </si>
  <si>
    <t>https://comunidad.comprasdominicana.gob.do/Public/Tendering/ContractDetailView/Index?UniqueIdentifier=DO1.PCCNTR.1778001&amp;AwardContractDetailId=520068</t>
  </si>
  <si>
    <t>UTEPDA-2024-00002</t>
  </si>
  <si>
    <t>19481</t>
  </si>
  <si>
    <t>Impresora Durán SRL</t>
  </si>
  <si>
    <t>https://comunidad.comprasdominicana.gob.do/Public/Tendering/ContractDetailView/Index?UniqueIdentifier=DO1.PCCNTR.1767112&amp;AwardContractDetailId=516766</t>
  </si>
  <si>
    <t>UTEPDA-2024-00025</t>
  </si>
  <si>
    <t>45037</t>
  </si>
  <si>
    <t>AVI PACKAGING SUPLIERS SRL</t>
  </si>
  <si>
    <t>https://comunidad.comprasdominicana.gob.do/Public/Tendering/ContractDetailView/Index?UniqueIdentifier=DO1.PCCNTR.1783506&amp;AwardContractDetailId=522297</t>
  </si>
  <si>
    <t>UTEPDA-2024-00009</t>
  </si>
  <si>
    <t>29264</t>
  </si>
  <si>
    <t>Daf Trading SRL</t>
  </si>
  <si>
    <t>https://comunidad.comprasdominicana.gob.do/Public/Tendering/ContractDetailView/Index?UniqueIdentifier=DO1.PCCNTR.1774328&amp;AwardContractDetailId=519168</t>
  </si>
  <si>
    <t>UTEPDA-2024-00024</t>
  </si>
  <si>
    <t>74482</t>
  </si>
  <si>
    <t>Ronisi Industrial SRL</t>
  </si>
  <si>
    <t>https://comunidad.comprasdominicana.gob.do/Public/Tendering/ContractDetailView/Index?UniqueIdentifier=DO1.PCCNTR.1783259&amp;AwardContractDetailId=522238</t>
  </si>
  <si>
    <t>UTEPDA-2024-00030</t>
  </si>
  <si>
    <t>51013</t>
  </si>
  <si>
    <t>Geomatica y Tecnología GMT SRL</t>
  </si>
  <si>
    <t>https://comunidad.comprasdominicana.gob.do/Public/Tendering/ContractDetailView/Index?UniqueIdentifier=DO1.PCCNTR.1785922&amp;AwardContractDetailId=523086</t>
  </si>
  <si>
    <t>UTEPDA-2024-00011</t>
  </si>
  <si>
    <t>65357</t>
  </si>
  <si>
    <t>Amaram Enterprise SRL</t>
  </si>
  <si>
    <t>https://comunidad.comprasdominicana.gob.do/Public/Tendering/ContractDetailView/Index?UniqueIdentifier=DO1.PCCNTR.1777520&amp;AwardContractDetailId=519946</t>
  </si>
  <si>
    <t>UTEPDA-2022-00117</t>
  </si>
  <si>
    <t>72026</t>
  </si>
  <si>
    <t>Blended Soluciones Integradas de Marketing y Publicidad SRL</t>
  </si>
  <si>
    <t>https://comunidad.comprasdominicana.gob.do/Public/Tendering/ContractDetailView/Index?UniqueIdentifier=DO1.PCCNTR.1448736&amp;AwardContractDetailId=395436</t>
  </si>
  <si>
    <t>UTEPDA-2024-00023</t>
  </si>
  <si>
    <t>93670</t>
  </si>
  <si>
    <t>Grupo Gastronomico Tapa-1985 SRL</t>
  </si>
  <si>
    <t>https://comunidad.comprasdominicana.gob.do/Public/Tendering/ContractDetailView/Index?UniqueIdentifier=DO1.PCCNTR.1783321&amp;AwardContractDetailId=522078</t>
  </si>
  <si>
    <t>UTEPDA-2022-00132</t>
  </si>
  <si>
    <t>ADQUISICIÓN DE REPUESTOS Y LUBRICANTES PARA LOS VEHÍCULOS PERTENECIENTES A LA UNIDAD TÉCNICA EJECUTORA DE PROYECTOS DE DESARROLLO AGROFORESTAL, UTEPDA, DESTINADO A MIPYMES MUJER.</t>
  </si>
  <si>
    <t>77376</t>
  </si>
  <si>
    <t>Madeis Caribbean SRL</t>
  </si>
  <si>
    <t>https://comunidad.comprasdominicana.gob.do/Public/Tendering/ContractDetailView/Index?UniqueIdentifier=DO1.PCCNTR.1485355&amp;AwardContractDetailId=420611</t>
  </si>
  <si>
    <t>UTEPDA-2024-00020</t>
  </si>
  <si>
    <t>https://comunidad.comprasdominicana.gob.do/Public/Tendering/ContractDetailView/Index?UniqueIdentifier=DO1.PCCNTR.1779045&amp;AwardContractDetailId=520707</t>
  </si>
  <si>
    <t>UTEPDA-2024-00016</t>
  </si>
  <si>
    <t>79580</t>
  </si>
  <si>
    <t>Inversiones Reiny SRL</t>
  </si>
  <si>
    <t>https://comunidad.comprasdominicana.gob.do/Public/Tendering/ContractDetailView/Index?UniqueIdentifier=DO1.PCCNTR.1778908&amp;AwardContractDetailId=520481</t>
  </si>
  <si>
    <t>UTEPDA-2024-00017</t>
  </si>
  <si>
    <t>https://comunidad.comprasdominicana.gob.do/Public/Tendering/ContractDetailView/Index?UniqueIdentifier=DO1.PCCNTR.1779108&amp;AwardContractDetailId=520482</t>
  </si>
  <si>
    <t>UTEPDA-2022-00125</t>
  </si>
  <si>
    <t>98292</t>
  </si>
  <si>
    <t>Legal-Note EIRL</t>
  </si>
  <si>
    <t>https://comunidad.comprasdominicana.gob.do/Public/Tendering/ContractDetailView/Index?UniqueIdentifier=DO1.PCCNTR.1466334&amp;AwardContractDetailId=412594</t>
  </si>
  <si>
    <t>UTEPDA-2024-00005</t>
  </si>
  <si>
    <t>https://comunidad.comprasdominicana.gob.do/Public/Tendering/ContractDetailView/Index?UniqueIdentifier=DO1.PCCNTR.1768542&amp;AwardContractDetailId=517277</t>
  </si>
  <si>
    <t>UTEPDA-2024-00008</t>
  </si>
  <si>
    <t>84346</t>
  </si>
  <si>
    <t>D'Yiss Gourmet SRL</t>
  </si>
  <si>
    <t>https://comunidad.comprasdominicana.gob.do/Public/Tendering/ContractDetailView/Index?UniqueIdentifier=DO1.PCCNTR.1771714&amp;AwardContractDetailId=518288</t>
  </si>
  <si>
    <t>UTEPDA-2022-00119</t>
  </si>
  <si>
    <t>97349</t>
  </si>
  <si>
    <t>Baeza Machinery Company SRL</t>
  </si>
  <si>
    <t>https://comunidad.comprasdominicana.gob.do/Public/Tendering/ContractDetailView/Index?UniqueIdentifier=DO1.PCCNTR.1449017&amp;AwardContractDetailId=395457</t>
  </si>
  <si>
    <t>UTEPDA-2022-00126</t>
  </si>
  <si>
    <t>98261</t>
  </si>
  <si>
    <t>Jeram Investment SRL</t>
  </si>
  <si>
    <t>https://comunidad.comprasdominicana.gob.do/Public/Tendering/ContractDetailView/Index?UniqueIdentifier=DO1.PCCNTR.1468652&amp;AwardContractDetailId=413536</t>
  </si>
  <si>
    <t>UTEPDA-2024-00027</t>
  </si>
  <si>
    <t>97945</t>
  </si>
  <si>
    <t>Multiservicios Fernoles SRL</t>
  </si>
  <si>
    <t>https://comunidad.comprasdominicana.gob.do/Public/Tendering/ContractDetailView/Index?UniqueIdentifier=DO1.PCCNTR.1784110&amp;AwardContractDetailId=522668</t>
  </si>
  <si>
    <t>UTEPDA-2024-00010</t>
  </si>
  <si>
    <t>103604</t>
  </si>
  <si>
    <t>Vicrova Market Trader SRL</t>
  </si>
  <si>
    <t>https://comunidad.comprasdominicana.gob.do/Public/Tendering/ContractDetailView/Index?UniqueIdentifier=DO1.PCCNTR.1775849&amp;AwardContractDetailId=519634</t>
  </si>
  <si>
    <t>UTEPDA-2024-00019</t>
  </si>
  <si>
    <t>105719</t>
  </si>
  <si>
    <t>Security Guards JLF SRL</t>
  </si>
  <si>
    <t>https://comunidad.comprasdominicana.gob.do/Public/Tendering/ContractDetailView/Index?UniqueIdentifier=DO1.PCCNTR.1779129&amp;AwardContractDetailId=520594</t>
  </si>
  <si>
    <t>UTEPDA-2024-00028</t>
  </si>
  <si>
    <t>55122</t>
  </si>
  <si>
    <t>Junta Agroempresarial Dominicana JAD</t>
  </si>
  <si>
    <t>https://comunidad.comprasdominicana.gob.do/Public/Tendering/ContractDetailView/Index?UniqueIdentifier=DO1.PCCNTR.1784413&amp;AwardContractDetailId=522686</t>
  </si>
  <si>
    <t>UTEPDA-2023-00021</t>
  </si>
  <si>
    <t>contratación de servicios de notario público para la comprobación de actos de aperturas de los sobres ¿A¿ (Ofertas Técnicas) y ¿B¿ (Ofertas Económicas), relativa al proceso por Comparación de Precios de referencia UTEPDA-CCC-CP-2023-0001, convocado para la adquisición de repuestos y lubricantes para los diferentes vehículos pertenecientes a la UTEPDA.</t>
  </si>
  <si>
    <t>88540</t>
  </si>
  <si>
    <t>Milagros De Fatima Dietsch Baez</t>
  </si>
  <si>
    <t>https://comunidad.comprasdominicana.gob.do/Public/Tendering/ContractDetailView/Index?UniqueIdentifier=DO1.PCCNTR.1538921&amp;AwardContractDetailId=437618</t>
  </si>
  <si>
    <t>UTEPDA-2023-00028</t>
  </si>
  <si>
    <t>COMPRA DE UNIFORMES, T-SHIRTS Y GORRAS PARA PERSONAL DE LA UTEPDA PARA PERSONAL DEL CENTRO DE CAPACITACIÓN PALOMINO, DESTINADO A MIPYMES MUJER</t>
  </si>
  <si>
    <t>29285</t>
  </si>
  <si>
    <t>Gregoria Del Rosario Ortiz Then</t>
  </si>
  <si>
    <t>https://comunidad.comprasdominicana.gob.do/Public/Tendering/ContractDetailView/Index?UniqueIdentifier=DO1.PCCNTR.1545471&amp;AwardContractDetailId=440244</t>
  </si>
  <si>
    <t>UTEPDA-2023-00019</t>
  </si>
  <si>
    <t>30865</t>
  </si>
  <si>
    <t>Onaney Amelia Mendez Herasme</t>
  </si>
  <si>
    <t>https://comunidad.comprasdominicana.gob.do/Public/Tendering/ContractDetailView/Index?UniqueIdentifier=DO1.PCCNTR.1537527&amp;AwardContractDetailId=436971</t>
  </si>
  <si>
    <t>UTEPDA-2023-00174</t>
  </si>
  <si>
    <t>2525</t>
  </si>
  <si>
    <t>Maximino  Jiménez</t>
  </si>
  <si>
    <t>https://comunidad.comprasdominicana.gob.do/Public/Tendering/ContractDetailView/Index?UniqueIdentifier=DO1.PCCNTR.1725092&amp;AwardContractDetailId=506000</t>
  </si>
  <si>
    <t>UTEPDA-2023-00165</t>
  </si>
  <si>
    <t>44021</t>
  </si>
  <si>
    <t>Gabriel Tobías Pereyra Ramírez</t>
  </si>
  <si>
    <t>https://comunidad.comprasdominicana.gob.do/Public/Tendering/ContractDetailView/Index?UniqueIdentifier=DO1.PCCNTR.1725295&amp;AwardContractDetailId=505991</t>
  </si>
  <si>
    <t>UTEPDA-2023-00167</t>
  </si>
  <si>
    <t>30250</t>
  </si>
  <si>
    <t>Maltires  Garcia Montilla</t>
  </si>
  <si>
    <t>https://comunidad.comprasdominicana.gob.do/Public/Tendering/ContractDetailView/Index?UniqueIdentifier=DO1.PCCNTR.1725087&amp;AwardContractDetailId=505993</t>
  </si>
  <si>
    <t>UTEPDA-2023-00172</t>
  </si>
  <si>
    <t>94675</t>
  </si>
  <si>
    <t>Nelia Maria Ramirez Ramirez</t>
  </si>
  <si>
    <t>https://comunidad.comprasdominicana.gob.do/Public/Tendering/ContractDetailView/Index?UniqueIdentifier=DO1.PCCNTR.1725297&amp;AwardContractDetailId=505998</t>
  </si>
  <si>
    <t>UTEPDA-2023-00168</t>
  </si>
  <si>
    <t>68079</t>
  </si>
  <si>
    <t>Ramon Smelin Beltre Rossó</t>
  </si>
  <si>
    <t>https://comunidad.comprasdominicana.gob.do/Public/Tendering/ContractDetailView/Index?UniqueIdentifier=DO1.PCCNTR.1725088&amp;AwardContractDetailId=505994</t>
  </si>
  <si>
    <t>UTEPDA-2023-00178</t>
  </si>
  <si>
    <t>80498</t>
  </si>
  <si>
    <t>Maria De Jesús Alcantara de Romero</t>
  </si>
  <si>
    <t>https://comunidad.comprasdominicana.gob.do/Public/Tendering/ContractDetailView/Index?UniqueIdentifier=DO1.PCCNTR.1725096&amp;AwardContractDetailId=506004</t>
  </si>
  <si>
    <t>UTEPDA-2023-00170</t>
  </si>
  <si>
    <t>97915</t>
  </si>
  <si>
    <t>Juan Rafael Cuevas Feliz</t>
  </si>
  <si>
    <t>https://comunidad.comprasdominicana.gob.do/Public/Tendering/ContractDetailView/Index?UniqueIdentifier=DO1.PCCNTR.1725090&amp;AwardContractDetailId=505996</t>
  </si>
  <si>
    <t>UTEPDA-2023-00158</t>
  </si>
  <si>
    <t>115491</t>
  </si>
  <si>
    <t>Humberto Antonio Checo Herrera</t>
  </si>
  <si>
    <t>https://comunidad.comprasdominicana.gob.do/Public/Tendering/ContractDetailView/Index?UniqueIdentifier=DO1.PCCNTR.1717131&amp;AwardContractDetailId=503137</t>
  </si>
  <si>
    <t>UTEPDA-2023-00169</t>
  </si>
  <si>
    <t>10568</t>
  </si>
  <si>
    <t>Delman De Jesús Fermín Checo</t>
  </si>
  <si>
    <t>https://comunidad.comprasdominicana.gob.do/Public/Tendering/ContractDetailView/Index?UniqueIdentifier=DO1.PCCNTR.1725089&amp;AwardContractDetailId=505995</t>
  </si>
  <si>
    <t>UTEPDA-2023-00024</t>
  </si>
  <si>
    <t>CONTRATACION DE SERVICIOS LEGALES PARA LA NOTARIZACION DE LOS CONTRATOS DE BIENES, SERVICIOS, CARTA COMPROMISO Y ACTO DE NOTIFICACION DE ALGUACIL</t>
  </si>
  <si>
    <t>81116</t>
  </si>
  <si>
    <t>Carmen Lucia Gonzalez Ferreras</t>
  </si>
  <si>
    <t>https://comunidad.comprasdominicana.gob.do/Public/Tendering/ContractDetailView/Index?UniqueIdentifier=DO1.PCCNTR.1543319&amp;AwardContractDetailId=439235</t>
  </si>
  <si>
    <t>UTEPDA-2023-00114</t>
  </si>
  <si>
    <t>CONTRATACION DE SERVICIOS DE NOTARIZACION DE LOS CONTRATOS DE BIENES, SERVICIOS Y LAS CARTAS COMPROMISO DE LOS INJERTADORES DE LA UTEPDA</t>
  </si>
  <si>
    <t>https://comunidad.comprasdominicana.gob.do/Public/Tendering/ContractDetailView/Index?UniqueIdentifier=DO1.PCCNTR.1650344&amp;AwardContractDetailId=480755</t>
  </si>
  <si>
    <t>UTEPDA-2023-00177</t>
  </si>
  <si>
    <t>82192</t>
  </si>
  <si>
    <t>Jose Gregorio Diaz</t>
  </si>
  <si>
    <t>https://comunidad.comprasdominicana.gob.do/Public/Tendering/ContractDetailView/Index?UniqueIdentifier=DO1.PCCNTR.1725095&amp;AwardContractDetailId=506003</t>
  </si>
  <si>
    <t>UTEPDA-2023-00179</t>
  </si>
  <si>
    <t>80967</t>
  </si>
  <si>
    <t>Girbert Samuel Romero Ureña</t>
  </si>
  <si>
    <t>https://comunidad.comprasdominicana.gob.do/Public/Tendering/ContractDetailView/Index?UniqueIdentifier=DO1.PCCNTR.1725299&amp;AwardContractDetailId=506005</t>
  </si>
  <si>
    <t>UTEPDA-2023-00055</t>
  </si>
  <si>
    <t>CONTRATACIÓN DE SERVICIOS DE DIAGNOSTICO, SOPORTE Y MANTENIMIENTO DEL SISTEMA DIGITAL INTEGRADO DE GESTIÓN Y MONITOREO (SDIGEM) DE LOS PROYECTOS DE DESARROLLO AGROFORESTAL</t>
  </si>
  <si>
    <t>103200</t>
  </si>
  <si>
    <t>Arturo  Aranguren Cotallo</t>
  </si>
  <si>
    <t>https://comunidad.comprasdominicana.gob.do/Public/Tendering/ContractDetailView/Index?UniqueIdentifier=DO1.PCCNTR.1587852&amp;AwardContractDetailId=457331</t>
  </si>
  <si>
    <t>UTEPDA-2023-00052</t>
  </si>
  <si>
    <t>216</t>
  </si>
  <si>
    <t>Compañía Dominicana de Teléfonos S.A</t>
  </si>
  <si>
    <t>https://comunidad.comprasdominicana.gob.do/Public/Tendering/ContractDetailView/Index?UniqueIdentifier=DO1.PCCNTR.1585650&amp;AwardContractDetailId=455951</t>
  </si>
  <si>
    <t>UTEPDA-2023-00041</t>
  </si>
  <si>
    <t>https://comunidad.comprasdominicana.gob.do/Public/Tendering/ContractDetailView/Index?UniqueIdentifier=DO1.PCCNTR.1573729&amp;AwardContractDetailId=450494</t>
  </si>
  <si>
    <t>UTEPDA-2023-00159</t>
  </si>
  <si>
    <t>https://comunidad.comprasdominicana.gob.do/Public/Tendering/ContractDetailView/Index?UniqueIdentifier=DO1.PCCNTR.1717134&amp;AwardContractDetailId=503145</t>
  </si>
  <si>
    <t>UTEPDA-2023-00140</t>
  </si>
  <si>
    <t>https://comunidad.comprasdominicana.gob.do/Public/Tendering/ContractDetailView/Index?UniqueIdentifier=DO1.PCCNTR.1699760&amp;AwardContractDetailId=497809</t>
  </si>
  <si>
    <t>UTEPDA-2023-00156</t>
  </si>
  <si>
    <t>https://comunidad.comprasdominicana.gob.do/Public/Tendering/ContractDetailView/Index?UniqueIdentifier=DO1.PCCNTR.1713185&amp;AwardContractDetailId=501929</t>
  </si>
  <si>
    <t>UTEPDA-2023-00077</t>
  </si>
  <si>
    <t>https://comunidad.comprasdominicana.gob.do/Public/Tendering/ContractDetailView/Index?UniqueIdentifier=DO1.PCCNTR.1611936&amp;AwardContractDetailId=466028</t>
  </si>
  <si>
    <t>UTEPDA-2023-00115</t>
  </si>
  <si>
    <t>https://comunidad.comprasdominicana.gob.do/Public/Tendering/ContractDetailView/Index?UniqueIdentifier=DO1.PCCNTR.1651449&amp;AwardContractDetailId=481065</t>
  </si>
  <si>
    <t>UTEPDA-2023-00150</t>
  </si>
  <si>
    <t>https://comunidad.comprasdominicana.gob.do/Public/Tendering/ContractDetailView/Index?UniqueIdentifier=DO1.PCCNTR.1711802&amp;AwardContractDetailId=501034</t>
  </si>
  <si>
    <t>UTEPDA-2023-00142</t>
  </si>
  <si>
    <t>PUBLICACIÓN EN EL PERIÓDICO DE UN ANUNCIO, PARA LA AUDIENCIA DE SANEAMIENTO EN EL MUNICIPIO DE LAS MATAS DE FARFÁN, PROVINCIA SAN JUAN</t>
  </si>
  <si>
    <t>https://comunidad.comprasdominicana.gob.do/Public/Tendering/ContractDetailView/Index?UniqueIdentifier=DO1.PCCNTR.1701126&amp;AwardContractDetailId=498328</t>
  </si>
  <si>
    <t>UTEPDA-2023-00143</t>
  </si>
  <si>
    <t>CONTRATACION DE SERVICIOS DE ALOJAMIENTO, PARA LOS EXPOSITORES INTERNACIONALES DEL PANEL INTERNACIONAL SOBRE AGROFORESTÍA, A CELEBRARSE LOS DIAS 30 DE NOVIEMBRE Y 1ERO. DE DICIEMBRE 2023</t>
  </si>
  <si>
    <t>60207</t>
  </si>
  <si>
    <t>Inversiones Azul Del Este Dominicana S.A</t>
  </si>
  <si>
    <t>https://comunidad.comprasdominicana.gob.do/Public/Tendering/ContractDetailView/Index?UniqueIdentifier=DO1.PCCNTR.1701039&amp;AwardContractDetailId=498387</t>
  </si>
  <si>
    <t>UTEPDA-2023-00162</t>
  </si>
  <si>
    <t>https://comunidad.comprasdominicana.gob.do/Public/Tendering/ContractDetailView/Index?UniqueIdentifier=DO1.PCCNTR.1721111&amp;AwardContractDetailId=504530</t>
  </si>
  <si>
    <t>UTEPDA-2023-00173</t>
  </si>
  <si>
    <t>19312</t>
  </si>
  <si>
    <t>Vicfrasa EIRL</t>
  </si>
  <si>
    <t>https://comunidad.comprasdominicana.gob.do/Public/Tendering/ContractDetailView/Index?UniqueIdentifier=DO1.PCCNTR.1725298&amp;AwardContractDetailId=505999</t>
  </si>
  <si>
    <t>UTEPDA-2023-00066</t>
  </si>
  <si>
    <t>CONTRATACION DE SERVICIOS DE CATERING VARIOS PARA  DEPARTAMENTO DE CAPACITACIÓN, DEPARTAMENTO DE RECURSOS HUMANOS Y COORDINACIÓN INTERINSTITUCIONAL DE LA UTEPDA.</t>
  </si>
  <si>
    <t>https://comunidad.comprasdominicana.gob.do/Public/Tendering/ContractDetailView/Index?UniqueIdentifier=DO1.PCCNTR.1597410&amp;AwardContractDetailId=460148</t>
  </si>
  <si>
    <t>UTEPDA-2023-00067</t>
  </si>
  <si>
    <t>https://comunidad.comprasdominicana.gob.do/Public/Tendering/ContractDetailView/Index?UniqueIdentifier=DO1.PCCNTR.1597411&amp;AwardContractDetailId=460149</t>
  </si>
  <si>
    <t>UTEPDA-2023-00022</t>
  </si>
  <si>
    <t>https://comunidad.comprasdominicana.gob.do/Public/Tendering/ContractDetailView/Index?UniqueIdentifier=DO1.PCCNTR.1540112&amp;AwardContractDetailId=438173</t>
  </si>
  <si>
    <t>UTEPDA-2023-00034</t>
  </si>
  <si>
    <t>https://comunidad.comprasdominicana.gob.do/Public/Tendering/ContractDetailView/Index?UniqueIdentifier=DO1.PCCNTR.1550815&amp;AwardContractDetailId=442240</t>
  </si>
  <si>
    <t>UTEPDA-2023-00036</t>
  </si>
  <si>
    <t>CONTRATACION DE SERVICIOS PARA REALIZAR REUNION TRIMESTRAL DE RENDICION DE CUENTA, EN LA SEDE CENTRAL UTEPDA</t>
  </si>
  <si>
    <t>https://comunidad.comprasdominicana.gob.do/Public/Tendering/ContractDetailView/Index?UniqueIdentifier=DO1.PCCNTR.1559907&amp;AwardContractDetailId=445173</t>
  </si>
  <si>
    <t>UTEPDA-2023-00040</t>
  </si>
  <si>
    <t>https://comunidad.comprasdominicana.gob.do/Public/Tendering/ContractDetailView/Index?UniqueIdentifier=DO1.PCCNTR.1571325&amp;AwardContractDetailId=449388</t>
  </si>
  <si>
    <t>UTEPDA-2023-00070</t>
  </si>
  <si>
    <t>https://comunidad.comprasdominicana.gob.do/Public/Tendering/ContractDetailView/Index?UniqueIdentifier=DO1.PCCNTR.1597739&amp;AwardContractDetailId=460365</t>
  </si>
  <si>
    <t>UTEPDA-2023-00076</t>
  </si>
  <si>
    <t>https://comunidad.comprasdominicana.gob.do/Public/Tendering/ContractDetailView/Index?UniqueIdentifier=DO1.PCCNTR.1610429&amp;AwardContractDetailId=465728</t>
  </si>
  <si>
    <t>UTEPDA-2023-00161</t>
  </si>
  <si>
    <t>DISEÑO, EDICIÓN, DIAGRAMACIÓN E IMPRESIÓN DE MATERIALES DESCRIPTIVOS DE LOS DIFERENTES PDA QUE DESARROLLA LA UTEPDA.</t>
  </si>
  <si>
    <t>784</t>
  </si>
  <si>
    <t>NBSIME Estrategias y Consultorías. SRL</t>
  </si>
  <si>
    <t>https://comunidad.comprasdominicana.gob.do/Public/Tendering/ContractDetailView/Index?UniqueIdentifier=DO1.PCCNTR.1720298&amp;AwardContractDetailId=504423</t>
  </si>
  <si>
    <t>UTEPDA-2023-00089</t>
  </si>
  <si>
    <t>CONTRATACION DE SERVICIOS DE TAPIZADO DE MUEBLES, PARA SER UTILIZADOS EN LA SEDE CENTRAL DE LA UTEPDA</t>
  </si>
  <si>
    <t>107818</t>
  </si>
  <si>
    <t>Tapiceria El Sofa SRL</t>
  </si>
  <si>
    <t>https://comunidad.comprasdominicana.gob.do/Public/Tendering/ContractDetailView/Index?UniqueIdentifier=DO1.PCCNTR.1639028&amp;AwardContractDetailId=476644</t>
  </si>
  <si>
    <t>UTEPDA-2023-00146</t>
  </si>
  <si>
    <t>CAPACITACIÓN EN LINUX UBUNTU PARA 5 PERSONAS DEL DEPARTAMENTO TI DE LA INSTITUCIÓN, COMO BASE PARA CONTROL DEL SDIGEM INTERNO.</t>
  </si>
  <si>
    <t>https://comunidad.comprasdominicana.gob.do/Public/Tendering/ContractDetailView/Index?UniqueIdentifier=DO1.PCCNTR.1709207&amp;AwardContractDetailId=499905</t>
  </si>
  <si>
    <t>UTEPDA-2023-00180</t>
  </si>
  <si>
    <t>https://comunidad.comprasdominicana.gob.do/Public/Tendering/ContractDetailView/Index?UniqueIdentifier=DO1.PCCNTR.1727452&amp;AwardContractDetailId=506949</t>
  </si>
  <si>
    <t>UTEPDA-2023-00031</t>
  </si>
  <si>
    <t>CONTRATACIÓN DE SERVICIOS DE MANTENIMIENTO Y REPARACIÓN PARA LAS CAMIONETAS NISSAN ASIGNADAS A LOS PROYECTOS SABANETAS, BAHORUCO E INDEPENDENCIA</t>
  </si>
  <si>
    <t>55452</t>
  </si>
  <si>
    <t>Mademun AD SRL</t>
  </si>
  <si>
    <t>https://comunidad.comprasdominicana.gob.do/Public/Tendering/ContractDetailView/Index?UniqueIdentifier=DO1.PCCNTR.1547325&amp;AwardContractDetailId=441290</t>
  </si>
  <si>
    <t>UTEPDA-2023-00083</t>
  </si>
  <si>
    <t>ADQUISICION DE SCANNER DE DIAGNOSTICO AUTOMOTRIZ, PARA SER UTILIZADOS EN LOS VEHICULOS DE LA UTEPDA</t>
  </si>
  <si>
    <t>66771</t>
  </si>
  <si>
    <t>Sim Soluciones Integradas de Mercadeo SRL</t>
  </si>
  <si>
    <t>https://comunidad.comprasdominicana.gob.do/Public/Tendering/ContractDetailView/Index?UniqueIdentifier=DO1.PCCNTR.1627906&amp;AwardContractDetailId=472397</t>
  </si>
  <si>
    <t>UTEPDA-2023-00062</t>
  </si>
  <si>
    <t>17858</t>
  </si>
  <si>
    <t>Servipartes Aurora SRL</t>
  </si>
  <si>
    <t>https://comunidad.comprasdominicana.gob.do/Public/Tendering/ContractDetailView/Index?UniqueIdentifier=DO1.PCCNTR.1593105&amp;AwardContractDetailId=458440</t>
  </si>
  <si>
    <t>UTEPDA-2023-00065</t>
  </si>
  <si>
    <t>https://comunidad.comprasdominicana.gob.do/Public/Tendering/ContractDetailView/Index?UniqueIdentifier=DO1.PCCNTR.1596547&amp;AwardContractDetailId=460081</t>
  </si>
  <si>
    <t>UTEPDA-2023-00119</t>
  </si>
  <si>
    <t>MANTENIMIENTO Y REP. DE VEHÍCULOS LIVIANOS Y PESADOS PERTENECIENTES A LA UTEPDA, DESTINADO A MIPYMES</t>
  </si>
  <si>
    <t>https://comunidad.comprasdominicana.gob.do/Public/Tendering/ContractDetailView/Index?UniqueIdentifier=DO1.PCCNTR.1655603&amp;AwardContractDetailId=482817</t>
  </si>
  <si>
    <t>UTEPDA-2023-00163</t>
  </si>
  <si>
    <t>MANTENIMIENTO Y REPARACIÓN DE VEHÍCULOS PESADOS Y LIVIANOS, PERTENECIENTES A LA UTEPDA.</t>
  </si>
  <si>
    <t>https://comunidad.comprasdominicana.gob.do/Public/Tendering/ContractDetailView/Index?UniqueIdentifier=DO1.PCCNTR.1724401&amp;AwardContractDetailId=505439</t>
  </si>
  <si>
    <t>UTEPDA-2023-00136</t>
  </si>
  <si>
    <t>9267</t>
  </si>
  <si>
    <t>Nestévez Servicios de Comunicación SRL</t>
  </si>
  <si>
    <t>https://comunidad.comprasdominicana.gob.do/Public/Tendering/ContractDetailView/Index?UniqueIdentifier=DO1.PCCNTR.1696119&amp;AwardContractDetailId=496803</t>
  </si>
  <si>
    <t>UTEPDA-2023-00134</t>
  </si>
  <si>
    <t>https://comunidad.comprasdominicana.gob.do/Public/Tendering/ContractDetailView/Index?UniqueIdentifier=DO1.PCCNTR.1695504&amp;AwardContractDetailId=496747</t>
  </si>
  <si>
    <t>UTEPDA-2023-00002</t>
  </si>
  <si>
    <t>14096</t>
  </si>
  <si>
    <t>Compu Letras Designs SRL</t>
  </si>
  <si>
    <t>https://comunidad.comprasdominicana.gob.do/Public/Tendering/ContractDetailView/Index?UniqueIdentifier=DO1.PCCNTR.1503828&amp;AwardContractDetailId=425639</t>
  </si>
  <si>
    <t>UTEPDA-2023-00005</t>
  </si>
  <si>
    <t>https://comunidad.comprasdominicana.gob.do/Public/Tendering/ContractDetailView/Index?UniqueIdentifier=DO1.PCCNTR.1511712&amp;AwardContractDetailId=427321</t>
  </si>
  <si>
    <t>UTEPDA-2023-00049</t>
  </si>
  <si>
    <t>https://comunidad.comprasdominicana.gob.do/Public/Tendering/ContractDetailView/Index?UniqueIdentifier=DO1.PCCNTR.1584001&amp;AwardContractDetailId=455343</t>
  </si>
  <si>
    <t>UTEPDA-2023-00088</t>
  </si>
  <si>
    <t>https://comunidad.comprasdominicana.gob.do/Public/Tendering/ContractDetailView/Index?UniqueIdentifier=DO1.PCCNTR.1636906&amp;AwardContractDetailId=475915</t>
  </si>
  <si>
    <t>UTEPDA-2023-00152</t>
  </si>
  <si>
    <t>https://comunidad.comprasdominicana.gob.do/Public/Tendering/ContractDetailView/Index?UniqueIdentifier=DO1.PCCNTR.1711943&amp;AwardContractDetailId=501314</t>
  </si>
  <si>
    <t>UTEPDA-2023-00149</t>
  </si>
  <si>
    <t>DISEÑO E IMPRESIÓN DE MATERIALES PARA SER UTILIZADOS EN EL PANEL INTERNACIONAL SOBRE AGROFORESTERÍA  Y OTRAS ACTIVIDADES QUE DESARROLLA LA UTEPDA, DESTINADO A MIPYMES MUJER</t>
  </si>
  <si>
    <t>19368</t>
  </si>
  <si>
    <t>Margarita Medina Taller Manos Creativas SRL</t>
  </si>
  <si>
    <t>https://comunidad.comprasdominicana.gob.do/Public/Tendering/ContractDetailView/Index?UniqueIdentifier=DO1.PCCNTR.1710450&amp;AwardContractDetailId=500826</t>
  </si>
  <si>
    <t>UTEPDA-2023-00050</t>
  </si>
  <si>
    <t>https://comunidad.comprasdominicana.gob.do/Public/Tendering/ContractDetailView/Index?UniqueIdentifier=DO1.PCCNTR.1584230&amp;AwardContractDetailId=455584</t>
  </si>
  <si>
    <t>UTEPDA-2023-00117</t>
  </si>
  <si>
    <t>https://comunidad.comprasdominicana.gob.do/Public/Tendering/ContractDetailView/Index?UniqueIdentifier=DO1.PCCNTR.1651943&amp;AwardContractDetailId=481338</t>
  </si>
  <si>
    <t>UTEPDA-2023-00196</t>
  </si>
  <si>
    <t>ADQUISICIÓN DE ARTÍCULOS FERRETEROS PARA SER UTILIZADOS EN LA SEDE CENTRAL, UTEPDA</t>
  </si>
  <si>
    <t>https://comunidad.comprasdominicana.gob.do/Public/Tendering/ContractDetailView/Index?UniqueIdentifier=DO1.PCCNTR.1733483&amp;AwardContractDetailId=509541</t>
  </si>
  <si>
    <t>UTEPDA-2023-00078</t>
  </si>
  <si>
    <t>37250</t>
  </si>
  <si>
    <t>Ronel Díaz Investment SRL</t>
  </si>
  <si>
    <t>https://comunidad.comprasdominicana.gob.do/Public/Tendering/ContractDetailView/Index?UniqueIdentifier=DO1.PCCNTR.1623514&amp;AwardContractDetailId=470599</t>
  </si>
  <si>
    <t>UTEPDA-2023-00118</t>
  </si>
  <si>
    <t>CONTRATACION DE SERVICIO DE EVENTOS PARA LA SOCIALIZACION A REALIZARSE EN LA SEDE CENTRAL, UTEPDA</t>
  </si>
  <si>
    <t>https://comunidad.comprasdominicana.gob.do/Public/Tendering/ContractDetailView/Index?UniqueIdentifier=DO1.PCCNTR.1655306&amp;AwardContractDetailId=482426</t>
  </si>
  <si>
    <t>UTEPDA-2023-00130</t>
  </si>
  <si>
    <t>https://comunidad.comprasdominicana.gob.do/Public/Tendering/ContractDetailView/Index?UniqueIdentifier=DO1.PCCNTR.1664801&amp;AwardContractDetailId=486681</t>
  </si>
  <si>
    <t>UTEPDA-2023-00171</t>
  </si>
  <si>
    <t>42043</t>
  </si>
  <si>
    <t>Servicios Tecnológicos Agrícolas del Sur SERTECAR SRL</t>
  </si>
  <si>
    <t>https://comunidad.comprasdominicana.gob.do/Public/Tendering/ContractDetailView/Index?UniqueIdentifier=DO1.PCCNTR.1725091&amp;AwardContractDetailId=505997</t>
  </si>
  <si>
    <t>UTEPDA-2023-00064</t>
  </si>
  <si>
    <t>RENOVACION DEL SOFTWARE ARCGIS PRO, Y EL PAQUETE DE PROCESAMIENTO DE LA GERENCIA DE OPERACIONES</t>
  </si>
  <si>
    <t>https://comunidad.comprasdominicana.gob.do/Public/Tendering/ContractDetailView/Index?UniqueIdentifier=DO1.PCCNTR.1595305&amp;AwardContractDetailId=463348</t>
  </si>
  <si>
    <t>UTEPDA-2023-00145</t>
  </si>
  <si>
    <t>https://comunidad.comprasdominicana.gob.do/Public/Tendering/ContractDetailView/Index?UniqueIdentifier=DO1.PCCNTR.1703410&amp;AwardContractDetailId=498865</t>
  </si>
  <si>
    <t>UTEPDA-2023-00166</t>
  </si>
  <si>
    <t>50672</t>
  </si>
  <si>
    <t>Paint House J&amp;J SRL</t>
  </si>
  <si>
    <t>https://comunidad.comprasdominicana.gob.do/Public/Tendering/ContractDetailView/Index?UniqueIdentifier=DO1.PCCNTR.1725296&amp;AwardContractDetailId=505992</t>
  </si>
  <si>
    <t>UTEPDA-2023-00092</t>
  </si>
  <si>
    <t>CONTRATACIÓN DE SERVICIOS DE DISEÑO E IMPRESIÓN DE MATERIALES, DESTINADOS A MIPYMES MUJER</t>
  </si>
  <si>
    <t>68962</t>
  </si>
  <si>
    <t>Atomyck Publicitaria SRL</t>
  </si>
  <si>
    <t>https://comunidad.comprasdominicana.gob.do/Public/Tendering/ContractDetailView/Index?UniqueIdentifier=DO1.PCCNTR.1640224&amp;AwardContractDetailId=477433</t>
  </si>
  <si>
    <t>UTEPDA-2023-00101</t>
  </si>
  <si>
    <t>CONTRATACION DE SERVICIOS DE TINTADO Y LAMINADO DE PUERTAS Y VENTANAS EN LA SEDE CENTRAL, UTEPDA</t>
  </si>
  <si>
    <t>https://comunidad.comprasdominicana.gob.do/Public/Tendering/ContractDetailView/Index?UniqueIdentifier=DO1.PCCNTR.1645047&amp;AwardContractDetailId=478598</t>
  </si>
  <si>
    <t>UTEPDA-2023-00023</t>
  </si>
  <si>
    <t>62202</t>
  </si>
  <si>
    <t>A&amp;P Servicios Generales SRL</t>
  </si>
  <si>
    <t>https://comunidad.comprasdominicana.gob.do/Public/Tendering/ContractDetailView/Index?UniqueIdentifier=DO1.PCCNTR.1543214&amp;AwardContractDetailId=439234</t>
  </si>
  <si>
    <t>UTEPDA-2023-00071</t>
  </si>
  <si>
    <t>https://comunidad.comprasdominicana.gob.do/Public/Tendering/ContractDetailView/Index?UniqueIdentifier=DO1.PCCNTR.1600314&amp;AwardContractDetailId=461676</t>
  </si>
  <si>
    <t>UTEPDA-2023-00060</t>
  </si>
  <si>
    <t>59567</t>
  </si>
  <si>
    <t>Maroctac Comercial SRL</t>
  </si>
  <si>
    <t>https://comunidad.comprasdominicana.gob.do/Public/Tendering/ContractDetailView/Index?UniqueIdentifier=DO1.PCCNTR.1592507&amp;AwardContractDetailId=458439</t>
  </si>
  <si>
    <t>UTEPDA-2023-00048</t>
  </si>
  <si>
    <t>https://comunidad.comprasdominicana.gob.do/Public/Tendering/ContractDetailView/Index?UniqueIdentifier=DO1.PCCNTR.1582449&amp;AwardContractDetailId=455294</t>
  </si>
  <si>
    <t>UTEPDA-2023-00103</t>
  </si>
  <si>
    <t>ADQUISICIÓN DE ACEITE PARA VEHÍCULOS LIVIANOS Y AROS PARA GOMAS DE CAMIONETAS DE LA UTEPDA, DESTINADO A MIPYMES.</t>
  </si>
  <si>
    <t>https://comunidad.comprasdominicana.gob.do/Public/Tendering/ContractDetailView/Index?UniqueIdentifier=DO1.PCCNTR.1645425&amp;AwardContractDetailId=478627</t>
  </si>
  <si>
    <t>UTEPDA-2023-00004</t>
  </si>
  <si>
    <t>https://comunidad.comprasdominicana.gob.do/Public/Tendering/ContractDetailView/Index?UniqueIdentifier=DO1.PCCNTR.1507623&amp;AwardContractDetailId=426652</t>
  </si>
  <si>
    <t>UTEPDA-2023-00051</t>
  </si>
  <si>
    <t>https://comunidad.comprasdominicana.gob.do/Public/Tendering/ContractDetailView/Index?UniqueIdentifier=DO1.PCCNTR.1585640&amp;AwardContractDetailId=455923</t>
  </si>
  <si>
    <t>UTEPDA-2023-00075</t>
  </si>
  <si>
    <t>https://comunidad.comprasdominicana.gob.do/Public/Tendering/ContractDetailView/Index?UniqueIdentifier=DO1.PCCNTR.1607838&amp;AwardContractDetailId=464672</t>
  </si>
  <si>
    <t>UTEPDA-2023-00188</t>
  </si>
  <si>
    <t>https://comunidad.comprasdominicana.gob.do/Public/Tendering/ContractDetailView/Index?UniqueIdentifier=DO1.PCCNTR.1732065&amp;AwardContractDetailId=508634</t>
  </si>
  <si>
    <t>UTEPDA-2023-00201</t>
  </si>
  <si>
    <t>ADQUISICION DE CASCOS DE MOTICICLETAS PARA SER UTILIZADOS POR LOS TECNICOS DE CAMPO, EN LOS DIFERENTES PDAS</t>
  </si>
  <si>
    <t>https://comunidad.comprasdominicana.gob.do/Public/Tendering/ContractDetailView/Index?UniqueIdentifier=DO1.PCCNTR.1735781&amp;AwardContractDetailId=510445</t>
  </si>
  <si>
    <t>UTEPDA-2023-00090</t>
  </si>
  <si>
    <t>60258</t>
  </si>
  <si>
    <t>Inversiones Siurana SRL</t>
  </si>
  <si>
    <t>https://comunidad.comprasdominicana.gob.do/Public/Tendering/ContractDetailView/Index?UniqueIdentifier=DO1.PCCNTR.1638948&amp;AwardContractDetailId=477012</t>
  </si>
  <si>
    <t>UTEPDA-2023-00120</t>
  </si>
  <si>
    <t>71003</t>
  </si>
  <si>
    <t>Transplanta SRL</t>
  </si>
  <si>
    <t>https://comunidad.comprasdominicana.gob.do/Public/Tendering/ContractDetailView/Index?UniqueIdentifier=DO1.PCCNTR.1656435&amp;AwardContractDetailId=483324</t>
  </si>
  <si>
    <t>UTEPDA-2023-00175</t>
  </si>
  <si>
    <t>https://comunidad.comprasdominicana.gob.do/Public/Tendering/ContractDetailView/Index?UniqueIdentifier=DO1.PCCNTR.1725093&amp;AwardContractDetailId=506001</t>
  </si>
  <si>
    <t>UTEPDA-2023-00148</t>
  </si>
  <si>
    <t>75785</t>
  </si>
  <si>
    <t>Soluciones Integrales CAF SRL</t>
  </si>
  <si>
    <t>https://comunidad.comprasdominicana.gob.do/Public/Tendering/ContractDetailView/Index?UniqueIdentifier=DO1.PCCNTR.1710314&amp;AwardContractDetailId=500655</t>
  </si>
  <si>
    <t>UTEPDA-2023-00027</t>
  </si>
  <si>
    <t>88363</t>
  </si>
  <si>
    <t>Desga All Solutions S.R.L</t>
  </si>
  <si>
    <t>https://comunidad.comprasdominicana.gob.do/Public/Tendering/ContractDetailView/Index?UniqueIdentifier=DO1.PCCNTR.1545639&amp;AwardContractDetailId=440098</t>
  </si>
  <si>
    <t>UTEPDA-2023-00079</t>
  </si>
  <si>
    <t>74627</t>
  </si>
  <si>
    <t>Duval Copy Solutions SRL</t>
  </si>
  <si>
    <t>https://comunidad.comprasdominicana.gob.do/Public/Tendering/ContractDetailView/Index?UniqueIdentifier=DO1.PCCNTR.1624616&amp;AwardContractDetailId=471033</t>
  </si>
  <si>
    <t>UTEPDA-2023-00059</t>
  </si>
  <si>
    <t>https://comunidad.comprasdominicana.gob.do/Public/Tendering/ContractDetailView/Index?UniqueIdentifier=DO1.PCCNTR.1593101&amp;AwardContractDetailId=458438</t>
  </si>
  <si>
    <t>UTEPDA-2023-00053</t>
  </si>
  <si>
    <t>ADQUISICION DE BATERIAS PARA SER UTILIZADAS EN LOS VEHICULOS PERTENECIENTES A LA UTEPDA, DESTINADO A MIPYMES</t>
  </si>
  <si>
    <t>https://comunidad.comprasdominicana.gob.do/Public/Tendering/ContractDetailView/Index?UniqueIdentifier=DO1.PCCNTR.1586020&amp;AwardContractDetailId=456240</t>
  </si>
  <si>
    <t>UTEPDA-2023-00197</t>
  </si>
  <si>
    <t>EQUIPOS INFORMÁTICOS (DESIERTO T3 2023) QUE RESTAN POR CONTRATAR Y ADQUIRIR, DESTINADO A MIPYMES.</t>
  </si>
  <si>
    <t>https://comunidad.comprasdominicana.gob.do/Public/Tendering/ContractDetailView/Index?UniqueIdentifier=DO1.PCCNTR.1735022&amp;AwardContractDetailId=509748</t>
  </si>
  <si>
    <t>UTEPDA-2023-00003</t>
  </si>
  <si>
    <t>ADQUICISIÓN DE MATERIALES Y HERRAMIENTAS AGRÍCOLAS, FORESTALES Y DE INJERTÍA, DESTINADO A MYPIMES.</t>
  </si>
  <si>
    <t>80150</t>
  </si>
  <si>
    <t>Octamar Solutions SRL</t>
  </si>
  <si>
    <t>https://comunidad.comprasdominicana.gob.do/Public/Tendering/ContractDetailView/Index?UniqueIdentifier=DO1.PCCNTR.1506720&amp;AwardContractDetailId=426362</t>
  </si>
  <si>
    <t>UTEPDA-2023-00057</t>
  </si>
  <si>
    <t>IMPRESIÓN DE MATERIALES PERSONALIZADOS DE IDENTIFICACIÓN INSTITUCIONAL, DESTINADO A MIPYMES</t>
  </si>
  <si>
    <t>https://comunidad.comprasdominicana.gob.do/Public/Tendering/ContractDetailView/Index?UniqueIdentifier=DO1.PCCNTR.1587860&amp;AwardContractDetailId=457153</t>
  </si>
  <si>
    <t>UTEPDA-2023-00098</t>
  </si>
  <si>
    <t>IMPRESIÓN DE LETREROS Y CARTELES PARA SER INSTALADOS EN LOS PROYECTOS DE DESARROLLO AGROFORESTAL, DESTINADO A MIPYMES.</t>
  </si>
  <si>
    <t>https://comunidad.comprasdominicana.gob.do/Public/Tendering/ContractDetailView/Index?UniqueIdentifier=DO1.PCCNTR.1642032&amp;AwardContractDetailId=477811</t>
  </si>
  <si>
    <t>UTEPDA-2023-00109</t>
  </si>
  <si>
    <t>DISEÑO E IMPRESIÓN DE SELLOS Y LETREROS INSTITUCIONALES, DESTINADO A MIPYMES</t>
  </si>
  <si>
    <t>https://comunidad.comprasdominicana.gob.do/Public/Tendering/ContractDetailView/Index?UniqueIdentifier=DO1.PCCNTR.1649337&amp;AwardContractDetailId=480331</t>
  </si>
  <si>
    <t>UTEPDA-2023-00110</t>
  </si>
  <si>
    <t>https://comunidad.comprasdominicana.gob.do/Public/Tendering/ContractDetailView/Index?UniqueIdentifier=DO1.PCCNTR.1649026&amp;AwardContractDetailId=480336</t>
  </si>
  <si>
    <t>UTEPDA-2023-00128</t>
  </si>
  <si>
    <t>INSUMOS DIVERSOS PARA SER UTILIZADOS EN LOS PROYECTOS AGROFRESTALES QUE DESARROLLA LA UTEPDA, DESTINADO A MIPYMES.</t>
  </si>
  <si>
    <t>https://comunidad.comprasdominicana.gob.do/Public/Tendering/ContractDetailView/Index?UniqueIdentifier=DO1.PCCNTR.1664516&amp;AwardContractDetailId=486481</t>
  </si>
  <si>
    <t>UTEPDA-2023-00105</t>
  </si>
  <si>
    <t>https://comunidad.comprasdominicana.gob.do/Public/Tendering/ContractDetailView/Index?UniqueIdentifier=DO1.PCCNTR.1645445&amp;AwardContractDetailId=478698</t>
  </si>
  <si>
    <t>UTEPDA-2023-00191</t>
  </si>
  <si>
    <t>https://comunidad.comprasdominicana.gob.do/Public/Tendering/ContractDetailView/Index?UniqueIdentifier=DO1.PCCNTR.1733569&amp;AwardContractDetailId=509194</t>
  </si>
  <si>
    <t>UTEPDA-2023-00008</t>
  </si>
  <si>
    <t>Contratación de servicios de notario público para la comprobación de actos de aperturas de los sobres ¿A¿ (Ofertas Técnicas) y ¿B¿ (Ofertas Económicas), relativa a los procesos de Licitación Publica Nacional.</t>
  </si>
  <si>
    <t>https://comunidad.comprasdominicana.gob.do/Public/Tendering/ContractDetailView/Index?UniqueIdentifier=DO1.PCCNTR.1515828&amp;AwardContractDetailId=428613</t>
  </si>
  <si>
    <t>UTEPDA-2023-00037</t>
  </si>
  <si>
    <t>CONTRATACION DE SERVICIOS DE NOTARIO PUBLICO PARA LA COMPROBACION DE ACTOS DE APERTURAS DE LOS SOBRES ''A'' (OFERTAS TECNICAS) Y ''B'' (OFERTAS ECONOMICAS), RELATIVA A LOS PROCESOS POR COMPARACION DE PRECIOS QUE SERAN CONVOCADOS DURANTE EL SEGUNDO TRIMESTRE (ABRIL-JUNIO 2023).</t>
  </si>
  <si>
    <t>https://comunidad.comprasdominicana.gob.do/Public/Tendering/ContractDetailView/Index?UniqueIdentifier=DO1.PCCNTR.1562622&amp;AwardContractDetailId=446036</t>
  </si>
  <si>
    <t>UTEPDA-2023-00085</t>
  </si>
  <si>
    <t>CONTRATACION DE SERVICIOS DE NOTARIO PUBLICO PARA LA COMPROBACION DE ACTOS DE APERTURAS DE SOBRES, RELATIVA A LOS PROCESOS DE BIENES Y SERVICIOS CORRESPONDIENTE AL TERCER TRIMESTRE 2023</t>
  </si>
  <si>
    <t>https://comunidad.comprasdominicana.gob.do/Public/Tendering/ContractDetailView/Index?UniqueIdentifier=DO1.PCCNTR.1630427&amp;AwardContractDetailId=473624</t>
  </si>
  <si>
    <t>UTEPDA-2023-00125</t>
  </si>
  <si>
    <t>https://comunidad.comprasdominicana.gob.do/Public/Tendering/ContractDetailView/Index?UniqueIdentifier=DO1.PCCNTR.1660548&amp;AwardContractDetailId=484634</t>
  </si>
  <si>
    <t>UTEPDA-2023-00132</t>
  </si>
  <si>
    <t>CONTRATACION DE SERVICIOS DE NOTARIOS PUBLICOS PARA LA COMPROBACION  DE ACTOS DE APERTURA DE LOS SOBRES ''A'' (OFERTAS TECNICAS) Y ''B'' (OFERTAS ECONOMICAS), RELATIVA A LOS PROCESOS DE BIENES Y SERVICIOS  CORRESPONDIENTE AL CUARTO TRIMESTRE 2023</t>
  </si>
  <si>
    <t>https://comunidad.comprasdominicana.gob.do/Public/Tendering/ContractDetailView/Index?UniqueIdentifier=DO1.PCCNTR.1680804&amp;AwardContractDetailId=491523</t>
  </si>
  <si>
    <t>UTEPDA-2023-00154</t>
  </si>
  <si>
    <t>https://comunidad.comprasdominicana.gob.do/Public/Tendering/ContractDetailView/Index?UniqueIdentifier=DO1.PCCNTR.1713041&amp;AwardContractDetailId=501776</t>
  </si>
  <si>
    <t>UTEPDA-2023-00186</t>
  </si>
  <si>
    <t>CONTRATACIÓN DE LOS SERVICIOS DE MONTAJE DE EVENTO, A UTILIZARSE EN ENCUENTRO MOTIVACIONAL SOBRE LECCIONES APRENDIDAS.</t>
  </si>
  <si>
    <t>https://comunidad.comprasdominicana.gob.do/Public/Tendering/ContractDetailView/Index?UniqueIdentifier=DO1.PCCNTR.1731834&amp;AwardContractDetailId=508393</t>
  </si>
  <si>
    <t>UTEPDA-2023-00189</t>
  </si>
  <si>
    <t>CONTRATACION DE SERVICIOS DE CATERING PARA 250 PERSONAS, PARA ENCUENTRO MOTIVACIONAL SOBRE LECCIONES APRENDIDAS</t>
  </si>
  <si>
    <t>https://comunidad.comprasdominicana.gob.do/Public/Tendering/ContractDetailView/Index?UniqueIdentifier=DO1.PCCNTR.1732374&amp;AwardContractDetailId=508658</t>
  </si>
  <si>
    <t>UTEPDA-2023-00199</t>
  </si>
  <si>
    <t>CONTRATACION DE SERVICIOS DE MONTAJE DE EVENTO, A UTILIZARSE EN EL ENCUENTRO PRESUPUESTARIO, EJECUTORIAS CIERRE DE AÑO 2023</t>
  </si>
  <si>
    <t>https://comunidad.comprasdominicana.gob.do/Public/Tendering/ContractDetailView/Index?UniqueIdentifier=DO1.PCCNTR.1735560&amp;AwardContractDetailId=509901</t>
  </si>
  <si>
    <t>UTEPDA-2023-00035</t>
  </si>
  <si>
    <t>CONTRATACION DE SERVICIOS DE MONTAJE PARA JORNADA DE REFORESTACION EN CONMEMORACION DEL DIA MUNDIAL DEL AGUA, A REALIZARSE EN LA COMUNIDAD DE CACHOTE, PARAISO, PROVINCIA BARAHONA</t>
  </si>
  <si>
    <t>84271</t>
  </si>
  <si>
    <t>Fepiva Eventos SRL</t>
  </si>
  <si>
    <t>https://comunidad.comprasdominicana.gob.do/Public/Tendering/ContractDetailView/Index?UniqueIdentifier=DO1.PCCNTR.1551924&amp;AwardContractDetailId=442749</t>
  </si>
  <si>
    <t>UTEPDA-2023-00151</t>
  </si>
  <si>
    <t>ADQUISICIÓN DE BATERIAS PARA DRONE FOTOGRAMÉTRICO, PARA SER UTILIZADOS POR EL EQUIPO DE DIVISIÓN DE SISTEMAS DE INFORMACIÓN GEOGRÁFICA DE LA UTEPDA.</t>
  </si>
  <si>
    <t>84589</t>
  </si>
  <si>
    <t>Pro Gestión Global SRL</t>
  </si>
  <si>
    <t>https://comunidad.comprasdominicana.gob.do/Public/Tendering/ContractDetailView/Index?UniqueIdentifier=DO1.PCCNTR.1712118&amp;AwardContractDetailId=501177</t>
  </si>
  <si>
    <t>UTEPDA-2023-00087</t>
  </si>
  <si>
    <t>COMPRA DE INSUMOS Y EQUIPOS INFORMÁTICOS, DESTINADO A MIPYMES.</t>
  </si>
  <si>
    <t>99683</t>
  </si>
  <si>
    <t>Arcadia Digital SRL</t>
  </si>
  <si>
    <t>https://comunidad.comprasdominicana.gob.do/Public/Tendering/ContractDetailView/Index?UniqueIdentifier=DO1.PCCNTR.1632049&amp;AwardContractDetailId=475403</t>
  </si>
  <si>
    <t>UTEPDA-2023-00185</t>
  </si>
  <si>
    <t>https://comunidad.comprasdominicana.gob.do/Public/Tendering/ContractDetailView/Index?UniqueIdentifier=DO1.PCCNTR.1730540&amp;AwardContractDetailId=507869</t>
  </si>
  <si>
    <t>UTEPDA-2023-00014</t>
  </si>
  <si>
    <t>https://comunidad.comprasdominicana.gob.do/Public/Tendering/ContractDetailView/Index?UniqueIdentifier=DO1.PCCNTR.1526836&amp;AwardContractDetailId=432824</t>
  </si>
  <si>
    <t>UTEPDA-2023-00047</t>
  </si>
  <si>
    <t>ADQUISICIÓN DE EQUIPOS Y APARATOS AUDIOVISUALES.</t>
  </si>
  <si>
    <t>https://comunidad.comprasdominicana.gob.do/Public/Tendering/ContractDetailView/Index?UniqueIdentifier=DO1.PCCNTR.1582441&amp;AwardContractDetailId=455181</t>
  </si>
  <si>
    <t>UTEPDA-2023-00100</t>
  </si>
  <si>
    <t>COMPRA DE MATERIALES Y REPARACIÓN DE BOMBA PARA EL REFORZAMIENTO DE LOS VIVEROS DEL KM 11, HONDO VALLE Y LOS FRÍOS, DESTINADO A MIPYMES MUJER</t>
  </si>
  <si>
    <t>https://comunidad.comprasdominicana.gob.do/Public/Tendering/ContractDetailView/Index?UniqueIdentifier=DO1.PCCNTR.1645410&amp;AwardContractDetailId=478523</t>
  </si>
  <si>
    <t>UTEPDA-2023-00068</t>
  </si>
  <si>
    <t>90055</t>
  </si>
  <si>
    <t>Grupo Giron SRL</t>
  </si>
  <si>
    <t>https://comunidad.comprasdominicana.gob.do/Public/Tendering/ContractDetailView/Index?UniqueIdentifier=DO1.PCCNTR.1597412&amp;AwardContractDetailId=460150</t>
  </si>
  <si>
    <t>UTEPDA-2023-00073</t>
  </si>
  <si>
    <t>COMPRA DE ALIMENTOS CRUDOS PARA CONSUMO EN LOS DIFERENTES PROYECTOS DE DESARROLLO AGROFORESTAL, DESTINADO A MIPYMES.</t>
  </si>
  <si>
    <t>https://comunidad.comprasdominicana.gob.do/Public/Tendering/ContractDetailView/Index?UniqueIdentifier=DO1.PCCNTR.1600419&amp;AwardContractDetailId=461699</t>
  </si>
  <si>
    <t>UTEPDA-2023-00030</t>
  </si>
  <si>
    <t>COMPRA DE ALIMENTOS Y BEBIDAS PARA CONSUMO EN LA SEDE CENTRAL, UTEPDA, DESTINADO A MIPYMES</t>
  </si>
  <si>
    <t>https://comunidad.comprasdominicana.gob.do/Public/Tendering/ContractDetailView/Index?UniqueIdentifier=DO1.PCCNTR.1546639&amp;AwardContractDetailId=440997</t>
  </si>
  <si>
    <t>UTEPDA-2023-00042</t>
  </si>
  <si>
    <t>COMPRA DE ALIMENTOS Y BEBIDAS PARA CONSUMO EN LA SEDE CENTRAL, UTEPDA</t>
  </si>
  <si>
    <t>https://comunidad.comprasdominicana.gob.do/Public/Tendering/ContractDetailView/Index?UniqueIdentifier=DO1.PCCNTR.1577319&amp;AwardContractDetailId=452146</t>
  </si>
  <si>
    <t>UTEPDA-2023-00093</t>
  </si>
  <si>
    <t>https://comunidad.comprasdominicana.gob.do/Public/Tendering/ContractDetailView/Index?UniqueIdentifier=DO1.PCCNTR.1640730&amp;AwardContractDetailId=477439</t>
  </si>
  <si>
    <t>UTEPDA-2023-00094</t>
  </si>
  <si>
    <t>https://comunidad.comprasdominicana.gob.do/Public/Tendering/ContractDetailView/Index?UniqueIdentifier=DO1.PCCNTR.1640365&amp;AwardContractDetailId=477458</t>
  </si>
  <si>
    <t>UTEPDA-2023-00095</t>
  </si>
  <si>
    <t>https://comunidad.comprasdominicana.gob.do/Public/Tendering/ContractDetailView/Index?UniqueIdentifier=DO1.PCCNTR.1640366&amp;AwardContractDetailId=477466</t>
  </si>
  <si>
    <t>UTEPDA-2023-00096</t>
  </si>
  <si>
    <t>https://comunidad.comprasdominicana.gob.do/Public/Tendering/ContractDetailView/Index?UniqueIdentifier=DO1.PCCNTR.1640367&amp;AwardContractDetailId=477474</t>
  </si>
  <si>
    <t>UTEPDA-2023-00137</t>
  </si>
  <si>
    <t>https://comunidad.comprasdominicana.gob.do/Public/Tendering/ContractDetailView/Index?UniqueIdentifier=DO1.PCCNTR.1695615&amp;AwardContractDetailId=496844</t>
  </si>
  <si>
    <t>UTEPDA-2023-00138</t>
  </si>
  <si>
    <t>https://comunidad.comprasdominicana.gob.do/Public/Tendering/ContractDetailView/Index?UniqueIdentifier=DO1.PCCNTR.1695934&amp;AwardContractDetailId=496845</t>
  </si>
  <si>
    <t>UTEPDA-2023-00116</t>
  </si>
  <si>
    <t>COMPRA DE ACABADOS TEXTILES PARA USO DE LA SEDE CENTRAL, UTEPDA</t>
  </si>
  <si>
    <t>88754</t>
  </si>
  <si>
    <t>Castso Group SRL</t>
  </si>
  <si>
    <t>https://comunidad.comprasdominicana.gob.do/Public/Tendering/ContractDetailView/Index?UniqueIdentifier=DO1.PCCNTR.1651940&amp;AwardContractDetailId=481313</t>
  </si>
  <si>
    <t>UTEPDA-2023-00074</t>
  </si>
  <si>
    <t>103705</t>
  </si>
  <si>
    <t>Darison Dominicana SRL</t>
  </si>
  <si>
    <t>https://comunidad.comprasdominicana.gob.do/Public/Tendering/ContractDetailView/Index?UniqueIdentifier=DO1.PCCNTR.1600339&amp;AwardContractDetailId=461801</t>
  </si>
  <si>
    <t>UTEPDA-2023-00164</t>
  </si>
  <si>
    <t>COMPRA DE ALIMENTOS Y BEBIDAS PARA LA ELABORACIÓN DE ALMUERZOS DE LAS DIFERENTES BRIGADAS DE LOS DIFERENTES PDA, QUE DESARROLLA LA UTEPDA.</t>
  </si>
  <si>
    <t>100898</t>
  </si>
  <si>
    <t>Aznavour Global SRL</t>
  </si>
  <si>
    <t>https://comunidad.comprasdominicana.gob.do/Public/Tendering/ContractDetailView/Index?UniqueIdentifier=DO1.PCCNTR.1725173&amp;AwardContractDetailId=505968</t>
  </si>
  <si>
    <t>UTEPDA-2023-00155</t>
  </si>
  <si>
    <t>ADQUISICION DE AIRES ACONDICIONADOS PARA SER UTILIZADOS EN LA SEDE CENTRAL, UTEPDA</t>
  </si>
  <si>
    <t>112933</t>
  </si>
  <si>
    <t>Ingenieria Dominicana y Servicios Avanzados INDOSA SRL</t>
  </si>
  <si>
    <t>https://comunidad.comprasdominicana.gob.do/Public/Tendering/ContractDetailView/Index?UniqueIdentifier=DO1.PCCNTR.1713177&amp;AwardContractDetailId=501899</t>
  </si>
  <si>
    <t>UTEPDA-2023-00157</t>
  </si>
  <si>
    <t>https://comunidad.comprasdominicana.gob.do/Public/Tendering/ContractDetailView/Index?UniqueIdentifier=DO1.PCCNTR.1715709&amp;AwardContractDetailId=502546</t>
  </si>
  <si>
    <t>UTEPDA-2023-00200</t>
  </si>
  <si>
    <t>COMPRA DE ABANICOS PARA SER UTILIZADOS EN LA SEDE CENTRAL, UTEPDA</t>
  </si>
  <si>
    <t>https://comunidad.comprasdominicana.gob.do/Public/Tendering/ContractDetailView/Index?UniqueIdentifier=DO1.PCCNTR.1735446&amp;AwardContractDetailId=509958</t>
  </si>
  <si>
    <t>UTEPDA-2023-00086</t>
  </si>
  <si>
    <t>https://comunidad.comprasdominicana.gob.do/Public/Tendering/ContractDetailView/Index?UniqueIdentifier=DO1.PCCNTR.1632137&amp;AwardContractDetailId=475402</t>
  </si>
  <si>
    <t>UTEPDA-2023-00043</t>
  </si>
  <si>
    <t>https://comunidad.comprasdominicana.gob.do/Public/Tendering/ContractDetailView/Index?UniqueIdentifier=DO1.PCCNTR.1577235&amp;AwardContractDetailId=452206</t>
  </si>
  <si>
    <t>UTEPDA-2023-00072</t>
  </si>
  <si>
    <t>96851</t>
  </si>
  <si>
    <t>Blanquito &amp; Fuego Kitchen SRL</t>
  </si>
  <si>
    <t>https://comunidad.comprasdominicana.gob.do/Public/Tendering/ContractDetailView/Index?UniqueIdentifier=DO1.PCCNTR.1600418&amp;AwardContractDetailId=461698</t>
  </si>
  <si>
    <t>UTEPDA-2023-00069</t>
  </si>
  <si>
    <t>https://comunidad.comprasdominicana.gob.do/Public/Tendering/ContractDetailView/Index?UniqueIdentifier=DO1.PCCNTR.1597905&amp;AwardContractDetailId=460151</t>
  </si>
  <si>
    <t>UTEPDA-2023-00007</t>
  </si>
  <si>
    <t>https://comunidad.comprasdominicana.gob.do/Public/Tendering/ContractDetailView/Index?UniqueIdentifier=DO1.PCCNTR.1514735&amp;AwardContractDetailId=428310</t>
  </si>
  <si>
    <t>UTEPDA-2023-00139</t>
  </si>
  <si>
    <t>CONTRATACION DE LOS SERVICIOS DE GESTION, MONTAJE, SUMINISTRO Y DECORACION NAVIDEÑA A UTILIZARSE EN LA SEDE CENTRAL</t>
  </si>
  <si>
    <t>115023</t>
  </si>
  <si>
    <t>Eventos Norchris Creaciones Y Mas SRL</t>
  </si>
  <si>
    <t>UTEPDA-2023-00131</t>
  </si>
  <si>
    <t>CONTRATACIÓN SERVICIOS DE CATERING A REQUERIMIENTOS PARCIALES PARA CONSUMO EN LA SEDE CENTRAL DE LA UTEPDA.</t>
  </si>
  <si>
    <t>113203</t>
  </si>
  <si>
    <t>Distribuidora Ceballos Taveras SRL</t>
  </si>
  <si>
    <t>https://comunidad.comprasdominicana.gob.do/Public/Tendering/ContractDetailView/Index?UniqueIdentifier=DO1.PCCNTR.1665945&amp;AwardContractDetailId=487411</t>
  </si>
  <si>
    <t>UTEPDA-2023-00032</t>
  </si>
  <si>
    <t>109271</t>
  </si>
  <si>
    <t>DL &amp; NJ GROUP SRL</t>
  </si>
  <si>
    <t>https://comunidad.comprasdominicana.gob.do/Public/Tendering/ContractDetailView/Index?UniqueIdentifier=DO1.PCCNTR.1547236&amp;AwardContractDetailId=441317</t>
  </si>
  <si>
    <t>UTEPDA-2023-00033</t>
  </si>
  <si>
    <t>https://comunidad.comprasdominicana.gob.do/Public/Tendering/ContractDetailView/Index?UniqueIdentifier=DO1.PCCNTR.1547557&amp;AwardContractDetailId=441441</t>
  </si>
  <si>
    <t>UTEPDA-2023-00044</t>
  </si>
  <si>
    <t>https://comunidad.comprasdominicana.gob.do/Public/Tendering/ContractDetailView/Index?UniqueIdentifier=DO1.PCCNTR.1576854&amp;AwardContractDetailId=452355</t>
  </si>
  <si>
    <t>UTEPDA-2023-00102</t>
  </si>
  <si>
    <t>https://comunidad.comprasdominicana.gob.do/Public/Tendering/ContractDetailView/Index?UniqueIdentifier=DO1.PCCNTR.1645052&amp;AwardContractDetailId=478626</t>
  </si>
  <si>
    <t>UTEPDA-2023-00153</t>
  </si>
  <si>
    <t>ADQUISICIÓN DE ARTICULOS DE LIMPIEZA E HIGIENE PARA SER UTILIZADOS EN LA  SEDE CENTRAL DE LA UTEPDA, DESTINADO A MIPYMES</t>
  </si>
  <si>
    <t>https://comunidad.comprasdominicana.gob.do/Public/Tendering/ContractDetailView/Index?UniqueIdentifier=DO1.PCCNTR.1713005&amp;AwardContractDetailId=501509</t>
  </si>
  <si>
    <t>UTEPDA-2023-00026</t>
  </si>
  <si>
    <t>https://comunidad.comprasdominicana.gob.do/Public/Tendering/ContractDetailView/Index?UniqueIdentifier=DO1.PCCNTR.1544541&amp;AwardContractDetailId=439900</t>
  </si>
  <si>
    <t>UTEPDA-2023-00097</t>
  </si>
  <si>
    <t>COMPRA DE CASCOS DE MOTORES PARA SER ENTREGADOS A LOS TÉCNICOS DE CAMPO EN LOS DIFERENTES PROYECTOS DE DESARROLLO AGROFORESTAL, DESTINADO A MIPYMES.</t>
  </si>
  <si>
    <t>https://comunidad.comprasdominicana.gob.do/Public/Tendering/ContractDetailView/Index?UniqueIdentifier=DO1.PCCNTR.1640389&amp;AwardContractDetailId=477600</t>
  </si>
  <si>
    <t>UTEPDA-2023-00106</t>
  </si>
  <si>
    <t>CONTRATACIÓN DE SERVICIOS DE FIRMA PARA ELABORACIÓN DE PLAN DE NEGOCIOS Y CAPACITACIONES DE DIFUSIÓN, A CARGO DE LA COOPEAUTEPDA.</t>
  </si>
  <si>
    <t>105972</t>
  </si>
  <si>
    <t>Frod Advisory Group SRL</t>
  </si>
  <si>
    <t>https://comunidad.comprasdominicana.gob.do/Public/Tendering/ContractDetailView/Index?UniqueIdentifier=DO1.PCCNTR.1646359&amp;AwardContractDetailId=479396</t>
  </si>
  <si>
    <t>UTEPDA-2023-00056</t>
  </si>
  <si>
    <t>COMPRA E INSTALACIÓN DE PUERTAS DE METAL, CON SUS MOTORES ELÉCTRICOS Y TAPA DE CISTERNA</t>
  </si>
  <si>
    <t>https://comunidad.comprasdominicana.gob.do/Public/Tendering/ContractDetailView/Index?UniqueIdentifier=DO1.PCCNTR.1587859&amp;AwardContractDetailId=457126</t>
  </si>
  <si>
    <t>UTEPDA-2023-00099</t>
  </si>
  <si>
    <t>https://comunidad.comprasdominicana.gob.do/Public/Tendering/ContractDetailView/Index?UniqueIdentifier=DO1.PCCNTR.1644162&amp;AwardContractDetailId=478368</t>
  </si>
  <si>
    <t>UTEPDA-2023-00113</t>
  </si>
  <si>
    <t>ADQUISICIÓN DE CAMISAS Y JACKETS CON DISEÑOS INSTITUCIONALES, DESTINADO A MIPYMES MUJER.</t>
  </si>
  <si>
    <t>111034</t>
  </si>
  <si>
    <t>Leyram Corporatión SRL</t>
  </si>
  <si>
    <t>https://comunidad.comprasdominicana.gob.do/Public/Tendering/ContractDetailView/Index?UniqueIdentifier=DO1.PCCNTR.1649053&amp;AwardContractDetailId=480471</t>
  </si>
  <si>
    <t>UTEPDA-2023-00017</t>
  </si>
  <si>
    <t>https://comunidad.comprasdominicana.gob.do/Public/Tendering/ContractDetailView/Index?UniqueIdentifier=DO1.PCCNTR.1532430&amp;AwardContractDetailId=434920</t>
  </si>
  <si>
    <t>UTEPDA-2023-00123</t>
  </si>
  <si>
    <t>13817</t>
  </si>
  <si>
    <t>Universidad ISA INC</t>
  </si>
  <si>
    <t>https://comunidad.comprasdominicana.gob.do/Public/Tendering/ContractDetailView/Index?UniqueIdentifier=DO1.PCCNTR.1659449&amp;AwardContractDetailId=484398</t>
  </si>
  <si>
    <t>UTEPDA-2023-00176</t>
  </si>
  <si>
    <t>2499</t>
  </si>
  <si>
    <t>Federación De Caficultores Y Agricultores Para El desarrollo de San Juan Inc</t>
  </si>
  <si>
    <t>https://comunidad.comprasdominicana.gob.do/Public/Tendering/ContractDetailView/Index?UniqueIdentifier=DO1.PCCNTR.1725094&amp;AwardContractDetailId=506002</t>
  </si>
  <si>
    <t>UTEPDA-2023-00126</t>
  </si>
  <si>
    <t>6606</t>
  </si>
  <si>
    <t>Escuela de Alta Dirección Barna</t>
  </si>
  <si>
    <t>https://comunidad.comprasdominicana.gob.do/Public/Tendering/ContractDetailView/Index?UniqueIdentifier=DO1.PCCNTR.1660557&amp;AwardContractDetailId=484649</t>
  </si>
  <si>
    <t>UTEPDA-2023-00121</t>
  </si>
  <si>
    <t>21013</t>
  </si>
  <si>
    <t>Fundación REDDOM Rural Economic Develpment Dominicana</t>
  </si>
  <si>
    <t>https://comunidad.comprasdominicana.gob.do/Public/Tendering/ContractDetailView/Index?UniqueIdentifier=DO1.PCCNTR.1659562&amp;AwardContractDetailId=484396</t>
  </si>
  <si>
    <t>UTEPDA-2023-00122</t>
  </si>
  <si>
    <t>https://comunidad.comprasdominicana.gob.do/Public/Tendering/ContractDetailView/Index?UniqueIdentifier=DO1.PCCNTR.1659254&amp;AwardContractDetailId=484397</t>
  </si>
  <si>
    <t>INDRHI-2023-00297</t>
  </si>
  <si>
    <t>COMPRA DE CORTINA TIPO ZEBRA, PARA SER INSTALADA EN LA OFICINA CENTRAL DE LA UNIDAD DE COORDINACION E IMPLEMENTACION DEL PROYECTO AGRICULTURA RESILIENTE  Y GESTION INTEGRADA</t>
  </si>
  <si>
    <t>70714</t>
  </si>
  <si>
    <t>Eddy Javier Diaz Pérez</t>
  </si>
  <si>
    <t>https://comunidad.comprasdominicana.gob.do/Public/Tendering/ContractDetailView/Index?UniqueIdentifier=DO1.PCCNTR.1562247&amp;AwardContractDetailId=446268</t>
  </si>
  <si>
    <t>INDRHI-2023-00468</t>
  </si>
  <si>
    <t>https://comunidad.comprasdominicana.gob.do/Public/Tendering/ContractDetailView/Index?UniqueIdentifier=DO1.PCCNTR.1594247&amp;AwardContractDetailId=458917</t>
  </si>
  <si>
    <t>INDRHI-2023-00491</t>
  </si>
  <si>
    <t>COMPRA DE IMPRESORAS  MULTIFUNCIONAL,  PARA SER USADAS EN EL PROYECTO AGRICULTURA RESILIENTE Y GESTION INTEGRADA DE RECURSOS HIDRICOS (PARGIRH)</t>
  </si>
  <si>
    <t>599</t>
  </si>
  <si>
    <t>Compudonsa SRL</t>
  </si>
  <si>
    <t>https://comunidad.comprasdominicana.gob.do/Public/Tendering/ContractDetailView/Index?UniqueIdentifier=DO1.PCCNTR.1596448&amp;AwardContractDetailId=460014</t>
  </si>
  <si>
    <t>INDRHI-2022-00725</t>
  </si>
  <si>
    <t>669</t>
  </si>
  <si>
    <t>Equipos y Accesorios SRL</t>
  </si>
  <si>
    <t>https://comunidad.comprasdominicana.gob.do/Public/Tendering/ContractDetailView/Index?UniqueIdentifier=DO1.PCCNTR.1415062&amp;AwardContractDetailId=382146</t>
  </si>
  <si>
    <t>INDRHI-2022-00970</t>
  </si>
  <si>
    <t>78</t>
  </si>
  <si>
    <t>Limcoba SRL</t>
  </si>
  <si>
    <t>https://comunidad.comprasdominicana.gob.do/Public/Tendering/ContractDetailView/Index?UniqueIdentifier=DO1.PCCNTR.1468138&amp;AwardContractDetailId=413421</t>
  </si>
  <si>
    <t>INDRHI-2023-00454</t>
  </si>
  <si>
    <t>COMPRA DE FOTOCOPIADORA  MULTIFUNCIONAL,  PARA  SER USADA EN EL PROYECTO AGRICULTURA RESILIENTE Y GESTION INTEGRADA DE RECURSOS (PARGIRH).</t>
  </si>
  <si>
    <t>745</t>
  </si>
  <si>
    <t>Copy Solutions International SA</t>
  </si>
  <si>
    <t>https://comunidad.comprasdominicana.gob.do/Public/Tendering/ContractDetailView/Index?UniqueIdentifier=DO1.PCCNTR.1590851&amp;AwardContractDetailId=457896</t>
  </si>
  <si>
    <t>INDRHI-2022-00892</t>
  </si>
  <si>
    <t>771</t>
  </si>
  <si>
    <t>Nueva Editora La Información SRL (Periódico La Información)</t>
  </si>
  <si>
    <t>https://comunidad.comprasdominicana.gob.do/Public/Tendering/ContractDetailView/Index?UniqueIdentifier=DO1.PCCNTR.1450157&amp;AwardContractDetailId=396016</t>
  </si>
  <si>
    <t>INDRHI-2022-00801</t>
  </si>
  <si>
    <t>https://comunidad.comprasdominicana.gob.do/Public/Tendering/ContractDetailView/Index?UniqueIdentifier=DO1.PCCNTR.1429624&amp;AwardContractDetailId=387849</t>
  </si>
  <si>
    <t>INDRHI-2022-00802</t>
  </si>
  <si>
    <t>12737</t>
  </si>
  <si>
    <t>Sigma Petroleum Corp SAS</t>
  </si>
  <si>
    <t>https://comunidad.comprasdominicana.gob.do/Public/Tendering/ContractDetailView/Index?UniqueIdentifier=DO1.PCCNTR.1429569&amp;AwardContractDetailId=388128</t>
  </si>
  <si>
    <t>INDRHI-2022-00923</t>
  </si>
  <si>
    <t>https://comunidad.comprasdominicana.gob.do/Public/Tendering/ContractDetailView/Index?UniqueIdentifier=DO1.PCCNTR.1459372&amp;AwardContractDetailId=399865</t>
  </si>
  <si>
    <t>INDRHI-2023-00139</t>
  </si>
  <si>
    <t>https://comunidad.comprasdominicana.gob.do/Public/Tendering/ContractDetailView/Index?UniqueIdentifier=DO1.PCCNTR.1541946&amp;AwardContractDetailId=439035</t>
  </si>
  <si>
    <t>INDRHI-2023-00711</t>
  </si>
  <si>
    <t>https://comunidad.comprasdominicana.gob.do/Public/Tendering/ContractDetailView/Index?UniqueIdentifier=DO1.PCCNTR.1642707&amp;AwardContractDetailId=477974</t>
  </si>
  <si>
    <t>INDRHI-2023-00721</t>
  </si>
  <si>
    <t>COMPRA DE PROYECTORES  ( DATA SHOW) PARA SER USADO EN LAS  OFCINAS  DEL PROYECTO  AGRI CULTURA RESILIENTE  Y GESTION INTEGRADA DE RECURSOS HIDRICOS (PARGIRH) , EN LA OFICINA   DE COORDINACION  E IMPLEMENTACION DEL PROYECTO (UCIP)</t>
  </si>
  <si>
    <t>44636</t>
  </si>
  <si>
    <t>MDL ALTEKNATIVA TECH SRL</t>
  </si>
  <si>
    <t>https://comunidad.comprasdominicana.gob.do/Public/Tendering/ContractDetailView/Index?UniqueIdentifier=DO1.PCCNTR.1645431&amp;AwardContractDetailId=478659</t>
  </si>
  <si>
    <t>INDRHI-2023-00423</t>
  </si>
  <si>
    <t>COMPRA DE UN TELIVISOR Y UN MICROONDAS, POR EL PROYECTO AGRICULTURA RESILIENTE Y GESTION INTEGRADA DE RECURSOS HIDRICOS (PARGIRH)</t>
  </si>
  <si>
    <t>17757</t>
  </si>
  <si>
    <t>Sowey Comercial E.I.R.L</t>
  </si>
  <si>
    <t>https://comunidad.comprasdominicana.gob.do/Public/Tendering/ContractDetailView/Index?UniqueIdentifier=DO1.PCCNTR.1584239&amp;AwardContractDetailId=455592</t>
  </si>
  <si>
    <t>INDRHI-2023-00407</t>
  </si>
  <si>
    <t>SELLOS PRETINTADOS, REDONDOS RECARGABLES Y SELLOS FLECHEROS, PARA SER USADOS POR EL PROYECTO AGRICULTURA RESILIENTE Y GESTION INTEGRADA DE RECURSOS HIDRICOS (PARGIRH).</t>
  </si>
  <si>
    <t>41906</t>
  </si>
  <si>
    <t>Rajd Comercial SRL</t>
  </si>
  <si>
    <t>https://comunidad.comprasdominicana.gob.do/Public/Tendering/ContractDetailView/Index?UniqueIdentifier=DO1.PCCNTR.1580645&amp;AwardContractDetailId=454088</t>
  </si>
  <si>
    <t>INDRHI-2023-00425</t>
  </si>
  <si>
    <t>COMPRA DE UN KIT DE HERRAMIENTAS  DE REDES, QUE SERAN USADOS POR EL PROYECTO AGRICULTURA RESILIENTE Y GESTION INTEGRADA DE RECURSOS HIDRICOS (PARGIRH)</t>
  </si>
  <si>
    <t>https://comunidad.comprasdominicana.gob.do/Public/Tendering/ContractDetailView/Index?UniqueIdentifier=DO1.PCCNTR.1583864&amp;AwardContractDetailId=456322</t>
  </si>
  <si>
    <t>INDRHI-2023-00455</t>
  </si>
  <si>
    <t>COMPRA DE LAPTOPS,  PARA SER USADA EN EL PROYECTO AGRICULTURA RESILIENTE Y GESTION INTEGRADA DE RECURSOS (PARGIRH)</t>
  </si>
  <si>
    <t>50776</t>
  </si>
  <si>
    <t>Novavista Empresarial SRL</t>
  </si>
  <si>
    <t>https://comunidad.comprasdominicana.gob.do/Public/Tendering/ContractDetailView/Index?UniqueIdentifier=DO1.PCCNTR.1591054&amp;AwardContractDetailId=457935</t>
  </si>
  <si>
    <t>INDRHI-2022-01003</t>
  </si>
  <si>
    <t>70883</t>
  </si>
  <si>
    <t>Kovarro Internacional SRL</t>
  </si>
  <si>
    <t>https://comunidad.comprasdominicana.gob.do/Public/Tendering/ContractDetailView/Index?UniqueIdentifier=DO1.PCCNTR.1473657&amp;AwardContractDetailId=415501</t>
  </si>
  <si>
    <t>INDRHI-2023-00761</t>
  </si>
  <si>
    <t>SERVICIO DE ESTACION LIQUIDA Y REFRIGERIO, PARA SER BRINDADO A PARTICIPANTES  EN LA EN LA CONSULTAS  PUBLICAS QUE REALIZARA  EL PROYECTO AGRICULTURA RESLIENTES Y GESTION INTEGRADA  DE RECURSOS  HIDRICOS  ( PARGIRH)</t>
  </si>
  <si>
    <t>https://comunidad.comprasdominicana.gob.do/Public/Tendering/ContractDetailView/Index?UniqueIdentifier=DO1.PCCNTR.1650646&amp;AwardContractDetailId=480756</t>
  </si>
  <si>
    <t>INDRHI-2023-00940</t>
  </si>
  <si>
    <t>SERVICIO DE ALMUERZO EMPACADO Y ESTACION LIQUIDA , QUE SERA OFRECIDO EN LA REUNION DE TRABAJO A LOS TECNICOS  DEL AREA AMBIENTAL  Y SOCIAL DEL PROYECTO AGRICULTURA RESILIENTE  Y  GESTION  INTEGRADA DE RECURSOS HIDRICOS  ( PARGIRH)</t>
  </si>
  <si>
    <t>https://comunidad.comprasdominicana.gob.do/Public/Tendering/ContractDetailView/Index?UniqueIdentifier=DO1.PCCNTR.1689641&amp;AwardContractDetailId=494775</t>
  </si>
  <si>
    <t>INDRHI-2023-00990</t>
  </si>
  <si>
    <t>SERVICIO DE DE ESTACION DE LIQUIDA , ALMUERZO Y REFRIGERIOS PARA SER OFRECIDOS   A LOS PARTICIPANTES EN LA MISION  DE APOYO A LA IMPLMENTACION  COMPONNTE NO. 3 U SALVAGUARDAS AMBIENTALES Y SOCIALES  DEL PROYECTO AGRICULTURA RESILIENTE  Y GESTION INTEGRADA DE RECURSOS HIDRICOS    ( PARGIRH )</t>
  </si>
  <si>
    <t>https://comunidad.comprasdominicana.gob.do/Public/Tendering/ContractDetailView/Index?UniqueIdentifier=DO1.PCCNTR.1702641&amp;AwardContractDetailId=498829</t>
  </si>
  <si>
    <t>INDRHI-2023-00995</t>
  </si>
  <si>
    <t>https://comunidad.comprasdominicana.gob.do/Public/Tendering/ContractDetailView/Index?UniqueIdentifier=DO1.PCCNTR.1704301&amp;AwardContractDetailId=499199</t>
  </si>
  <si>
    <t>INDRHI-2023-01003</t>
  </si>
  <si>
    <t>SERVICIO DE ESTACION LIQUIDA , AMUERZO  TIPO BUFFET Y REFRIGERIO  MATUTINO Y VESPERTINO, MONTAJE Y DESMONTAJE  PARA SER OFRECIDOS A LOS PARTICIPANTES  EN LA MISION  DE APAYO A LA IMPLEMENTACION  COMPONENTE  no.3 Y SALVAGUARDAS AMBIENTALES Y SOCIALES DEL PROYECTO AGRICULTURA RESILIENTE Y GESTION INTEGRADA DE RECURSOS HIDRICOS   ( PARGIRH )</t>
  </si>
  <si>
    <t>https://comunidad.comprasdominicana.gob.do/Public/Tendering/ContractDetailView/Index?UniqueIdentifier=DO1.PCCNTR.1706604&amp;AwardContractDetailId=499465</t>
  </si>
  <si>
    <t>INDRHI-2023-01096</t>
  </si>
  <si>
    <t>https://comunidad.comprasdominicana.gob.do/Public/Tendering/ContractDetailView/Index?UniqueIdentifier=DO1.PCCNTR.1726121&amp;AwardContractDetailId=506206</t>
  </si>
  <si>
    <t>INDRHI-2023-00093</t>
  </si>
  <si>
    <t>SERVICIO DE ESTACION LIQUIDA , REFRGERIO Y ALMUERZO CON JUGOS NATURALES  Y AGUA , QUE SERAN BRINDADO  EN  LA REUNION DEL PROYECTO AGRICULTURA RESILIENTE Y GESTION  INTEGRADA  DE RECURSOS  HIDRICOS  (PARGIRH), CON TECNICOS MINISTERIOS  DE MEDIOS  AMBIENTE, MINISTERIO DE AGRICULTURA  Y DEL INSTITUTO NACIONAL DE AGUAS POTABLES Y ALCANTARILLADOS</t>
  </si>
  <si>
    <t>74380</t>
  </si>
  <si>
    <t>D Anali SRL</t>
  </si>
  <si>
    <t>https://comunidad.comprasdominicana.gob.do/Public/Tendering/ContractDetailView/Index?UniqueIdentifier=DO1.PCCNTR.1530252&amp;AwardContractDetailId=434229</t>
  </si>
  <si>
    <t>INDRHI-2022-00750</t>
  </si>
  <si>
    <t>87832</t>
  </si>
  <si>
    <t>Leja Movil SRL</t>
  </si>
  <si>
    <t>https://comunidad.comprasdominicana.gob.do/Public/Tendering/ContractDetailView/Index?UniqueIdentifier=DO1.PCCNTR.1418262&amp;AwardContractDetailId=383538</t>
  </si>
  <si>
    <t>INDRHI-2023-00393</t>
  </si>
  <si>
    <t>SERVICIO DE ALQUILER  DE UN MINIBUS , PARA LA  MOVILIZAR  EL PERSONAL DE LA MIISION TECNICA  DEL BANCO  MUNDIAL QUE ESTARA EN EL PAIS</t>
  </si>
  <si>
    <t>https://comunidad.comprasdominicana.gob.do/Public/Tendering/ContractDetailView/Index?UniqueIdentifier=DO1.PCCNTR.1578570&amp;AwardContractDetailId=453352</t>
  </si>
  <si>
    <t>INDRHI-2023-00801</t>
  </si>
  <si>
    <t>ALQUILER DE CAMIONETA, PARA SER UTILIZADA POR EL PROYECTO AGRICULTURA RESILIENTE Y GESTION INTEGRADA DE RECURSOS HIDRICOS (PARGIRH).</t>
  </si>
  <si>
    <t>https://comunidad.comprasdominicana.gob.do/Public/Tendering/ContractDetailView/Index?UniqueIdentifier=DO1.PCCNTR.1657445&amp;AwardContractDetailId=483726</t>
  </si>
  <si>
    <t>INDRHI-2022-00800</t>
  </si>
  <si>
    <t>100152</t>
  </si>
  <si>
    <t>JM Danyel Technology SRL</t>
  </si>
  <si>
    <t>https://comunidad.comprasdominicana.gob.do/Public/Tendering/ContractDetailView/Index?UniqueIdentifier=DO1.PCCNTR.1429623&amp;AwardContractDetailId=387848</t>
  </si>
  <si>
    <t>INDRHI-2023-00962</t>
  </si>
  <si>
    <t>SERVICIO DE ALQUILER DE MINIBUS CONFORTABLE  PARA SER USADO POR EL PERSONAL DEL PROYECTO AGRICULTURA RESILIENTE  Y GESTION INTEGRADA DE RECURSOS HIDRICOS (PARGIRH ) , PARA MOVILIZAR ELPERSONAL DE LA MISION TECNICA DEL BANCO MUNDIAL  QQUE ESTARA EN EL PAIS</t>
  </si>
  <si>
    <t>111183</t>
  </si>
  <si>
    <t>Cale Enterprise CFAP SRL</t>
  </si>
  <si>
    <t>https://comunidad.comprasdominicana.gob.do/Public/Tendering/ContractDetailView/Index?UniqueIdentifier=DO1.PCCNTR.1696918&amp;AwardContractDetailId=497166</t>
  </si>
  <si>
    <t>CRBE-2023-00041</t>
  </si>
  <si>
    <t>CONCLUSIÓN DE LA CONSTRUCCIÓN ESTACIÓN DE MINIBÚS, ESTACIONAMIENTOS Y ÁREAS RECREATIVAS, JARABACOA</t>
  </si>
  <si>
    <t>9465</t>
  </si>
  <si>
    <t>Obras &amp; Tecnologías (OTESA) SRL</t>
  </si>
  <si>
    <t>https://comunidad.comprasdominicana.gob.do/Public/Tendering/ContractDetailView/Index?UniqueIdentifier=DO1.PCCNTR.1618360&amp;AwardContractDetailId=468521</t>
  </si>
  <si>
    <t>URBE-2023-00084</t>
  </si>
  <si>
    <t>360</t>
  </si>
  <si>
    <t>Serviarte CGPA SRL</t>
  </si>
  <si>
    <t>https://comunidad.comprasdominicana.gob.do/Public/Tendering/ContractDetailView/Index?UniqueIdentifier=DO1.PCCNTR.1687314&amp;AwardContractDetailId=493803</t>
  </si>
  <si>
    <t>CRBE-2023-00032</t>
  </si>
  <si>
    <t>44937</t>
  </si>
  <si>
    <t>Henry Veloz Civil Group SRL</t>
  </si>
  <si>
    <t>https://comunidad.comprasdominicana.gob.do/Public/Tendering/ContractDetailView/Index?UniqueIdentifier=DO1.PCCNTR.1592522&amp;AwardContractDetailId=458512</t>
  </si>
  <si>
    <t>CRBE-2022-00082</t>
  </si>
  <si>
    <t>107905</t>
  </si>
  <si>
    <t>Jorge Mario Jauregui</t>
  </si>
  <si>
    <t>https://comunidad.comprasdominicana.gob.do/Public/Tendering/ContractDetailView/Index?UniqueIdentifier=DO1.PCCNTR.1441461&amp;AwardContractDetailId=393170</t>
  </si>
  <si>
    <t>ONE-2023-00131</t>
  </si>
  <si>
    <t>56837</t>
  </si>
  <si>
    <t>Lady Altagracia Ortíz Parra</t>
  </si>
  <si>
    <t>https://comunidad.comprasdominicana.gob.do/Public/Tendering/ContractDetailView/Index?UniqueIdentifier=DO1.PCCNTR.1619009&amp;AwardContractDetailId=468511</t>
  </si>
  <si>
    <t>ONE-2022-00302</t>
  </si>
  <si>
    <t>72386</t>
  </si>
  <si>
    <t>Luis Alberto Cifuentes Chapuseaux</t>
  </si>
  <si>
    <t>https://comunidad.comprasdominicana.gob.do/Public/Tendering/ContractDetailView/Index?UniqueIdentifier=DO1.PCCNTR.1393233&amp;AwardContractDetailId=372697</t>
  </si>
  <si>
    <t>ONE-2022-00301</t>
  </si>
  <si>
    <t>25412</t>
  </si>
  <si>
    <t>Eira Arilandia Mejia Encarnación</t>
  </si>
  <si>
    <t>https://comunidad.comprasdominicana.gob.do/Public/Tendering/ContractDetailView/Index?UniqueIdentifier=DO1.PCCNTR.1393428&amp;AwardContractDetailId=372696</t>
  </si>
  <si>
    <t>ONE-2022-00356</t>
  </si>
  <si>
    <t>107113</t>
  </si>
  <si>
    <t>NoBrainerData LLC</t>
  </si>
  <si>
    <t>https://comunidad.comprasdominicana.gob.do/Public/Tendering/ContractDetailView/Index?UniqueIdentifier=DO1.PCCNTR.1412012&amp;AwardContractDetailId=380771</t>
  </si>
  <si>
    <t>ONE-2022-00494</t>
  </si>
  <si>
    <t>222</t>
  </si>
  <si>
    <t>Ohtsu del Caribe SRL</t>
  </si>
  <si>
    <t>https://comunidad.comprasdominicana.gob.do/Public/Tendering/ContractDetailView/Index?UniqueIdentifier=DO1.PCCNTR.1464644&amp;AwardContractDetailId=401790</t>
  </si>
  <si>
    <t>ONE-2022-00316</t>
  </si>
  <si>
    <t>https://comunidad.comprasdominicana.gob.do/Public/Tendering/ContractDetailView/Index?UniqueIdentifier=DO1.PCCNTR.1399536&amp;AwardContractDetailId=375371</t>
  </si>
  <si>
    <t>ONE-2022-00358</t>
  </si>
  <si>
    <t>https://comunidad.comprasdominicana.gob.do/Public/Tendering/ContractDetailView/Index?UniqueIdentifier=DO1.PCCNTR.1412312&amp;AwardContractDetailId=380838</t>
  </si>
  <si>
    <t>ONE-2023-00195</t>
  </si>
  <si>
    <t>https://comunidad.comprasdominicana.gob.do/Public/Tendering/ContractDetailView/Index?UniqueIdentifier=DO1.PCCNTR.1658351&amp;AwardContractDetailId=484452</t>
  </si>
  <si>
    <t>ONE-2022-00536</t>
  </si>
  <si>
    <t>https://comunidad.comprasdominicana.gob.do/Public/Tendering/ContractDetailView/Index?UniqueIdentifier=DO1.PCCNTR.1484404&amp;AwardContractDetailId=419951</t>
  </si>
  <si>
    <t>ONE-2022-00225</t>
  </si>
  <si>
    <t>https://comunidad.comprasdominicana.gob.do/Public/Tendering/ContractDetailView/Index?UniqueIdentifier=DO1.PCCNTR.1371444&amp;AwardContractDetailId=364948</t>
  </si>
  <si>
    <t>ONE-2022-00309</t>
  </si>
  <si>
    <t>https://comunidad.comprasdominicana.gob.do/Public/Tendering/ContractDetailView/Index?UniqueIdentifier=DO1.PCCNTR.1397613&amp;AwardContractDetailId=374322</t>
  </si>
  <si>
    <t>ONE-2022-00401</t>
  </si>
  <si>
    <t>https://comunidad.comprasdominicana.gob.do/Public/Tendering/ContractDetailView/Index?UniqueIdentifier=DO1.PCCNTR.1424854&amp;AwardContractDetailId=385993</t>
  </si>
  <si>
    <t>ONE-2023-00167</t>
  </si>
  <si>
    <t>https://comunidad.comprasdominicana.gob.do/Public/Tendering/ContractDetailView/Index?UniqueIdentifier=DO1.PCCNTR.1639516&amp;AwardContractDetailId=476958</t>
  </si>
  <si>
    <t>ONE-2022-00428</t>
  </si>
  <si>
    <t>1556</t>
  </si>
  <si>
    <t>Industrias Banilejas SAS</t>
  </si>
  <si>
    <t>https://comunidad.comprasdominicana.gob.do/Public/Tendering/ContractDetailView/Index?UniqueIdentifier=DO1.PCCNTR.1431532&amp;AwardContractDetailId=388454</t>
  </si>
  <si>
    <t>ONE-2022-00344</t>
  </si>
  <si>
    <t>https://comunidad.comprasdominicana.gob.do/Public/Tendering/ContractDetailView/Index?UniqueIdentifier=DO1.PCCNTR.1408860&amp;AwardContractDetailId=379663</t>
  </si>
  <si>
    <t>ONE-2022-00531</t>
  </si>
  <si>
    <t>272</t>
  </si>
  <si>
    <t>Productive Business Solutions Dominicana SAS</t>
  </si>
  <si>
    <t>https://comunidad.comprasdominicana.gob.do/Public/Tendering/ContractDetailView/Index?UniqueIdentifier=DO1.PCCNTR.1483031&amp;AwardContractDetailId=419667</t>
  </si>
  <si>
    <t>ONE-2022-00262</t>
  </si>
  <si>
    <t>Flujo en aprobación</t>
  </si>
  <si>
    <t>1641</t>
  </si>
  <si>
    <t>Magna Motors SA</t>
  </si>
  <si>
    <t>https://comunidad.comprasdominicana.gob.do/Public/Tendering/ContractDetailView/Index?UniqueIdentifier=DO1.PCCNTR.1384217&amp;AwardContractDetailId=369954</t>
  </si>
  <si>
    <t>ONE-2022-00310</t>
  </si>
  <si>
    <t>https://comunidad.comprasdominicana.gob.do/Public/Tendering/ContractDetailView/Index?UniqueIdentifier=DO1.PCCNTR.1397643&amp;AwardContractDetailId=374737</t>
  </si>
  <si>
    <t>ONE-2023-00049</t>
  </si>
  <si>
    <t>https://comunidad.comprasdominicana.gob.do/Public/Tendering/ContractDetailView/Index?UniqueIdentifier=DO1.PCCNTR.1562332&amp;AwardContractDetailId=446203</t>
  </si>
  <si>
    <t>ONE-2022-00426</t>
  </si>
  <si>
    <t>2057</t>
  </si>
  <si>
    <t>Editora Corripio SAS</t>
  </si>
  <si>
    <t>https://comunidad.comprasdominicana.gob.do/Public/Tendering/ContractDetailView/Index?UniqueIdentifier=DO1.PCCNTR.1431616&amp;AwardContractDetailId=388356</t>
  </si>
  <si>
    <t>ONE-2022-00439</t>
  </si>
  <si>
    <t>https://comunidad.comprasdominicana.gob.do/Public/Tendering/ContractDetailView/Index?UniqueIdentifier=DO1.PCCNTR.1438134&amp;AwardContractDetailId=391092</t>
  </si>
  <si>
    <t>ONE-2022-00440</t>
  </si>
  <si>
    <t>https://comunidad.comprasdominicana.gob.do/Public/Tendering/ContractDetailView/Index?UniqueIdentifier=DO1.PCCNTR.1438033&amp;AwardContractDetailId=391093</t>
  </si>
  <si>
    <t>ONE-2022-00345</t>
  </si>
  <si>
    <t>500</t>
  </si>
  <si>
    <t>Editora Hoy SAS</t>
  </si>
  <si>
    <t>https://comunidad.comprasdominicana.gob.do/Public/Tendering/ContractDetailView/Index?UniqueIdentifier=DO1.PCCNTR.1408970&amp;AwardContractDetailId=379664</t>
  </si>
  <si>
    <t>ONE-2022-00206</t>
  </si>
  <si>
    <t>1225</t>
  </si>
  <si>
    <t>Importadora K&amp;G S.A.S</t>
  </si>
  <si>
    <t>https://comunidad.comprasdominicana.gob.do/Public/Tendering/ContractDetailView/Index?UniqueIdentifier=DO1.PCCNTR.1368505&amp;AwardContractDetailId=363556</t>
  </si>
  <si>
    <t>ONE-2022-00332</t>
  </si>
  <si>
    <t>https://comunidad.comprasdominicana.gob.do/Public/Tendering/ContractDetailView/Index?UniqueIdentifier=DO1.PCCNTR.1405618&amp;AwardContractDetailId=378138</t>
  </si>
  <si>
    <t>ONE-2022-00493</t>
  </si>
  <si>
    <t>https://comunidad.comprasdominicana.gob.do/Public/Tendering/ContractDetailView/Index?UniqueIdentifier=DO1.PCCNTR.1463768&amp;AwardContractDetailId=401593</t>
  </si>
  <si>
    <t>ONE-2022-00541</t>
  </si>
  <si>
    <t>https://comunidad.comprasdominicana.gob.do/Public/Tendering/ContractDetailView/Index?UniqueIdentifier=DO1.PCCNTR.1486565&amp;AwardContractDetailId=420944</t>
  </si>
  <si>
    <t>ONE-2023-00145</t>
  </si>
  <si>
    <t>https://comunidad.comprasdominicana.gob.do/Public/Tendering/ContractDetailView/Index?UniqueIdentifier=DO1.PCCNTR.1628814&amp;AwardContractDetailId=472905</t>
  </si>
  <si>
    <t>ONE-2023-00204</t>
  </si>
  <si>
    <t>https://comunidad.comprasdominicana.gob.do/Public/Tendering/ContractDetailView/Index?UniqueIdentifier=DO1.PCCNTR.1668525&amp;AwardContractDetailId=488116</t>
  </si>
  <si>
    <t>ONE-2022-00422</t>
  </si>
  <si>
    <t>3590</t>
  </si>
  <si>
    <t>Auto Servicio Japones SRL</t>
  </si>
  <si>
    <t>https://comunidad.comprasdominicana.gob.do/Public/Tendering/ContractDetailView/Index?UniqueIdentifier=DO1.PCCNTR.1427920&amp;AwardContractDetailId=386999</t>
  </si>
  <si>
    <t>ONE-2022-00475</t>
  </si>
  <si>
    <t>https://comunidad.comprasdominicana.gob.do/Public/Tendering/ContractDetailView/Index?UniqueIdentifier=DO1.PCCNTR.1448140&amp;AwardContractDetailId=395253</t>
  </si>
  <si>
    <t>ONE-2023-00050</t>
  </si>
  <si>
    <t>https://comunidad.comprasdominicana.gob.do/Public/Tendering/ContractDetailView/Index?UniqueIdentifier=DO1.PCCNTR.1563041&amp;AwardContractDetailId=446490</t>
  </si>
  <si>
    <t>ONE-2023-00123</t>
  </si>
  <si>
    <t>https://comunidad.comprasdominicana.gob.do/Public/Tendering/ContractDetailView/Index?UniqueIdentifier=DO1.PCCNTR.1613219&amp;AwardContractDetailId=466531</t>
  </si>
  <si>
    <t>ONE-2023-00168</t>
  </si>
  <si>
    <t>https://comunidad.comprasdominicana.gob.do/Public/Tendering/ContractDetailView/Index?UniqueIdentifier=DO1.PCCNTR.1639710&amp;AwardContractDetailId=476959</t>
  </si>
  <si>
    <t>ONE-2023-00196</t>
  </si>
  <si>
    <t>https://comunidad.comprasdominicana.gob.do/Public/Tendering/ContractDetailView/Index?UniqueIdentifier=DO1.PCCNTR.1658931&amp;AwardContractDetailId=484453</t>
  </si>
  <si>
    <t>ONE-2023-00246</t>
  </si>
  <si>
    <t>SERVICIO DE REPARACIÓN DE ALTERNADOR DEL VEHÍCULO DE MOTOR MARCA NISSAN FRONTIER, PERTENECIENTE A LA INSTITUCIÓN</t>
  </si>
  <si>
    <t>https://comunidad.comprasdominicana.gob.do/Public/Tendering/ContractDetailView/Index?UniqueIdentifier=DO1.PCCNTR.1701352&amp;AwardContractDetailId=498398</t>
  </si>
  <si>
    <t>ONE-2022-00463</t>
  </si>
  <si>
    <t>39</t>
  </si>
  <si>
    <t>Multicomputos SRL</t>
  </si>
  <si>
    <t>https://comunidad.comprasdominicana.gob.do/Public/Tendering/ContractDetailView/Index?UniqueIdentifier=DO1.PCCNTR.1444751&amp;AwardContractDetailId=394111</t>
  </si>
  <si>
    <t>ONE-2023-00124</t>
  </si>
  <si>
    <t>CASO DE EXCEPCIÓN DE SELECCIÓN DIRECTA PARA DESINSTALACIÓN, TRASLADO E INSTALACIÓN DE PLANTA ELÉCTRICA , DESDE CENTRO DE LOGISTICA DEL XCNPV A LA CEDE CENTRAL.</t>
  </si>
  <si>
    <t>78508</t>
  </si>
  <si>
    <t>SEINTEP SRL</t>
  </si>
  <si>
    <t>https://comunidad.comprasdominicana.gob.do/Public/Tendering/ContractDetailView/Index?UniqueIdentifier=DO1.PCCNTR.1614111&amp;AwardContractDetailId=466710</t>
  </si>
  <si>
    <t>ONE-2022-00411</t>
  </si>
  <si>
    <t>https://comunidad.comprasdominicana.gob.do/Public/Tendering/ContractDetailView/Index?UniqueIdentifier=DO1.PCCNTR.1426447&amp;AwardContractDetailId=386570</t>
  </si>
  <si>
    <t>ONE-2023-00125</t>
  </si>
  <si>
    <t>¿SERVICIO DE DESINSTALACIÓN, TRASLADO E INSTALACIÓN DE TANQUE DE COMBUSTIBLE PARA PLATA ELÉCTRICA¿.</t>
  </si>
  <si>
    <t>https://comunidad.comprasdominicana.gob.do/Public/Tendering/ContractDetailView/Index?UniqueIdentifier=DO1.PCCNTR.1613720&amp;AwardContractDetailId=466780</t>
  </si>
  <si>
    <t>ONE-2022-00412</t>
  </si>
  <si>
    <t>4379</t>
  </si>
  <si>
    <t>Ingeniería de Protección SRL</t>
  </si>
  <si>
    <t>https://comunidad.comprasdominicana.gob.do/Public/Tendering/ContractDetailView/Index?UniqueIdentifier=DO1.PCCNTR.1426448&amp;AwardContractDetailId=386571</t>
  </si>
  <si>
    <t>ONE-2023-00281</t>
  </si>
  <si>
    <t>¿SERVICIO DE MONTAJE DE EVENTO, PARA EL LANZAMIENTO DE LOS DATOS BÁSICOS DEL XCNPV¿.</t>
  </si>
  <si>
    <t>https://comunidad.comprasdominicana.gob.do/Public/Tendering/ContractDetailView/Index?UniqueIdentifier=DO1.PCCNTR.1716538&amp;AwardContractDetailId=503237</t>
  </si>
  <si>
    <t>ONE-2022-00321</t>
  </si>
  <si>
    <t>https://comunidad.comprasdominicana.gob.do/Public/Tendering/ContractDetailView/Index?UniqueIdentifier=DO1.PCCNTR.1400247&amp;AwardContractDetailId=375870</t>
  </si>
  <si>
    <t>ONE-2022-00397</t>
  </si>
  <si>
    <t>https://comunidad.comprasdominicana.gob.do/Public/Tendering/ContractDetailView/Index?UniqueIdentifier=DO1.PCCNTR.1423655&amp;AwardContractDetailId=385467</t>
  </si>
  <si>
    <t>ONE-2022-00317</t>
  </si>
  <si>
    <t>1331</t>
  </si>
  <si>
    <t>Grupo Tecnológico Adexsus SRL</t>
  </si>
  <si>
    <t>https://comunidad.comprasdominicana.gob.do/Public/Tendering/ContractDetailView/Index?UniqueIdentifier=DO1.PCCNTR.1399810&amp;AwardContractDetailId=375635</t>
  </si>
  <si>
    <t>ONE-2023-00040</t>
  </si>
  <si>
    <t>3441</t>
  </si>
  <si>
    <t>H&amp;H Solutions SRL</t>
  </si>
  <si>
    <t>ONE-2022-00351</t>
  </si>
  <si>
    <t>12</t>
  </si>
  <si>
    <t>Offitek SRL</t>
  </si>
  <si>
    <t>https://comunidad.comprasdominicana.gob.do/Public/Tendering/ContractDetailView/Index?UniqueIdentifier=DO1.PCCNTR.1410446&amp;AwardContractDetailId=380355</t>
  </si>
  <si>
    <t>ONE-2022-00251</t>
  </si>
  <si>
    <t>https://comunidad.comprasdominicana.gob.do/Public/Tendering/ContractDetailView/Index?UniqueIdentifier=DO1.PCCNTR.1377938&amp;AwardContractDetailId=367182</t>
  </si>
  <si>
    <t>ONE-2022-00408</t>
  </si>
  <si>
    <t>https://comunidad.comprasdominicana.gob.do/Public/Tendering/ContractDetailView/Index?UniqueIdentifier=DO1.PCCNTR.1426720&amp;AwardContractDetailId=386281</t>
  </si>
  <si>
    <t>ONE-2022-00390</t>
  </si>
  <si>
    <t>https://comunidad.comprasdominicana.gob.do/Public/Tendering/ContractDetailView/Index?UniqueIdentifier=DO1.PCCNTR.1420045&amp;AwardContractDetailId=384243</t>
  </si>
  <si>
    <t>ONE-2022-00499</t>
  </si>
  <si>
    <t>https://comunidad.comprasdominicana.gob.do/Public/Tendering/ContractDetailView/Index?UniqueIdentifier=DO1.PCCNTR.1470188&amp;AwardContractDetailId=414175</t>
  </si>
  <si>
    <t>ONE-2023-00041</t>
  </si>
  <si>
    <t>¿ADQUISICIÓN DE MOCHILAS, A SER UTILIZADAS EN LA ENCUESTA NACIONAL DE COBERTURA Y CALIDAD¿.</t>
  </si>
  <si>
    <t>https://comunidad.comprasdominicana.gob.do/Public/Tendering/ContractDetailView/Index?UniqueIdentifier=DO1.PCCNTR.1556010&amp;AwardContractDetailId=444266</t>
  </si>
  <si>
    <t>ONE-2023-00211</t>
  </si>
  <si>
    <t>https://comunidad.comprasdominicana.gob.do/Public/Tendering/ContractDetailView/Index?UniqueIdentifier=DO1.PCCNTR.1670719&amp;AwardContractDetailId=489101</t>
  </si>
  <si>
    <t>ONE-2022-00233</t>
  </si>
  <si>
    <t>https://comunidad.comprasdominicana.gob.do/Public/Tendering/ContractDetailView/Index?UniqueIdentifier=DO1.PCCNTR.1374948&amp;AwardContractDetailId=365998</t>
  </si>
  <si>
    <t>ONE-2022-00447</t>
  </si>
  <si>
    <t>https://comunidad.comprasdominicana.gob.do/Public/Tendering/ContractDetailView/Index?UniqueIdentifier=DO1.PCCNTR.1440117&amp;AwardContractDetailId=391708</t>
  </si>
  <si>
    <t>ONE-2022-00489</t>
  </si>
  <si>
    <t>https://comunidad.comprasdominicana.gob.do/Public/Tendering/ContractDetailView/Index?UniqueIdentifier=DO1.PCCNTR.1460331&amp;AwardContractDetailId=400090</t>
  </si>
  <si>
    <t>ONE-2023-00042</t>
  </si>
  <si>
    <t>https://comunidad.comprasdominicana.gob.do/Public/Tendering/ContractDetailView/Index?UniqueIdentifier=DO1.PCCNTR.1555725&amp;AwardContractDetailId=444376</t>
  </si>
  <si>
    <t>ONE-2023-00057</t>
  </si>
  <si>
    <t>https://comunidad.comprasdominicana.gob.do/Public/Tendering/ContractDetailView/Index?UniqueIdentifier=DO1.PCCNTR.1570714&amp;AwardContractDetailId=449325</t>
  </si>
  <si>
    <t>ONE-2023-00265</t>
  </si>
  <si>
    <t>https://comunidad.comprasdominicana.gob.do/Public/Tendering/ContractDetailView/Index?UniqueIdentifier=DO1.PCCNTR.1709393&amp;AwardContractDetailId=500369</t>
  </si>
  <si>
    <t>ONE-2022-00530</t>
  </si>
  <si>
    <t>833</t>
  </si>
  <si>
    <t>Trace International SRL</t>
  </si>
  <si>
    <t>https://comunidad.comprasdominicana.gob.do/Public/Tendering/ContractDetailView/Index?UniqueIdentifier=DO1.PCCNTR.1483023&amp;AwardContractDetailId=419512</t>
  </si>
  <si>
    <t>ONE-2022-00421</t>
  </si>
  <si>
    <t>1834</t>
  </si>
  <si>
    <t>Ozavi Rent Car SRL</t>
  </si>
  <si>
    <t>https://comunidad.comprasdominicana.gob.do/Public/Tendering/ContractDetailView/Index?UniqueIdentifier=DO1.PCCNTR.1426941&amp;AwardContractDetailId=386723</t>
  </si>
  <si>
    <t>ONE-2023-00030</t>
  </si>
  <si>
    <t>9433</t>
  </si>
  <si>
    <t>Transporte Sheila Servicios Turísticos SRL</t>
  </si>
  <si>
    <t>https://comunidad.comprasdominicana.gob.do/Public/Tendering/ContractDetailView/Index?UniqueIdentifier=DO1.PCCNTR.1547240&amp;AwardContractDetailId=441326</t>
  </si>
  <si>
    <t>ONE-2023-00063</t>
  </si>
  <si>
    <t>13084</t>
  </si>
  <si>
    <t>Sitcorp SRL</t>
  </si>
  <si>
    <t>https://comunidad.comprasdominicana.gob.do/Public/Tendering/ContractDetailView/Index?UniqueIdentifier=DO1.PCCNTR.1576304&amp;AwardContractDetailId=451547</t>
  </si>
  <si>
    <t>ONE-2022-00330</t>
  </si>
  <si>
    <t>44879</t>
  </si>
  <si>
    <t>Cosmos Media Televisión SRL</t>
  </si>
  <si>
    <t>https://comunidad.comprasdominicana.gob.do/Public/Tendering/ContractDetailView/Index?UniqueIdentifier=DO1.PCCNTR.1405032&amp;AwardContractDetailId=377936</t>
  </si>
  <si>
    <t>ONE-2022-00502</t>
  </si>
  <si>
    <t>69095</t>
  </si>
  <si>
    <t>Estación De Servicios Coral SRL</t>
  </si>
  <si>
    <t>https://comunidad.comprasdominicana.gob.do/Public/Tendering/ContractDetailView/Index?UniqueIdentifier=DO1.PCCNTR.1471607&amp;AwardContractDetailId=414467</t>
  </si>
  <si>
    <t>ONE-2023-00112</t>
  </si>
  <si>
    <t>https://comunidad.comprasdominicana.gob.do/Public/Tendering/ContractDetailView/Index?UniqueIdentifier=DO1.PCCNTR.1603109&amp;AwardContractDetailId=462632</t>
  </si>
  <si>
    <t>ONE-2022-00404</t>
  </si>
  <si>
    <t>https://comunidad.comprasdominicana.gob.do/Public/Tendering/ContractDetailView/Index?UniqueIdentifier=DO1.PCCNTR.1426718&amp;AwardContractDetailId=386277</t>
  </si>
  <si>
    <t>ONE-2023-00291</t>
  </si>
  <si>
    <t>https://comunidad.comprasdominicana.gob.do/Public/Tendering/ContractDetailView/Index?UniqueIdentifier=DO1.PCCNTR.1735577&amp;AwardContractDetailId=510016</t>
  </si>
  <si>
    <t>ONE-2022-00326</t>
  </si>
  <si>
    <t>7022</t>
  </si>
  <si>
    <t>Gat Office SRL</t>
  </si>
  <si>
    <t>https://comunidad.comprasdominicana.gob.do/Public/Tendering/ContractDetailView/Index?UniqueIdentifier=DO1.PCCNTR.1403723&amp;AwardContractDetailId=377477</t>
  </si>
  <si>
    <t>ONE-2023-00237</t>
  </si>
  <si>
    <t>SERVICIO DE DESINSTALACIÓN, TRASLADO E INSTALACIÓN DE AIRES ACONDICIONADOS, DESDE CENTRO DE LOGISTICA DEL XCNPV A LA CEDE CENTRAL.</t>
  </si>
  <si>
    <t>2241</t>
  </si>
  <si>
    <t>Victor García Aire Acondicionado SRL</t>
  </si>
  <si>
    <t>https://comunidad.comprasdominicana.gob.do/Public/Tendering/ContractDetailView/Index?UniqueIdentifier=DO1.PCCNTR.1691237&amp;AwardContractDetailId=495742</t>
  </si>
  <si>
    <t>ONE-2022-00451</t>
  </si>
  <si>
    <t>https://comunidad.comprasdominicana.gob.do/Public/Tendering/ContractDetailView/Index?UniqueIdentifier=DO1.PCCNTR.1441415&amp;AwardContractDetailId=392326</t>
  </si>
  <si>
    <t>ONE-2022-00452</t>
  </si>
  <si>
    <t>https://comunidad.comprasdominicana.gob.do/Public/Tendering/ContractDetailView/Index?UniqueIdentifier=DO1.PCCNTR.1441628&amp;AwardContractDetailId=392327</t>
  </si>
  <si>
    <t>ONE-2022-00470</t>
  </si>
  <si>
    <t>8789</t>
  </si>
  <si>
    <t>Padron Office Supply SRL</t>
  </si>
  <si>
    <t>https://comunidad.comprasdominicana.gob.do/Public/Tendering/ContractDetailView/Index?UniqueIdentifier=DO1.PCCNTR.1447837&amp;AwardContractDetailId=394812</t>
  </si>
  <si>
    <t>ONE-2022-00409</t>
  </si>
  <si>
    <t>3198</t>
  </si>
  <si>
    <t>Artiex SRL</t>
  </si>
  <si>
    <t>https://comunidad.comprasdominicana.gob.do/Public/Tendering/ContractDetailView/Index?UniqueIdentifier=DO1.PCCNTR.1426157&amp;AwardContractDetailId=386568</t>
  </si>
  <si>
    <t>ONE-2022-00354</t>
  </si>
  <si>
    <t>https://comunidad.comprasdominicana.gob.do/Public/Tendering/ContractDetailView/Index?UniqueIdentifier=DO1.PCCNTR.1410751&amp;AwardContractDetailId=380358</t>
  </si>
  <si>
    <t>ONE-2022-00483</t>
  </si>
  <si>
    <t>https://comunidad.comprasdominicana.gob.do/Public/Tendering/ContractDetailView/Index?UniqueIdentifier=DO1.PCCNTR.1457205&amp;AwardContractDetailId=398529</t>
  </si>
  <si>
    <t>ONE-2022-00532</t>
  </si>
  <si>
    <t>https://comunidad.comprasdominicana.gob.do/Public/Tendering/ContractDetailView/Index?UniqueIdentifier=DO1.PCCNTR.1482760&amp;AwardContractDetailId=419668</t>
  </si>
  <si>
    <t>ONE-2023-00056</t>
  </si>
  <si>
    <t>https://comunidad.comprasdominicana.gob.do/Public/Tendering/ContractDetailView/Index?UniqueIdentifier=DO1.PCCNTR.1564627&amp;AwardContractDetailId=447029</t>
  </si>
  <si>
    <t>ONE-2022-00465</t>
  </si>
  <si>
    <t>https://comunidad.comprasdominicana.gob.do/Public/Tendering/ContractDetailView/Index?UniqueIdentifier=DO1.PCCNTR.1446029&amp;AwardContractDetailId=394356</t>
  </si>
  <si>
    <t>ONE-2022-00320</t>
  </si>
  <si>
    <t>https://comunidad.comprasdominicana.gob.do/Public/Tendering/ContractDetailView/Index?UniqueIdentifier=DO1.PCCNTR.1399933&amp;AwardContractDetailId=375869</t>
  </si>
  <si>
    <t>ONE-2022-00304</t>
  </si>
  <si>
    <t>https://comunidad.comprasdominicana.gob.do/Public/Tendering/ContractDetailView/Index?UniqueIdentifier=DO1.PCCNTR.1392966&amp;AwardContractDetailId=375157</t>
  </si>
  <si>
    <t>ONE-2022-00500</t>
  </si>
  <si>
    <t>https://comunidad.comprasdominicana.gob.do/Public/Tendering/ContractDetailView/Index?UniqueIdentifier=DO1.PCCNTR.1470259&amp;AwardContractDetailId=414176</t>
  </si>
  <si>
    <t>ONE-2022-00399</t>
  </si>
  <si>
    <t>7186</t>
  </si>
  <si>
    <t>You Color SRL</t>
  </si>
  <si>
    <t>https://comunidad.comprasdominicana.gob.do/Public/Tendering/ContractDetailView/Index?UniqueIdentifier=DO1.PCCNTR.1423657&amp;AwardContractDetailId=385469</t>
  </si>
  <si>
    <t>ONE-2022-00495</t>
  </si>
  <si>
    <t>https://comunidad.comprasdominicana.gob.do/Public/Tendering/ContractDetailView/Index?UniqueIdentifier=DO1.PCCNTR.1466345&amp;AwardContractDetailId=412657</t>
  </si>
  <si>
    <t>ONE-2023-00037</t>
  </si>
  <si>
    <t>https://comunidad.comprasdominicana.gob.do/Public/Tendering/ContractDetailView/Index?UniqueIdentifier=DO1.PCCNTR.1555406&amp;AwardContractDetailId=444194</t>
  </si>
  <si>
    <t>ONE-2022-00352</t>
  </si>
  <si>
    <t>15166</t>
  </si>
  <si>
    <t>D&amp;F Papelería SRL</t>
  </si>
  <si>
    <t>https://comunidad.comprasdominicana.gob.do/Public/Tendering/ContractDetailView/Index?UniqueIdentifier=DO1.PCCNTR.1410447&amp;AwardContractDetailId=380356</t>
  </si>
  <si>
    <t>ONE-2023-00045</t>
  </si>
  <si>
    <t>ADQUISICIÓN DE ARTÍCULOS VARIOS, PARA LA ENCUESTA NACIONAL DE COBERTURA Y CALIDAD</t>
  </si>
  <si>
    <t>https://comunidad.comprasdominicana.gob.do/Public/Tendering/ContractDetailView/Index?UniqueIdentifier=DO1.PCCNTR.1555930&amp;AwardContractDetailId=444469</t>
  </si>
  <si>
    <t>ONE-2022-00458</t>
  </si>
  <si>
    <t>https://comunidad.comprasdominicana.gob.do/Public/Tendering/ContractDetailView/Index?UniqueIdentifier=DO1.PCCNTR.1444545&amp;AwardContractDetailId=393712</t>
  </si>
  <si>
    <t>ONE-2022-00497</t>
  </si>
  <si>
    <t>13920</t>
  </si>
  <si>
    <t>Tu Amigo SRL</t>
  </si>
  <si>
    <t>https://comunidad.comprasdominicana.gob.do/Public/Tendering/ContractDetailView/Index?UniqueIdentifier=DO1.PCCNTR.1470572&amp;AwardContractDetailId=414164</t>
  </si>
  <si>
    <t>ONE-2023-00272</t>
  </si>
  <si>
    <t>12883</t>
  </si>
  <si>
    <t>Grupo Astro SRL</t>
  </si>
  <si>
    <t>https://comunidad.comprasdominicana.gob.do/Public/Tendering/ContractDetailView/Index?UniqueIdentifier=DO1.PCCNTR.1716026&amp;AwardContractDetailId=502682</t>
  </si>
  <si>
    <t>ONE-2023-00283</t>
  </si>
  <si>
    <t>https://comunidad.comprasdominicana.gob.do/Public/Tendering/ContractDetailView/Index?UniqueIdentifier=DO1.PCCNTR.1717946&amp;AwardContractDetailId=503640</t>
  </si>
  <si>
    <t>ONE-2023-00163</t>
  </si>
  <si>
    <t>11672</t>
  </si>
  <si>
    <t>Cros Publicidad SRL</t>
  </si>
  <si>
    <t>https://comunidad.comprasdominicana.gob.do/Public/Tendering/ContractDetailView/Index?UniqueIdentifier=DO1.PCCNTR.1635018&amp;AwardContractDetailId=475130</t>
  </si>
  <si>
    <t>ONE-2022-00353</t>
  </si>
  <si>
    <t>https://comunidad.comprasdominicana.gob.do/Public/Tendering/ContractDetailView/Index?UniqueIdentifier=DO1.PCCNTR.1410750&amp;AwardContractDetailId=380357</t>
  </si>
  <si>
    <t>ONE-2022-00454</t>
  </si>
  <si>
    <t>https://comunidad.comprasdominicana.gob.do/Public/Tendering/ContractDetailView/Index?UniqueIdentifier=DO1.PCCNTR.1443651&amp;AwardContractDetailId=393267</t>
  </si>
  <si>
    <t>ONE-2022-00250</t>
  </si>
  <si>
    <t>https://comunidad.comprasdominicana.gob.do/Public/Tendering/ContractDetailView/Index?UniqueIdentifier=DO1.PCCNTR.1377937&amp;AwardContractDetailId=367181</t>
  </si>
  <si>
    <t>ONE-2022-00403</t>
  </si>
  <si>
    <t>ADQUISICIÓN PORTA BROCHURE, FOTOFRAME E IMPRESION DE BROCHURE PARA DIFERENTES AREAS DE LA INSTITUCION</t>
  </si>
  <si>
    <t>23798</t>
  </si>
  <si>
    <t>Zec Zolo Enfoke Creativo EIRL</t>
  </si>
  <si>
    <t>https://comunidad.comprasdominicana.gob.do/Public/Tendering/ContractDetailView/Index?UniqueIdentifier=DO1.PCCNTR.1425166&amp;AwardContractDetailId=385996</t>
  </si>
  <si>
    <t>ONE-2022-00306</t>
  </si>
  <si>
    <t>31256</t>
  </si>
  <si>
    <t>Casting Scorpion SRL</t>
  </si>
  <si>
    <t>https://comunidad.comprasdominicana.gob.do/Public/Tendering/ContractDetailView/Index?UniqueIdentifier=DO1.PCCNTR.1394164&amp;AwardContractDetailId=373531</t>
  </si>
  <si>
    <t>ONE-2023-00039</t>
  </si>
  <si>
    <t>19401</t>
  </si>
  <si>
    <t>Solvex Dominicana SRL</t>
  </si>
  <si>
    <t>ONE-2022-00431</t>
  </si>
  <si>
    <t>19435</t>
  </si>
  <si>
    <t>Tramerías y Soluciones de Almacenaje TSA SRL</t>
  </si>
  <si>
    <t>https://comunidad.comprasdominicana.gob.do/Public/Tendering/ContractDetailView/Index?UniqueIdentifier=DO1.PCCNTR.1432623&amp;AwardContractDetailId=388632</t>
  </si>
  <si>
    <t>ONE-2022-00456</t>
  </si>
  <si>
    <t>77132</t>
  </si>
  <si>
    <t>Sonar Investments SRL</t>
  </si>
  <si>
    <t>https://comunidad.comprasdominicana.gob.do/Public/Tendering/ContractDetailView/Index?UniqueIdentifier=DO1.PCCNTR.1444544&amp;AwardContractDetailId=393710</t>
  </si>
  <si>
    <t>ONE-2022-00314</t>
  </si>
  <si>
    <t>18531</t>
  </si>
  <si>
    <t>Abastecimientos Comerciales FJJ SRL</t>
  </si>
  <si>
    <t>https://comunidad.comprasdominicana.gob.do/Public/Tendering/ContractDetailView/Index?UniqueIdentifier=DO1.PCCNTR.1399208&amp;AwardContractDetailId=375158</t>
  </si>
  <si>
    <t>ONE-2022-00393</t>
  </si>
  <si>
    <t>https://comunidad.comprasdominicana.gob.do/Public/Tendering/ContractDetailView/Index?UniqueIdentifier=DO1.PCCNTR.1420933&amp;AwardContractDetailId=384503</t>
  </si>
  <si>
    <t>ONE-2022-00424</t>
  </si>
  <si>
    <t>https://comunidad.comprasdominicana.gob.do/Public/Tendering/ContractDetailView/Index?UniqueIdentifier=DO1.PCCNTR.1429146&amp;AwardContractDetailId=387492</t>
  </si>
  <si>
    <t>ONE-2022-00249</t>
  </si>
  <si>
    <t>23847</t>
  </si>
  <si>
    <t>Suplidora Reysa EIRL</t>
  </si>
  <si>
    <t>https://comunidad.comprasdominicana.gob.do/Public/Tendering/ContractDetailView/Index?UniqueIdentifier=DO1.PCCNTR.1377935&amp;AwardContractDetailId=367180</t>
  </si>
  <si>
    <t>ONE-2023-00047</t>
  </si>
  <si>
    <t>https://comunidad.comprasdominicana.gob.do/Public/Tendering/ContractDetailView/Index?UniqueIdentifier=DO1.PCCNTR.1559733&amp;AwardContractDetailId=445313</t>
  </si>
  <si>
    <t>ONE-2022-00315</t>
  </si>
  <si>
    <t>41947</t>
  </si>
  <si>
    <t>CYM Computer SRL</t>
  </si>
  <si>
    <t>https://comunidad.comprasdominicana.gob.do/Public/Tendering/ContractDetailView/Index?UniqueIdentifier=DO1.PCCNTR.1399314&amp;AwardContractDetailId=375167</t>
  </si>
  <si>
    <t>ONE-2022-00333</t>
  </si>
  <si>
    <t>43636</t>
  </si>
  <si>
    <t>Springdale Comercial SRL</t>
  </si>
  <si>
    <t>https://comunidad.comprasdominicana.gob.do/Public/Tendering/ContractDetailView/Index?UniqueIdentifier=DO1.PCCNTR.1405640&amp;AwardContractDetailId=378217</t>
  </si>
  <si>
    <t>ONE-2022-00471</t>
  </si>
  <si>
    <t>30138</t>
  </si>
  <si>
    <t>Provesol Proveedores de Soluciones SRL</t>
  </si>
  <si>
    <t>https://comunidad.comprasdominicana.gob.do/Public/Tendering/ContractDetailView/Index?UniqueIdentifier=DO1.PCCNTR.1447444&amp;AwardContractDetailId=394815</t>
  </si>
  <si>
    <t>ONE-2023-00243</t>
  </si>
  <si>
    <t>https://comunidad.comprasdominicana.gob.do/Public/Tendering/ContractDetailView/Index?UniqueIdentifier=DO1.PCCNTR.1693107&amp;AwardContractDetailId=496067</t>
  </si>
  <si>
    <t>ONE-2022-00417</t>
  </si>
  <si>
    <t>https://comunidad.comprasdominicana.gob.do/Public/Tendering/ContractDetailView/Index?UniqueIdentifier=DO1.PCCNTR.1426938&amp;AwardContractDetailId=386719</t>
  </si>
  <si>
    <t>ONE-2022-00419</t>
  </si>
  <si>
    <t>https://comunidad.comprasdominicana.gob.do/Public/Tendering/ContractDetailView/Index?UniqueIdentifier=DO1.PCCNTR.1426940&amp;AwardContractDetailId=386721</t>
  </si>
  <si>
    <t>ONE-2022-00420</t>
  </si>
  <si>
    <t>https://comunidad.comprasdominicana.gob.do/Public/Tendering/ContractDetailView/Index?UniqueIdentifier=DO1.PCCNTR.1427258&amp;AwardContractDetailId=386722</t>
  </si>
  <si>
    <t>ONE-2022-00230</t>
  </si>
  <si>
    <t>https://comunidad.comprasdominicana.gob.do/Public/Tendering/ContractDetailView/Index?UniqueIdentifier=DO1.PCCNTR.1373949&amp;AwardContractDetailId=365650</t>
  </si>
  <si>
    <t>ONE-2022-00305</t>
  </si>
  <si>
    <t>53243</t>
  </si>
  <si>
    <t>Serenc Group Comunicación Creativa SRL</t>
  </si>
  <si>
    <t>https://comunidad.comprasdominicana.gob.do/Public/Tendering/ContractDetailView/Index?UniqueIdentifier=DO1.PCCNTR.1393706&amp;AwardContractDetailId=373291</t>
  </si>
  <si>
    <t>ONE-2022-00459</t>
  </si>
  <si>
    <t>81161</t>
  </si>
  <si>
    <t>Mytrak Technology SRL</t>
  </si>
  <si>
    <t>https://comunidad.comprasdominicana.gob.do/Public/Tendering/ContractDetailView/Index?UniqueIdentifier=DO1.PCCNTR.1445314&amp;AwardContractDetailId=394083</t>
  </si>
  <si>
    <t>ONE-2022-00357</t>
  </si>
  <si>
    <t>42870</t>
  </si>
  <si>
    <t>P.A. Catering SRL</t>
  </si>
  <si>
    <t>https://comunidad.comprasdominicana.gob.do/Public/Tendering/ContractDetailView/Index?UniqueIdentifier=DO1.PCCNTR.1412413&amp;AwardContractDetailId=380835</t>
  </si>
  <si>
    <t>ONE-2022-00472</t>
  </si>
  <si>
    <t>43345</t>
  </si>
  <si>
    <t>Conexiones Solano Conecsol SRL</t>
  </si>
  <si>
    <t>https://comunidad.comprasdominicana.gob.do/Public/Tendering/ContractDetailView/Index?UniqueIdentifier=DO1.PCCNTR.1447450&amp;AwardContractDetailId=394825</t>
  </si>
  <si>
    <t>ONE-2022-00376</t>
  </si>
  <si>
    <t>50288</t>
  </si>
  <si>
    <t>Francis Tipico &amp; Gourmet SRL</t>
  </si>
  <si>
    <t>https://comunidad.comprasdominicana.gob.do/Public/Tendering/ContractDetailView/Index?UniqueIdentifier=DO1.PCCNTR.1414541&amp;AwardContractDetailId=382086</t>
  </si>
  <si>
    <t>ONE-2022-00265</t>
  </si>
  <si>
    <t>https://comunidad.comprasdominicana.gob.do/Public/Tendering/ContractDetailView/Index?UniqueIdentifier=DO1.PCCNTR.1385812&amp;AwardContractDetailId=370316</t>
  </si>
  <si>
    <t>ONE-2022-00303</t>
  </si>
  <si>
    <t>48986</t>
  </si>
  <si>
    <t>Soluciones Empresariales Monegro Crispin SRL</t>
  </si>
  <si>
    <t>https://comunidad.comprasdominicana.gob.do/Public/Tendering/ContractDetailView/Index?UniqueIdentifier=DO1.PCCNTR.1393260&amp;AwardContractDetailId=375156</t>
  </si>
  <si>
    <t>ONE-2022-00461</t>
  </si>
  <si>
    <t>https://comunidad.comprasdominicana.gob.do/Public/Tendering/ContractDetailView/Index?UniqueIdentifier=DO1.PCCNTR.1445167&amp;AwardContractDetailId=394086</t>
  </si>
  <si>
    <t>ONE-2022-00482</t>
  </si>
  <si>
    <t>https://comunidad.comprasdominicana.gob.do/Public/Tendering/ContractDetailView/Index?UniqueIdentifier=DO1.PCCNTR.1455444&amp;AwardContractDetailId=398220</t>
  </si>
  <si>
    <t>ONE-2022-00331</t>
  </si>
  <si>
    <t>49625</t>
  </si>
  <si>
    <t>Savant Consultores SRL</t>
  </si>
  <si>
    <t>https://comunidad.comprasdominicana.gob.do/Public/Tendering/ContractDetailView/Index?UniqueIdentifier=DO1.PCCNTR.1404822&amp;AwardContractDetailId=378131</t>
  </si>
  <si>
    <t>ONE-2022-00462</t>
  </si>
  <si>
    <t>https://comunidad.comprasdominicana.gob.do/Public/Tendering/ContractDetailView/Index?UniqueIdentifier=DO1.PCCNTR.1444977&amp;AwardContractDetailId=394110</t>
  </si>
  <si>
    <t>ONE-2022-00373</t>
  </si>
  <si>
    <t>52351</t>
  </si>
  <si>
    <t>Construvil SRL</t>
  </si>
  <si>
    <t>https://comunidad.comprasdominicana.gob.do/Public/Tendering/ContractDetailView/Index?UniqueIdentifier=DO1.PCCNTR.1414607&amp;AwardContractDetailId=381918</t>
  </si>
  <si>
    <t>ONE-2022-00400</t>
  </si>
  <si>
    <t>https://comunidad.comprasdominicana.gob.do/Public/Tendering/ContractDetailView/Index?UniqueIdentifier=DO1.PCCNTR.1425236&amp;AwardContractDetailId=385987</t>
  </si>
  <si>
    <t>ONE-2022-00453</t>
  </si>
  <si>
    <t>https://comunidad.comprasdominicana.gob.do/Public/Tendering/ContractDetailView/Index?UniqueIdentifier=DO1.PCCNTR.1442541&amp;AwardContractDetailId=392782</t>
  </si>
  <si>
    <t>ONE-2023-00103</t>
  </si>
  <si>
    <t>51483</t>
  </si>
  <si>
    <t>Dominicus Shipping EIRL</t>
  </si>
  <si>
    <t>https://comunidad.comprasdominicana.gob.do/Public/Tendering/ContractDetailView/Index?UniqueIdentifier=DO1.PCCNTR.1598407&amp;AwardContractDetailId=460537</t>
  </si>
  <si>
    <t>ONE-2022-00322</t>
  </si>
  <si>
    <t>https://comunidad.comprasdominicana.gob.do/Public/Tendering/ContractDetailView/Index?UniqueIdentifier=DO1.PCCNTR.1400248&amp;AwardContractDetailId=375871</t>
  </si>
  <si>
    <t>ONE-2022-00464</t>
  </si>
  <si>
    <t>60871</t>
  </si>
  <si>
    <t>Ofisol Suministros y Servicios EIRL</t>
  </si>
  <si>
    <t>https://comunidad.comprasdominicana.gob.do/Public/Tendering/ContractDetailView/Index?UniqueIdentifier=DO1.PCCNTR.1445550&amp;AwardContractDetailId=394322</t>
  </si>
  <si>
    <t>ONE-2022-00410</t>
  </si>
  <si>
    <t>60455</t>
  </si>
  <si>
    <t>Construcciones Ingenieriles de Proyectos y Obras Silvestre Cinpros SRL</t>
  </si>
  <si>
    <t>https://comunidad.comprasdominicana.gob.do/Public/Tendering/ContractDetailView/Index?UniqueIdentifier=DO1.PCCNTR.1426158&amp;AwardContractDetailId=386569</t>
  </si>
  <si>
    <t>ONE-2022-00323</t>
  </si>
  <si>
    <t>60879</t>
  </si>
  <si>
    <t>Express Servicios Logisticos ESLOGIST EIRL</t>
  </si>
  <si>
    <t>https://comunidad.comprasdominicana.gob.do/Public/Tendering/ContractDetailView/Index?UniqueIdentifier=DO1.PCCNTR.1400250&amp;AwardContractDetailId=375872</t>
  </si>
  <si>
    <t>ONE-2022-00391</t>
  </si>
  <si>
    <t>https://comunidad.comprasdominicana.gob.do/Public/Tendering/ContractDetailView/Index?UniqueIdentifier=DO1.PCCNTR.1420541&amp;AwardContractDetailId=384501</t>
  </si>
  <si>
    <t>ONE-2022-00392</t>
  </si>
  <si>
    <t>https://comunidad.comprasdominicana.gob.do/Public/Tendering/ContractDetailView/Index?UniqueIdentifier=DO1.PCCNTR.1420932&amp;AwardContractDetailId=384502</t>
  </si>
  <si>
    <t>ONE-2022-00394</t>
  </si>
  <si>
    <t>62338</t>
  </si>
  <si>
    <t>Químicos Múltiples Leslie SRL</t>
  </si>
  <si>
    <t>https://comunidad.comprasdominicana.gob.do/Public/Tendering/ContractDetailView/Index?UniqueIdentifier=DO1.PCCNTR.1422922&amp;AwardContractDetailId=384881</t>
  </si>
  <si>
    <t>ONE-2022-00438</t>
  </si>
  <si>
    <t>61273</t>
  </si>
  <si>
    <t>A.Z. Print Shop SRL</t>
  </si>
  <si>
    <t>https://comunidad.comprasdominicana.gob.do/Public/Tendering/ContractDetailView/Index?UniqueIdentifier=DO1.PCCNTR.1438206&amp;AwardContractDetailId=390905</t>
  </si>
  <si>
    <t>ONE-2022-00457</t>
  </si>
  <si>
    <t>https://comunidad.comprasdominicana.gob.do/Public/Tendering/ContractDetailView/Index?UniqueIdentifier=DO1.PCCNTR.1444052&amp;AwardContractDetailId=393711</t>
  </si>
  <si>
    <t>ONE-2022-00490</t>
  </si>
  <si>
    <t>https://comunidad.comprasdominicana.gob.do/Public/Tendering/ContractDetailView/Index?UniqueIdentifier=DO1.PCCNTR.1460254&amp;AwardContractDetailId=400515</t>
  </si>
  <si>
    <t>ONE-2022-00336</t>
  </si>
  <si>
    <t>73863</t>
  </si>
  <si>
    <t>Frenotec Belloveloz SRL</t>
  </si>
  <si>
    <t>https://comunidad.comprasdominicana.gob.do/Public/Tendering/ContractDetailView/Index?UniqueIdentifier=DO1.PCCNTR.1406324&amp;AwardContractDetailId=378545</t>
  </si>
  <si>
    <t>ONE-2022-00460</t>
  </si>
  <si>
    <t>https://comunidad.comprasdominicana.gob.do/Public/Tendering/ContractDetailView/Index?UniqueIdentifier=DO1.PCCNTR.1444736&amp;AwardContractDetailId=394076</t>
  </si>
  <si>
    <t>ONE-2022-00248</t>
  </si>
  <si>
    <t>73576</t>
  </si>
  <si>
    <t>Suministros Guipak SRL</t>
  </si>
  <si>
    <t>https://comunidad.comprasdominicana.gob.do/Public/Tendering/ContractDetailView/Index?UniqueIdentifier=DO1.PCCNTR.1377331&amp;AwardContractDetailId=367179</t>
  </si>
  <si>
    <t>ONE-2022-00427</t>
  </si>
  <si>
    <t>https://comunidad.comprasdominicana.gob.do/Public/Tendering/ContractDetailView/Index?UniqueIdentifier=DO1.PCCNTR.1431841&amp;AwardContractDetailId=388453</t>
  </si>
  <si>
    <t>ONE-2023-00189</t>
  </si>
  <si>
    <t>SERVICIO DE RECOLECIÓN DE DESECHOS SÓLIDOS CON FINES DE RECICLAJE, TRATAMIENTO Y DISPOSICIÓN FINAL AMIGABLE AL MEDIO AMBIENTE, PARA MATERIALES QUE PERTENECEN A LA INSTITUCIÓN</t>
  </si>
  <si>
    <t>62701</t>
  </si>
  <si>
    <t>Green Love SRL</t>
  </si>
  <si>
    <t>https://comunidad.comprasdominicana.gob.do/Public/Tendering/ContractDetailView/Index?UniqueIdentifier=DO1.PCCNTR.1653703&amp;AwardContractDetailId=481822</t>
  </si>
  <si>
    <t>ONE-2022-00269</t>
  </si>
  <si>
    <t>64432</t>
  </si>
  <si>
    <t>Demeero Constructora SRL</t>
  </si>
  <si>
    <t>https://comunidad.comprasdominicana.gob.do/Public/Tendering/ContractDetailView/Index?UniqueIdentifier=DO1.PCCNTR.1385239&amp;AwardContractDetailId=370500</t>
  </si>
  <si>
    <t>ONE-2023-00046</t>
  </si>
  <si>
    <t>63773</t>
  </si>
  <si>
    <t>NJCJ Suplidores SRL</t>
  </si>
  <si>
    <t>https://comunidad.comprasdominicana.gob.do/Public/Tendering/ContractDetailView/Index?UniqueIdentifier=DO1.PCCNTR.1556023&amp;AwardContractDetailId=444470</t>
  </si>
  <si>
    <t>ONE-2022-00405</t>
  </si>
  <si>
    <t>https://comunidad.comprasdominicana.gob.do/Public/Tendering/ContractDetailView/Index?UniqueIdentifier=DO1.PCCNTR.1426534&amp;AwardContractDetailId=386278</t>
  </si>
  <si>
    <t>ONE-2022-00272</t>
  </si>
  <si>
    <t>77722</t>
  </si>
  <si>
    <t>ICU Soluciones Empresariales SRL</t>
  </si>
  <si>
    <t>https://comunidad.comprasdominicana.gob.do/Public/Tendering/ContractDetailView/Index?UniqueIdentifier=DO1.PCCNTR.1387316&amp;AwardContractDetailId=371028</t>
  </si>
  <si>
    <t>ONE-2022-00501</t>
  </si>
  <si>
    <t>68513</t>
  </si>
  <si>
    <t>Comercial Yaelys SRL</t>
  </si>
  <si>
    <t>https://comunidad.comprasdominicana.gob.do/Public/Tendering/ContractDetailView/Index?UniqueIdentifier=DO1.PCCNTR.1470190&amp;AwardContractDetailId=414177</t>
  </si>
  <si>
    <t>ONE-2023-00170</t>
  </si>
  <si>
    <t>70100</t>
  </si>
  <si>
    <t>Seti &amp; Sidif Dominicana SRL</t>
  </si>
  <si>
    <t>https://comunidad.comprasdominicana.gob.do/Public/Tendering/ContractDetailView/Index?UniqueIdentifier=DO1.PCCNTR.1644009&amp;AwardContractDetailId=478041</t>
  </si>
  <si>
    <t>ONE-2022-00437</t>
  </si>
  <si>
    <t>71363</t>
  </si>
  <si>
    <t>Martínez Torres Traveling SRL</t>
  </si>
  <si>
    <t>https://comunidad.comprasdominicana.gob.do/Public/Tendering/ContractDetailView/Index?UniqueIdentifier=DO1.PCCNTR.1435339&amp;AwardContractDetailId=389814</t>
  </si>
  <si>
    <t>ONE-2023-00270</t>
  </si>
  <si>
    <t>¿SERVICIO DE DESMONTE, TRASLADO E INSTALACIÓN DE CÁMARAS Y SISTEMA DE SUPRESIÓN DE INCENDIOS¿</t>
  </si>
  <si>
    <t>71910</t>
  </si>
  <si>
    <t>Innosertec Group SRL</t>
  </si>
  <si>
    <t>https://comunidad.comprasdominicana.gob.do/Public/Tendering/ContractDetailView/Index?UniqueIdentifier=DO1.PCCNTR.1714419&amp;AwardContractDetailId=502197</t>
  </si>
  <si>
    <t>ONE-2022-00355</t>
  </si>
  <si>
    <t>74493</t>
  </si>
  <si>
    <t>Velez Import SRL</t>
  </si>
  <si>
    <t>https://comunidad.comprasdominicana.gob.do/Public/Tendering/ContractDetailView/Index?UniqueIdentifier=DO1.PCCNTR.1411125&amp;AwardContractDetailId=380550</t>
  </si>
  <si>
    <t>ONE-2023-00044</t>
  </si>
  <si>
    <t>https://comunidad.comprasdominicana.gob.do/Public/Tendering/ContractDetailView/Index?UniqueIdentifier=DO1.PCCNTR.1555726&amp;AwardContractDetailId=444378</t>
  </si>
  <si>
    <t>ONE-2022-00256</t>
  </si>
  <si>
    <t>78124</t>
  </si>
  <si>
    <t>Saraheyn Media Group SRL</t>
  </si>
  <si>
    <t>https://comunidad.comprasdominicana.gob.do/Public/Tendering/ContractDetailView/Index?UniqueIdentifier=DO1.PCCNTR.1378942&amp;AwardContractDetailId=367903</t>
  </si>
  <si>
    <t>ONE-2022-00429</t>
  </si>
  <si>
    <t>https://comunidad.comprasdominicana.gob.do/Public/Tendering/ContractDetailView/Index?UniqueIdentifier=DO1.PCCNTR.1431842&amp;AwardContractDetailId=388455</t>
  </si>
  <si>
    <t>ONE-2023-00139</t>
  </si>
  <si>
    <t>86364</t>
  </si>
  <si>
    <t>PWA EIRL</t>
  </si>
  <si>
    <t>https://comunidad.comprasdominicana.gob.do/Public/Tendering/ContractDetailView/Index?UniqueIdentifier=DO1.PCCNTR.1623544&amp;AwardContractDetailId=470776</t>
  </si>
  <si>
    <t>ONE-2023-00038</t>
  </si>
  <si>
    <t>82929</t>
  </si>
  <si>
    <t>Digital Business Group DBG SRL</t>
  </si>
  <si>
    <t>ONE-2023-00053</t>
  </si>
  <si>
    <t>https://comunidad.comprasdominicana.gob.do/Public/Tendering/ContractDetailView/Index?UniqueIdentifier=DO1.PCCNTR.1563745&amp;AwardContractDetailId=446811</t>
  </si>
  <si>
    <t>ONE-2022-00398</t>
  </si>
  <si>
    <t>87640</t>
  </si>
  <si>
    <t>Made Gómez Grupo de Impresión SRL</t>
  </si>
  <si>
    <t>https://comunidad.comprasdominicana.gob.do/Public/Tendering/ContractDetailView/Index?UniqueIdentifier=DO1.PCCNTR.1423656&amp;AwardContractDetailId=385468</t>
  </si>
  <si>
    <t>ONE-2022-00455</t>
  </si>
  <si>
    <t>https://comunidad.comprasdominicana.gob.do/Public/Tendering/ContractDetailView/Index?UniqueIdentifier=DO1.PCCNTR.1444022&amp;AwardContractDetailId=393504</t>
  </si>
  <si>
    <t>ONE-2022-00498</t>
  </si>
  <si>
    <t>https://comunidad.comprasdominicana.gob.do/Public/Tendering/ContractDetailView/Index?UniqueIdentifier=DO1.PCCNTR.1470186&amp;AwardContractDetailId=414174</t>
  </si>
  <si>
    <t>ONE-2022-00307</t>
  </si>
  <si>
    <t>89359</t>
  </si>
  <si>
    <t>Impredom SRL</t>
  </si>
  <si>
    <t>https://comunidad.comprasdominicana.gob.do/Public/Tendering/ContractDetailView/Index?UniqueIdentifier=DO1.PCCNTR.1394165&amp;AwardContractDetailId=373538</t>
  </si>
  <si>
    <t>ONE-2022-00337</t>
  </si>
  <si>
    <t>92999</t>
  </si>
  <si>
    <t>SimbelSRL</t>
  </si>
  <si>
    <t>https://comunidad.comprasdominicana.gob.do/Public/Tendering/ContractDetailView/Index?UniqueIdentifier=DO1.PCCNTR.1407209&amp;AwardContractDetailId=378837</t>
  </si>
  <si>
    <t>ONE-2022-00418</t>
  </si>
  <si>
    <t>104663</t>
  </si>
  <si>
    <t>Transportaciones &amp; Servicios Veroper SRL</t>
  </si>
  <si>
    <t>https://comunidad.comprasdominicana.gob.do/Public/Tendering/ContractDetailView/Index?UniqueIdentifier=DO1.PCCNTR.1426939&amp;AwardContractDetailId=386720</t>
  </si>
  <si>
    <t>ONE-2022-00311</t>
  </si>
  <si>
    <t>94905</t>
  </si>
  <si>
    <t>Moncali SRL</t>
  </si>
  <si>
    <t>https://comunidad.comprasdominicana.gob.do/Public/Tendering/ContractDetailView/Index?UniqueIdentifier=DO1.PCCNTR.1398713&amp;AwardContractDetailId=374783</t>
  </si>
  <si>
    <t>ONE-2023-00032</t>
  </si>
  <si>
    <t>98094</t>
  </si>
  <si>
    <t>Massulia SRL</t>
  </si>
  <si>
    <t>https://comunidad.comprasdominicana.gob.do/Public/Tendering/ContractDetailView/Index?UniqueIdentifier=DO1.PCCNTR.1551823&amp;AwardContractDetailId=442847</t>
  </si>
  <si>
    <t>ONE-2023-00043</t>
  </si>
  <si>
    <t>109695</t>
  </si>
  <si>
    <t>Bassy Comercial SRL</t>
  </si>
  <si>
    <t>https://comunidad.comprasdominicana.gob.do/Public/Tendering/ContractDetailView/Index?UniqueIdentifier=DO1.PCCNTR.1555928&amp;AwardContractDetailId=444377</t>
  </si>
  <si>
    <t>ONE-2023-00264</t>
  </si>
  <si>
    <t>SERVICIO DESMOTE, TRALASDO E INSTALACIÓN DE EXTRACTORES DE AIRE</t>
  </si>
  <si>
    <t>112815</t>
  </si>
  <si>
    <t>Sube Tecnologies And Services SRL</t>
  </si>
  <si>
    <t>https://comunidad.comprasdominicana.gob.do/Public/Tendering/ContractDetailView/Index?UniqueIdentifier=DO1.PCCNTR.1705237&amp;AwardContractDetailId=499404</t>
  </si>
  <si>
    <t>ONE-2023-00273</t>
  </si>
  <si>
    <t>113872</t>
  </si>
  <si>
    <t>New Born Dominicana SRL</t>
  </si>
  <si>
    <t>https://comunidad.comprasdominicana.gob.do/Public/Tendering/ContractDetailView/Index?UniqueIdentifier=DO1.PCCNTR.1715926&amp;AwardContractDetailId=502683</t>
  </si>
  <si>
    <t>GCPS-2022-00920</t>
  </si>
  <si>
    <t>88908</t>
  </si>
  <si>
    <t>Ricardo Alberto Oviedo Labourt</t>
  </si>
  <si>
    <t>https://comunidad.comprasdominicana.gob.do/Public/Tendering/ContractDetailView/Index?UniqueIdentifier=DO1.PCCNTR.1484857&amp;AwardContractDetailId=420329</t>
  </si>
  <si>
    <t>GCPS-2022-00568</t>
  </si>
  <si>
    <t>62040</t>
  </si>
  <si>
    <t>Ramón  Novo Padilla</t>
  </si>
  <si>
    <t>https://comunidad.comprasdominicana.gob.do/Public/Tendering/ContractDetailView/Index?UniqueIdentifier=DO1.PCCNTR.1426145&amp;AwardContractDetailId=386301</t>
  </si>
  <si>
    <t>GCPS-2023-00119</t>
  </si>
  <si>
    <t>https://comunidad.comprasdominicana.gob.do/Public/Tendering/ContractDetailView/Index?UniqueIdentifier=DO1.PCCNTR.1567916&amp;AwardContractDetailId=447944</t>
  </si>
  <si>
    <t>GCPS-2022-00913</t>
  </si>
  <si>
    <t>44556</t>
  </si>
  <si>
    <t>Héctor  Joaquín Valdez  Rosa</t>
  </si>
  <si>
    <t>https://comunidad.comprasdominicana.gob.do/Public/Tendering/ContractDetailView/Index?UniqueIdentifier=DO1.PCCNTR.1484855&amp;AwardContractDetailId=420322</t>
  </si>
  <si>
    <t>GCPS-2022-00924</t>
  </si>
  <si>
    <t>38471</t>
  </si>
  <si>
    <t>Camilo Lorenzo Vargas</t>
  </si>
  <si>
    <t>https://comunidad.comprasdominicana.gob.do/Public/Tendering/ContractDetailView/Index?UniqueIdentifier=DO1.PCCNTR.1484860&amp;AwardContractDetailId=420333</t>
  </si>
  <si>
    <t>GCPS-2023-00643</t>
  </si>
  <si>
    <t>109687</t>
  </si>
  <si>
    <t>George  Aponte Lopez</t>
  </si>
  <si>
    <t>https://comunidad.comprasdominicana.gob.do/Public/Tendering/ContractDetailView/Index?UniqueIdentifier=DO1.PCCNTR.1714242&amp;AwardContractDetailId=502312</t>
  </si>
  <si>
    <t>GCPS-2022-00927</t>
  </si>
  <si>
    <t>14624</t>
  </si>
  <si>
    <t>Bolivar  Augusto  Morel  Almonte</t>
  </si>
  <si>
    <t>https://comunidad.comprasdominicana.gob.do/Public/Tendering/ContractDetailView/Index?UniqueIdentifier=DO1.PCCNTR.1484761&amp;AwardContractDetailId=420336</t>
  </si>
  <si>
    <t>GCPS-2023-00264</t>
  </si>
  <si>
    <t>https://comunidad.comprasdominicana.gob.do/Public/Tendering/ContractDetailView/Index?UniqueIdentifier=DO1.PCCNTR.1604625&amp;AwardContractDetailId=463431</t>
  </si>
  <si>
    <t>GCPS-2022-00923</t>
  </si>
  <si>
    <t>90612</t>
  </si>
  <si>
    <t>Robert Otoniel Villar</t>
  </si>
  <si>
    <t>https://comunidad.comprasdominicana.gob.do/Public/Tendering/ContractDetailView/Index?UniqueIdentifier=DO1.PCCNTR.1484859&amp;AwardContractDetailId=420332</t>
  </si>
  <si>
    <t>GCPS-2022-00921</t>
  </si>
  <si>
    <t>11523</t>
  </si>
  <si>
    <t>Juan  Cadena Pozo</t>
  </si>
  <si>
    <t>https://comunidad.comprasdominicana.gob.do/Public/Tendering/ContractDetailView/Index?UniqueIdentifier=DO1.PCCNTR.1484652&amp;AwardContractDetailId=420330</t>
  </si>
  <si>
    <t>GCPS-2022-00926</t>
  </si>
  <si>
    <t>69247</t>
  </si>
  <si>
    <t>Loly Reynoa Beard Moreno</t>
  </si>
  <si>
    <t>https://comunidad.comprasdominicana.gob.do/Public/Tendering/ContractDetailView/Index?UniqueIdentifier=DO1.PCCNTR.1484760&amp;AwardContractDetailId=420335</t>
  </si>
  <si>
    <t>GCPS-2022-00909</t>
  </si>
  <si>
    <t>93636</t>
  </si>
  <si>
    <t>Edward Charles Jimenez Taveras</t>
  </si>
  <si>
    <t>https://comunidad.comprasdominicana.gob.do/Public/Tendering/ContractDetailView/Index?UniqueIdentifier=DO1.PCCNTR.1484852&amp;AwardContractDetailId=420318</t>
  </si>
  <si>
    <t>GCPS-2023-00267</t>
  </si>
  <si>
    <t>https://comunidad.comprasdominicana.gob.do/Public/Tendering/ContractDetailView/Index?UniqueIdentifier=DO1.PCCNTR.1604628&amp;AwardContractDetailId=463434</t>
  </si>
  <si>
    <t>GCPS-2022-01017</t>
  </si>
  <si>
    <t>96980</t>
  </si>
  <si>
    <t>Elvyn  Ventura Sosa</t>
  </si>
  <si>
    <t>https://comunidad.comprasdominicana.gob.do/Public/Tendering/ContractDetailView/Index?UniqueIdentifier=DO1.PCCNTR.1490102&amp;AwardContractDetailId=422831</t>
  </si>
  <si>
    <t>GCPS-2022-00912</t>
  </si>
  <si>
    <t>89277</t>
  </si>
  <si>
    <t>YERANDY EMMANUEL ROBLES DE JESUS</t>
  </si>
  <si>
    <t>https://comunidad.comprasdominicana.gob.do/Public/Tendering/ContractDetailView/Index?UniqueIdentifier=DO1.PCCNTR.1484757&amp;AwardContractDetailId=420321</t>
  </si>
  <si>
    <t>GCPS-2023-00324</t>
  </si>
  <si>
    <t>Adquisición de Combustible para uso del Gabinete de Políticas Sociales (GPS), Centros Tecnológicos Comunitarios (CTC), Programa Oportunidad 14-24 y Proyecto Ciudad Mujer</t>
  </si>
  <si>
    <t>238</t>
  </si>
  <si>
    <t>Gulfstream Petroleum Dominicana S de RL</t>
  </si>
  <si>
    <t>https://comunidad.comprasdominicana.gob.do/Public/Tendering/ContractDetailView/Index?UniqueIdentifier=DO1.PCCNTR.1618028&amp;AwardContractDetailId=468133</t>
  </si>
  <si>
    <t>GCPS-2023-00809</t>
  </si>
  <si>
    <t>Adquisición de Combustible para uso del Gabinete de Política Social (GPS), Centros Tecnológicos Comunitarios (CTC), Programa Oportunidad 14-24 y Proyecto Ciudad Mujer</t>
  </si>
  <si>
    <t>https://comunidad.comprasdominicana.gob.do/Public/Tendering/ContractDetailView/Index?UniqueIdentifier=DO1.PCCNTR.1733403&amp;AwardContractDetailId=508808</t>
  </si>
  <si>
    <t>GCPS-2022-00831</t>
  </si>
  <si>
    <t>1156</t>
  </si>
  <si>
    <t>Bonanza Dominicana SAS</t>
  </si>
  <si>
    <t>https://comunidad.comprasdominicana.gob.do/Public/Tendering/ContractDetailView/Index?UniqueIdentifier=DO1.PCCNTR.1475373&amp;AwardContractDetailId=416698</t>
  </si>
  <si>
    <t>GCPS-2023-00099</t>
  </si>
  <si>
    <t>https://comunidad.comprasdominicana.gob.do/Public/Tendering/ContractDetailView/Index?UniqueIdentifier=DO1.PCCNTR.1560327&amp;AwardContractDetailId=445338</t>
  </si>
  <si>
    <t>GCPS-2023-00266</t>
  </si>
  <si>
    <t>502</t>
  </si>
  <si>
    <t>Editora El Nuevo Diario SA</t>
  </si>
  <si>
    <t>https://comunidad.comprasdominicana.gob.do/Public/Tendering/ContractDetailView/Index?UniqueIdentifier=DO1.PCCNTR.1604627&amp;AwardContractDetailId=463433</t>
  </si>
  <si>
    <t>GCPS-2022-00409</t>
  </si>
  <si>
    <t>https://comunidad.comprasdominicana.gob.do/Public/Tendering/ContractDetailView/Index?UniqueIdentifier=DO1.PCCNTR.1381601&amp;AwardContractDetailId=368651</t>
  </si>
  <si>
    <t>GCPS-2023-00349</t>
  </si>
  <si>
    <t>504</t>
  </si>
  <si>
    <t>Electrom SAS</t>
  </si>
  <si>
    <t>https://comunidad.comprasdominicana.gob.do/Public/Tendering/ContractDetailView/Index?UniqueIdentifier=DO1.PCCNTR.1627023&amp;AwardContractDetailId=472103</t>
  </si>
  <si>
    <t>GCPS-2022-00615</t>
  </si>
  <si>
    <t>1710</t>
  </si>
  <si>
    <t>Agencia de Viajes Milena Tours SRL</t>
  </si>
  <si>
    <t>https://comunidad.comprasdominicana.gob.do/Public/Tendering/ContractDetailView/Index?UniqueIdentifier=DO1.PCCNTR.1440537&amp;AwardContractDetailId=392176</t>
  </si>
  <si>
    <t>GCPS-2022-00473</t>
  </si>
  <si>
    <t>19537</t>
  </si>
  <si>
    <t>Radio Cadena Comercial SRL</t>
  </si>
  <si>
    <t>https://comunidad.comprasdominicana.gob.do/Public/Tendering/ContractDetailView/Index?UniqueIdentifier=DO1.PCCNTR.1403108&amp;AwardContractDetailId=376960</t>
  </si>
  <si>
    <t>GCPS-2023-00317</t>
  </si>
  <si>
    <t>Participacion en el XVI Congreso Internacional de Finanzas y Auditoria (CIFA), Simultaneamente con el XXI Seminario Latinoamericano de Contadores y Auditores (SELATCA)</t>
  </si>
  <si>
    <t>144</t>
  </si>
  <si>
    <t>BDO Esenfa SRL</t>
  </si>
  <si>
    <t>https://comunidad.comprasdominicana.gob.do/Public/Tendering/ContractDetailView/Index?UniqueIdentifier=DO1.PCCNTR.1616006&amp;AwardContractDetailId=467257</t>
  </si>
  <si>
    <t>GCPS-2024-00006</t>
  </si>
  <si>
    <t>https://comunidad.comprasdominicana.gob.do/Public/Tendering/ContractDetailView/Index?UniqueIdentifier=DO1.PCCNTR.1770225&amp;AwardContractDetailId=517920</t>
  </si>
  <si>
    <t>GCPS-2023-00841</t>
  </si>
  <si>
    <t>https://comunidad.comprasdominicana.gob.do/Public/Tendering/ContractDetailView/Index?UniqueIdentifier=DO1.PCCNTR.1736142&amp;AwardContractDetailId=510487</t>
  </si>
  <si>
    <t>GCPS-2023-00843</t>
  </si>
  <si>
    <t>https://comunidad.comprasdominicana.gob.do/Public/Tendering/ContractDetailView/Index?UniqueIdentifier=DO1.PCCNTR.1735849&amp;AwardContractDetailId=510488</t>
  </si>
  <si>
    <t>GCPS-2023-00845</t>
  </si>
  <si>
    <t>https://comunidad.comprasdominicana.gob.do/Public/Tendering/ContractDetailView/Index?UniqueIdentifier=DO1.PCCNTR.1735850&amp;AwardContractDetailId=510489</t>
  </si>
  <si>
    <t>GCPS-2023-00846</t>
  </si>
  <si>
    <t>https://comunidad.comprasdominicana.gob.do/Public/Tendering/ContractDetailView/Index?UniqueIdentifier=DO1.PCCNTR.1736144&amp;AwardContractDetailId=510490</t>
  </si>
  <si>
    <t>GCPS-2023-00091</t>
  </si>
  <si>
    <t>https://comunidad.comprasdominicana.gob.do/Public/Tendering/ContractDetailView/Index?UniqueIdentifier=DO1.PCCNTR.1557936&amp;AwardContractDetailId=445025</t>
  </si>
  <si>
    <t>GCPS-2023-00230</t>
  </si>
  <si>
    <t>Adquisición de licencias para manejo de software, para ser instalados en dispositivos del proyecto ciudad mujer.</t>
  </si>
  <si>
    <t>https://comunidad.comprasdominicana.gob.do/Public/Tendering/ContractDetailView/Index?UniqueIdentifier=DO1.PCCNTR.1596530&amp;AwardContractDetailId=459999</t>
  </si>
  <si>
    <t>GCPS-2023-00124</t>
  </si>
  <si>
    <t>13047</t>
  </si>
  <si>
    <t>Logicone SRL</t>
  </si>
  <si>
    <t>https://comunidad.comprasdominicana.gob.do/Public/Tendering/ContractDetailView/Index?UniqueIdentifier=DO1.PCCNTR.1569652&amp;AwardContractDetailId=448851</t>
  </si>
  <si>
    <t>GCPS-2023-00363</t>
  </si>
  <si>
    <t>Adquisicion de Licencias para uso de la Institucion,</t>
  </si>
  <si>
    <t>https://comunidad.comprasdominicana.gob.do/Public/Tendering/ContractDetailView/Index?UniqueIdentifier=DO1.PCCNTR.1630601&amp;AwardContractDetailId=473448</t>
  </si>
  <si>
    <t>GCPS-2022-00803</t>
  </si>
  <si>
    <t>8617</t>
  </si>
  <si>
    <t>Andel Star INC</t>
  </si>
  <si>
    <t>https://comunidad.comprasdominicana.gob.do/Public/Tendering/ContractDetailView/Index?UniqueIdentifier=DO1.PCCNTR.1471313&amp;AwardContractDetailId=414293</t>
  </si>
  <si>
    <t>GCPS-2022-00890</t>
  </si>
  <si>
    <t>https://comunidad.comprasdominicana.gob.do/Public/Tendering/ContractDetailView/Index?UniqueIdentifier=DO1.PCCNTR.1482881&amp;AwardContractDetailId=419845</t>
  </si>
  <si>
    <t>GCPS-2022-00893</t>
  </si>
  <si>
    <t>https://comunidad.comprasdominicana.gob.do/Public/Tendering/ContractDetailView/Index?UniqueIdentifier=DO1.PCCNTR.1483601&amp;AwardContractDetailId=419904</t>
  </si>
  <si>
    <t>GCPS-2022-00680</t>
  </si>
  <si>
    <t>57472</t>
  </si>
  <si>
    <t>Jochy Autograf SRL</t>
  </si>
  <si>
    <t>https://comunidad.comprasdominicana.gob.do/Public/Tendering/ContractDetailView/Index?UniqueIdentifier=DO1.PCCNTR.1453846&amp;AwardContractDetailId=397078</t>
  </si>
  <si>
    <t>GCPS-2022-00941</t>
  </si>
  <si>
    <t>https://comunidad.comprasdominicana.gob.do/Public/Tendering/ContractDetailView/Index?UniqueIdentifier=DO1.PCCNTR.1486504&amp;AwardContractDetailId=420976</t>
  </si>
  <si>
    <t>GCPS-2022-00949</t>
  </si>
  <si>
    <t>47887</t>
  </si>
  <si>
    <t>Most By Yei Collection SRL</t>
  </si>
  <si>
    <t>https://comunidad.comprasdominicana.gob.do/Public/Tendering/ContractDetailView/Index?UniqueIdentifier=DO1.PCCNTR.1486542&amp;AwardContractDetailId=420805</t>
  </si>
  <si>
    <t>GCPS-2022-00510</t>
  </si>
  <si>
    <t>https://comunidad.comprasdominicana.gob.do/Public/Tendering/ContractDetailView/Index?UniqueIdentifier=DO1.PCCNTR.1412942&amp;AwardContractDetailId=381267</t>
  </si>
  <si>
    <t>GCPS-2023-00077</t>
  </si>
  <si>
    <t>https://comunidad.comprasdominicana.gob.do/Public/Tendering/ContractDetailView/Index?UniqueIdentifier=DO1.PCCNTR.1553662&amp;AwardContractDetailId=443775</t>
  </si>
  <si>
    <t>GCPS-2022-01001</t>
  </si>
  <si>
    <t>https://comunidad.comprasdominicana.gob.do/Public/Tendering/ContractDetailView/Index?UniqueIdentifier=DO1.PCCNTR.1489139&amp;AwardContractDetailId=422722</t>
  </si>
  <si>
    <t>GCPS-2023-00499</t>
  </si>
  <si>
    <t>Adquisición de Combustible para uso del Gabinete de Políticas Sociales (GPS), Centros Tecnológicos Comunitarios (CTC), Programa Oportunidad 14-24 y Proyecto Ciudad Mujer.</t>
  </si>
  <si>
    <t>https://comunidad.comprasdominicana.gob.do/Public/Tendering/ContractDetailView/Index?UniqueIdentifier=DO1.PCCNTR.1666250&amp;AwardContractDetailId=487497</t>
  </si>
  <si>
    <t>GCPS-2022-00914</t>
  </si>
  <si>
    <t>37040</t>
  </si>
  <si>
    <t>Golden Sand Caribbean Development SRL</t>
  </si>
  <si>
    <t>https://comunidad.comprasdominicana.gob.do/Public/Tendering/ContractDetailView/Index?UniqueIdentifier=DO1.PCCNTR.1484856&amp;AwardContractDetailId=420323</t>
  </si>
  <si>
    <t>GCPS-2022-00918</t>
  </si>
  <si>
    <t>29581</t>
  </si>
  <si>
    <t>CAC Media SRL</t>
  </si>
  <si>
    <t>https://comunidad.comprasdominicana.gob.do/Public/Tendering/ContractDetailView/Index?UniqueIdentifier=DO1.PCCNTR.1484579&amp;AwardContractDetailId=420327</t>
  </si>
  <si>
    <t>GCPS-2023-00340</t>
  </si>
  <si>
    <t>30818</t>
  </si>
  <si>
    <t>RAMC International SRL</t>
  </si>
  <si>
    <t>https://comunidad.comprasdominicana.gob.do/Public/Tendering/ContractDetailView/Index?UniqueIdentifier=DO1.PCCNTR.1625621&amp;AwardContractDetailId=471392</t>
  </si>
  <si>
    <t>GCPS-2023-00467</t>
  </si>
  <si>
    <t>29139</t>
  </si>
  <si>
    <t>Face Urbana SRL</t>
  </si>
  <si>
    <t>https://comunidad.comprasdominicana.gob.do/Public/Tendering/ContractDetailView/Index?UniqueIdentifier=DO1.PCCNTR.1657722&amp;AwardContractDetailId=483561</t>
  </si>
  <si>
    <t>GCPS-2022-00703</t>
  </si>
  <si>
    <t>https://comunidad.comprasdominicana.gob.do/Public/Tendering/ContractDetailView/Index?UniqueIdentifier=DO1.PCCNTR.1455246&amp;AwardContractDetailId=397875</t>
  </si>
  <si>
    <t>GCPS-2022-00973</t>
  </si>
  <si>
    <t>https://comunidad.comprasdominicana.gob.do/Public/Tendering/ContractDetailView/Index?UniqueIdentifier=DO1.PCCNTR.1488803&amp;AwardContractDetailId=421872</t>
  </si>
  <si>
    <t>GCPS-2023-00201</t>
  </si>
  <si>
    <t>Adquisicion de computadoras portatiles, para el proyecto ciudad mujer.</t>
  </si>
  <si>
    <t>https://comunidad.comprasdominicana.gob.do/Public/Tendering/ContractDetailView/Index?UniqueIdentifier=DO1.PCCNTR.1587713&amp;AwardContractDetailId=456921</t>
  </si>
  <si>
    <t>GCPS-2023-00517</t>
  </si>
  <si>
    <t>https://comunidad.comprasdominicana.gob.do/Public/Tendering/ContractDetailView/Index?UniqueIdentifier=DO1.PCCNTR.1673003&amp;AwardContractDetailId=489613</t>
  </si>
  <si>
    <t>GCPS-2023-00426</t>
  </si>
  <si>
    <t>41280</t>
  </si>
  <si>
    <t>Medios y Eventos González-MEG- EIRL</t>
  </si>
  <si>
    <t>https://comunidad.comprasdominicana.gob.do/Public/Tendering/ContractDetailView/Index?UniqueIdentifier=DO1.PCCNTR.1647218&amp;AwardContractDetailId=479528</t>
  </si>
  <si>
    <t>GCPS-2022-00805</t>
  </si>
  <si>
    <t>39019</t>
  </si>
  <si>
    <t>Sanotek SRL</t>
  </si>
  <si>
    <t>https://comunidad.comprasdominicana.gob.do/Public/Tendering/ContractDetailView/Index?UniqueIdentifier=DO1.PCCNTR.1471391&amp;AwardContractDetailId=414650</t>
  </si>
  <si>
    <t>GCPS-2023-00318</t>
  </si>
  <si>
    <t>https://comunidad.comprasdominicana.gob.do/Public/Tendering/ContractDetailView/Index?UniqueIdentifier=DO1.PCCNTR.1617018&amp;AwardContractDetailId=467326</t>
  </si>
  <si>
    <t>GCPS-2022-00963</t>
  </si>
  <si>
    <t>41955</t>
  </si>
  <si>
    <t>Instagral KM SRL</t>
  </si>
  <si>
    <t>https://comunidad.comprasdominicana.gob.do/Public/Tendering/ContractDetailView/Index?UniqueIdentifier=DO1.PCCNTR.1487163&amp;AwardContractDetailId=421662</t>
  </si>
  <si>
    <t>GCPS-2023-00297</t>
  </si>
  <si>
    <t>https://comunidad.comprasdominicana.gob.do/Public/Tendering/ContractDetailView/Index?UniqueIdentifier=DO1.PCCNTR.1610102&amp;AwardContractDetailId=465502</t>
  </si>
  <si>
    <t>GCPS-2022-00760</t>
  </si>
  <si>
    <t>98282</t>
  </si>
  <si>
    <t>Infinito Rent a Car SRL</t>
  </si>
  <si>
    <t>https://comunidad.comprasdominicana.gob.do/Public/Tendering/ContractDetailView/Index?UniqueIdentifier=DO1.PCCNTR.1465506&amp;AwardContractDetailId=401983</t>
  </si>
  <si>
    <t>GCPS-2023-00037</t>
  </si>
  <si>
    <t>Servicio de alquiler de vehículo, para movilizar personal que supervisa abras de construcción de los Centros de Desarrollo Integral para la Mujer.</t>
  </si>
  <si>
    <t>https://comunidad.comprasdominicana.gob.do/Public/Tendering/ContractDetailView/Index?UniqueIdentifier=DO1.PCCNTR.1538646&amp;AwardContractDetailId=437776</t>
  </si>
  <si>
    <t>GCPS-2022-00889</t>
  </si>
  <si>
    <t>107172</t>
  </si>
  <si>
    <t>Multimedios Ecap SRL</t>
  </si>
  <si>
    <t>https://comunidad.comprasdominicana.gob.do/Public/Tendering/ContractDetailView/Index?UniqueIdentifier=DO1.PCCNTR.1483274&amp;AwardContractDetailId=419835</t>
  </si>
  <si>
    <t>GCPS-2022-00454</t>
  </si>
  <si>
    <t>57079</t>
  </si>
  <si>
    <t>Delicias DLM SRL</t>
  </si>
  <si>
    <t>https://comunidad.comprasdominicana.gob.do/Public/Tendering/ContractDetailView/Index?UniqueIdentifier=DO1.PCCNTR.1400213&amp;AwardContractDetailId=375507</t>
  </si>
  <si>
    <t>GCPS-2022-00604</t>
  </si>
  <si>
    <t>https://comunidad.comprasdominicana.gob.do/Public/Tendering/ContractDetailView/Index?UniqueIdentifier=DO1.PCCNTR.1440214&amp;AwardContractDetailId=391688</t>
  </si>
  <si>
    <t>GCPS-2022-00681</t>
  </si>
  <si>
    <t>https://comunidad.comprasdominicana.gob.do/Public/Tendering/ContractDetailView/Index?UniqueIdentifier=DO1.PCCNTR.1453850&amp;AwardContractDetailId=397105</t>
  </si>
  <si>
    <t>GCPS-2022-00769</t>
  </si>
  <si>
    <t>https://comunidad.comprasdominicana.gob.do/Public/Tendering/ContractDetailView/Index?UniqueIdentifier=DO1.PCCNTR.1466309&amp;AwardContractDetailId=402431</t>
  </si>
  <si>
    <t>GCPS-2022-00789</t>
  </si>
  <si>
    <t>https://comunidad.comprasdominicana.gob.do/Public/Tendering/ContractDetailView/Index?UniqueIdentifier=DO1.PCCNTR.1468165&amp;AwardContractDetailId=413563</t>
  </si>
  <si>
    <t>GCPS-2022-00904</t>
  </si>
  <si>
    <t>https://comunidad.comprasdominicana.gob.do/Public/Tendering/ContractDetailView/Index?UniqueIdentifier=DO1.PCCNTR.1484567&amp;AwardContractDetailId=420248</t>
  </si>
  <si>
    <t>GCPS-2022-00958</t>
  </si>
  <si>
    <t>https://comunidad.comprasdominicana.gob.do/Public/Tendering/ContractDetailView/Index?UniqueIdentifier=DO1.PCCNTR.1486468&amp;AwardContractDetailId=421107</t>
  </si>
  <si>
    <t>GCPS-2022-00957</t>
  </si>
  <si>
    <t>https://comunidad.comprasdominicana.gob.do/Public/Tendering/ContractDetailView/Index?UniqueIdentifier=DO1.PCCNTR.1486466&amp;AwardContractDetailId=421079</t>
  </si>
  <si>
    <t>GCPS-2022-01031</t>
  </si>
  <si>
    <t>https://comunidad.comprasdominicana.gob.do/Public/Tendering/ContractDetailView/Index?UniqueIdentifier=DO1.PCCNTR.1489618&amp;AwardContractDetailId=422891</t>
  </si>
  <si>
    <t>GCPS-2022-00925</t>
  </si>
  <si>
    <t>60954</t>
  </si>
  <si>
    <t>Medios &amp; Comunicación MG SRL</t>
  </si>
  <si>
    <t>https://comunidad.comprasdominicana.gob.do/Public/Tendering/ContractDetailView/Index?UniqueIdentifier=DO1.PCCNTR.1484759&amp;AwardContractDetailId=420334</t>
  </si>
  <si>
    <t>GCPS-2022-00931</t>
  </si>
  <si>
    <t>105231</t>
  </si>
  <si>
    <t>Action Plan SRL</t>
  </si>
  <si>
    <t>https://comunidad.comprasdominicana.gob.do/Public/Tendering/ContractDetailView/Index?UniqueIdentifier=DO1.PCCNTR.1485102&amp;AwardContractDetailId=420349</t>
  </si>
  <si>
    <t>GCPS-2022-00879</t>
  </si>
  <si>
    <t>https://comunidad.comprasdominicana.gob.do/Public/Tendering/ContractDetailView/Index?UniqueIdentifier=DO1.PCCNTR.1482817&amp;AwardContractDetailId=419386</t>
  </si>
  <si>
    <t>GCPS-2023-00094</t>
  </si>
  <si>
    <t>https://comunidad.comprasdominicana.gob.do/Public/Tendering/ContractDetailView/Index?UniqueIdentifier=DO1.PCCNTR.1558366&amp;AwardContractDetailId=445064</t>
  </si>
  <si>
    <t>GCPS-2022-00561</t>
  </si>
  <si>
    <t>https://comunidad.comprasdominicana.gob.do/Public/Tendering/ContractDetailView/Index?UniqueIdentifier=DO1.PCCNTR.1423228&amp;AwardContractDetailId=385264</t>
  </si>
  <si>
    <t>GCPS-2022-00639</t>
  </si>
  <si>
    <t>63848</t>
  </si>
  <si>
    <t>PB Celebraciones SRL</t>
  </si>
  <si>
    <t>https://comunidad.comprasdominicana.gob.do/Public/Tendering/ContractDetailView/Index?UniqueIdentifier=DO1.PCCNTR.1445341&amp;AwardContractDetailId=394009</t>
  </si>
  <si>
    <t>GCPS-2022-00953</t>
  </si>
  <si>
    <t>https://comunidad.comprasdominicana.gob.do/Public/Tendering/ContractDetailView/Index?UniqueIdentifier=DO1.PCCNTR.1486647&amp;AwardContractDetailId=420909</t>
  </si>
  <si>
    <t>GCPS-2022-00887</t>
  </si>
  <si>
    <t>https://comunidad.comprasdominicana.gob.do/Public/Tendering/ContractDetailView/Index?UniqueIdentifier=DO1.PCCNTR.1482784&amp;AwardContractDetailId=419860</t>
  </si>
  <si>
    <t>GCPS-2023-00002</t>
  </si>
  <si>
    <t>Servicio de Refrigerio Pre-empacado para el Evento de Presentación de Procedimientos, Quejas y Reclamaciones de Santo Domingo Norte.</t>
  </si>
  <si>
    <t>https://comunidad.comprasdominicana.gob.do/Public/Tendering/ContractDetailView/Index?UniqueIdentifier=DO1.PCCNTR.1515739&amp;AwardContractDetailId=428687</t>
  </si>
  <si>
    <t>GCPS-2023-00089</t>
  </si>
  <si>
    <t>https://comunidad.comprasdominicana.gob.do/Public/Tendering/ContractDetailView/Index?UniqueIdentifier=DO1.PCCNTR.1557715&amp;AwardContractDetailId=444868</t>
  </si>
  <si>
    <t>GCPS-2022-00910</t>
  </si>
  <si>
    <t>66228</t>
  </si>
  <si>
    <t>Grupo Mecca SRL</t>
  </si>
  <si>
    <t>https://comunidad.comprasdominicana.gob.do/Public/Tendering/ContractDetailView/Index?UniqueIdentifier=DO1.PCCNTR.1484853&amp;AwardContractDetailId=420319</t>
  </si>
  <si>
    <t>GCPS-2023-00270</t>
  </si>
  <si>
    <t>https://comunidad.comprasdominicana.gob.do/Public/Tendering/ContractDetailView/Index?UniqueIdentifier=DO1.PCCNTR.1604520&amp;AwardContractDetailId=463437</t>
  </si>
  <si>
    <t>GCPS-2022-00929</t>
  </si>
  <si>
    <t>62067</t>
  </si>
  <si>
    <t>Global TNI Multimedios EIRL</t>
  </si>
  <si>
    <t>https://comunidad.comprasdominicana.gob.do/Public/Tendering/ContractDetailView/Index?UniqueIdentifier=DO1.PCCNTR.1484861&amp;AwardContractDetailId=420338</t>
  </si>
  <si>
    <t>GCPS-2022-00972</t>
  </si>
  <si>
    <t>https://comunidad.comprasdominicana.gob.do/Public/Tendering/ContractDetailView/Index?UniqueIdentifier=DO1.PCCNTR.1487607&amp;AwardContractDetailId=421795</t>
  </si>
  <si>
    <t>GCPS-2023-00650</t>
  </si>
  <si>
    <t>68462</t>
  </si>
  <si>
    <t>D Chefcito El Sabor del Paladar SRL</t>
  </si>
  <si>
    <t>https://comunidad.comprasdominicana.gob.do/Public/Tendering/ContractDetailView/Index?UniqueIdentifier=DO1.PCCNTR.1715943&amp;AwardContractDetailId=502808</t>
  </si>
  <si>
    <t>GCPS-2022-00518</t>
  </si>
  <si>
    <t>https://comunidad.comprasdominicana.gob.do/Public/Tendering/ContractDetailView/Index?UniqueIdentifier=DO1.PCCNTR.1414063&amp;AwardContractDetailId=381799</t>
  </si>
  <si>
    <t>GCPS-2022-00888</t>
  </si>
  <si>
    <t>https://comunidad.comprasdominicana.gob.do/Public/Tendering/ContractDetailView/Index?UniqueIdentifier=DO1.PCCNTR.1483265&amp;AwardContractDetailId=419865</t>
  </si>
  <si>
    <t>GCPS-2022-00895</t>
  </si>
  <si>
    <t>https://comunidad.comprasdominicana.gob.do/Public/Tendering/ContractDetailView/Index?UniqueIdentifier=DO1.PCCNTR.1483804&amp;AwardContractDetailId=419935</t>
  </si>
  <si>
    <t>GCPS-2022-00894</t>
  </si>
  <si>
    <t>https://comunidad.comprasdominicana.gob.do/Public/Tendering/ContractDetailView/Index?UniqueIdentifier=DO1.PCCNTR.1483802&amp;AwardContractDetailId=419888</t>
  </si>
  <si>
    <t>GCPS-2022-00962</t>
  </si>
  <si>
    <t>https://comunidad.comprasdominicana.gob.do/Public/Tendering/ContractDetailView/Index?UniqueIdentifier=DO1.PCCNTR.1487426&amp;AwardContractDetailId=421544</t>
  </si>
  <si>
    <t>GCPS-2022-00992</t>
  </si>
  <si>
    <t>https://comunidad.comprasdominicana.gob.do/Public/Tendering/ContractDetailView/Index?UniqueIdentifier=DO1.PCCNTR.1488300&amp;AwardContractDetailId=422535</t>
  </si>
  <si>
    <t>GCPS-2022-00991</t>
  </si>
  <si>
    <t>https://comunidad.comprasdominicana.gob.do/Public/Tendering/ContractDetailView/Index?UniqueIdentifier=DO1.PCCNTR.1488493&amp;AwardContractDetailId=422496</t>
  </si>
  <si>
    <t>GCPS-2023-00087</t>
  </si>
  <si>
    <t>https://comunidad.comprasdominicana.gob.do/Public/Tendering/ContractDetailView/Index?UniqueIdentifier=DO1.PCCNTR.1557713&amp;AwardContractDetailId=444866</t>
  </si>
  <si>
    <t>GCPS-2023-00088</t>
  </si>
  <si>
    <t>https://comunidad.comprasdominicana.gob.do/Public/Tendering/ContractDetailView/Index?UniqueIdentifier=DO1.PCCNTR.1557714&amp;AwardContractDetailId=444867</t>
  </si>
  <si>
    <t>GCPS-2023-00090</t>
  </si>
  <si>
    <t>https://comunidad.comprasdominicana.gob.do/Public/Tendering/ContractDetailView/Index?UniqueIdentifier=DO1.PCCNTR.1557716&amp;AwardContractDetailId=444869</t>
  </si>
  <si>
    <t>GCPS-2023-00238</t>
  </si>
  <si>
    <t>https://comunidad.comprasdominicana.gob.do/Public/Tendering/ContractDetailView/Index?UniqueIdentifier=DO1.PCCNTR.1599938&amp;AwardContractDetailId=461383</t>
  </si>
  <si>
    <t>GCPS-2023-00780</t>
  </si>
  <si>
    <t>https://comunidad.comprasdominicana.gob.do/Public/Tendering/ContractDetailView/Index?UniqueIdentifier=DO1.PCCNTR.1727430&amp;AwardContractDetailId=506769</t>
  </si>
  <si>
    <t>GCPS-2023-00790</t>
  </si>
  <si>
    <t>https://comunidad.comprasdominicana.gob.do/Public/Tendering/ContractDetailView/Index?UniqueIdentifier=DO1.PCCNTR.1728980&amp;AwardContractDetailId=507535</t>
  </si>
  <si>
    <t>GCPS-2022-00919</t>
  </si>
  <si>
    <t>76544</t>
  </si>
  <si>
    <t>Bladimir Morales E.I.R.L</t>
  </si>
  <si>
    <t>https://comunidad.comprasdominicana.gob.do/Public/Tendering/ContractDetailView/Index?UniqueIdentifier=DO1.PCCNTR.1484580&amp;AwardContractDetailId=420328</t>
  </si>
  <si>
    <t>GCPS-2023-00229</t>
  </si>
  <si>
    <t>Adquisición de uniformes para cubrir necesidad del personal técnico y de supervisión, del proyecto ciudad mujer CEDI-MUJER.</t>
  </si>
  <si>
    <t>78671</t>
  </si>
  <si>
    <t>Sastreria Lavanderia Angelo EIRL</t>
  </si>
  <si>
    <t>https://comunidad.comprasdominicana.gob.do/Public/Tendering/ContractDetailView/Index?UniqueIdentifier=DO1.PCCNTR.1596040&amp;AwardContractDetailId=459970</t>
  </si>
  <si>
    <t>GCPS-2023-00468</t>
  </si>
  <si>
    <t>80706</t>
  </si>
  <si>
    <t>Elilolea Food Services SRL</t>
  </si>
  <si>
    <t>https://comunidad.comprasdominicana.gob.do/Public/Tendering/ContractDetailView/Index?UniqueIdentifier=DO1.PCCNTR.1657523&amp;AwardContractDetailId=483562</t>
  </si>
  <si>
    <t>GCPS-2022-00915</t>
  </si>
  <si>
    <t>81999</t>
  </si>
  <si>
    <t>Gala Media Group GMG S.R.L.</t>
  </si>
  <si>
    <t>https://comunidad.comprasdominicana.gob.do/Public/Tendering/ContractDetailView/Index?UniqueIdentifier=DO1.PCCNTR.1484576&amp;AwardContractDetailId=420324</t>
  </si>
  <si>
    <t>GCPS-2022-00930</t>
  </si>
  <si>
    <t>83300</t>
  </si>
  <si>
    <t>Instituto Latinoamericano de Investigación y Asesoría Computarizada y Producción de Programas de TV ILIACOMP SRL</t>
  </si>
  <si>
    <t>https://comunidad.comprasdominicana.gob.do/Public/Tendering/ContractDetailView/Index?UniqueIdentifier=DO1.PCCNTR.1484762&amp;AwardContractDetailId=420339</t>
  </si>
  <si>
    <t>GCPS-2022-00775</t>
  </si>
  <si>
    <t>88434</t>
  </si>
  <si>
    <t>Mantenimientos Y Servicios A Tiempo Maserti SRL</t>
  </si>
  <si>
    <t>https://comunidad.comprasdominicana.gob.do/Public/Tendering/ContractDetailView/Index?UniqueIdentifier=DO1.PCCNTR.1466362&amp;AwardContractDetailId=412713</t>
  </si>
  <si>
    <t>GCPS-2022-00800</t>
  </si>
  <si>
    <t>87913</t>
  </si>
  <si>
    <t>Suplitop Events SRL</t>
  </si>
  <si>
    <t>https://comunidad.comprasdominicana.gob.do/Public/Tendering/ContractDetailView/Index?UniqueIdentifier=DO1.PCCNTR.1470551&amp;AwardContractDetailId=414012</t>
  </si>
  <si>
    <t>GCPS-2022-00911</t>
  </si>
  <si>
    <t>89416</t>
  </si>
  <si>
    <t>Grupo Silper Servicios Multiples SRL</t>
  </si>
  <si>
    <t>https://comunidad.comprasdominicana.gob.do/Public/Tendering/ContractDetailView/Index?UniqueIdentifier=DO1.PCCNTR.1484854&amp;AwardContractDetailId=420320</t>
  </si>
  <si>
    <t>GCPS-2022-00511</t>
  </si>
  <si>
    <t>92500</t>
  </si>
  <si>
    <t>EV Color Group SRL</t>
  </si>
  <si>
    <t>https://comunidad.comprasdominicana.gob.do/Public/Tendering/ContractDetailView/Index?UniqueIdentifier=DO1.PCCNTR.1413140&amp;AwardContractDetailId=381268</t>
  </si>
  <si>
    <t>GCPS-2022-01002</t>
  </si>
  <si>
    <t>https://comunidad.comprasdominicana.gob.do/Public/Tendering/ContractDetailView/Index?UniqueIdentifier=DO1.PCCNTR.1489601&amp;AwardContractDetailId=422764</t>
  </si>
  <si>
    <t>GCPS-2022-00916</t>
  </si>
  <si>
    <t>95538</t>
  </si>
  <si>
    <t>KPLL Entertainment Open EIRL</t>
  </si>
  <si>
    <t>https://comunidad.comprasdominicana.gob.do/Public/Tendering/ContractDetailView/Index?UniqueIdentifier=DO1.PCCNTR.1484577&amp;AwardContractDetailId=420325</t>
  </si>
  <si>
    <t>GCPS-2022-00922</t>
  </si>
  <si>
    <t>96520</t>
  </si>
  <si>
    <t>Fremarex SRL</t>
  </si>
  <si>
    <t>https://comunidad.comprasdominicana.gob.do/Public/Tendering/ContractDetailView/Index?UniqueIdentifier=DO1.PCCNTR.1484858&amp;AwardContractDetailId=420331</t>
  </si>
  <si>
    <t>GCPS-2022-00884</t>
  </si>
  <si>
    <t>96228</t>
  </si>
  <si>
    <t>El Rinconcito Gourmet By Guillercris SRL</t>
  </si>
  <si>
    <t>https://comunidad.comprasdominicana.gob.do/Public/Tendering/ContractDetailView/Index?UniqueIdentifier=DO1.PCCNTR.1483043&amp;AwardContractDetailId=419608</t>
  </si>
  <si>
    <t>GCPS-2022-00917</t>
  </si>
  <si>
    <t>96574</t>
  </si>
  <si>
    <t>Pincel Media Group SRL</t>
  </si>
  <si>
    <t>https://comunidad.comprasdominicana.gob.do/Public/Tendering/ContractDetailView/Index?UniqueIdentifier=DO1.PCCNTR.1484578&amp;AwardContractDetailId=420326</t>
  </si>
  <si>
    <t>GCPS-2023-00278</t>
  </si>
  <si>
    <t>104966</t>
  </si>
  <si>
    <t>Su Mundo Multimedios S.R.L.</t>
  </si>
  <si>
    <t>https://comunidad.comprasdominicana.gob.do/Public/Tendering/ContractDetailView/Index?UniqueIdentifier=DO1.PCCNTR.1604430&amp;AwardContractDetailId=463444</t>
  </si>
  <si>
    <t>GCPS-2022-00928</t>
  </si>
  <si>
    <t>102870</t>
  </si>
  <si>
    <t>El Super Meridiano SRL</t>
  </si>
  <si>
    <t>https://comunidad.comprasdominicana.gob.do/Public/Tendering/ContractDetailView/Index?UniqueIdentifier=DO1.PCCNTR.1484653&amp;AwardContractDetailId=420337</t>
  </si>
  <si>
    <t>GCPS-2022-00954</t>
  </si>
  <si>
    <t>104318</t>
  </si>
  <si>
    <t>Grupo Conselciv SRL</t>
  </si>
  <si>
    <t>https://comunidad.comprasdominicana.gob.do/Public/Tendering/ContractDetailView/Index?UniqueIdentifier=DO1.PCCNTR.1486661&amp;AwardContractDetailId=420985</t>
  </si>
  <si>
    <t>GCPS-2022-00905</t>
  </si>
  <si>
    <t>108329</t>
  </si>
  <si>
    <t>Soluciones Marbella FJ SRL</t>
  </si>
  <si>
    <t>https://comunidad.comprasdominicana.gob.do/Public/Tendering/ContractDetailView/Index?UniqueIdentifier=DO1.PCCNTR.1484435&amp;AwardContractDetailId=420245</t>
  </si>
  <si>
    <t>GCPS-2023-00064</t>
  </si>
  <si>
    <t>Servicios para realizar taller de atención a violencia contra la mujer, en Santiago de los caballeros.</t>
  </si>
  <si>
    <t>https://comunidad.comprasdominicana.gob.do/Public/Tendering/ContractDetailView/Index?UniqueIdentifier=DO1.PCCNTR.1551117&amp;AwardContractDetailId=442232</t>
  </si>
  <si>
    <t>GCPS-2022-00606</t>
  </si>
  <si>
    <t>33392</t>
  </si>
  <si>
    <t>Asociación PMI Capitulo Republica Dominicana INC</t>
  </si>
  <si>
    <t>https://comunidad.comprasdominicana.gob.do/Public/Tendering/ContractDetailView/Index?UniqueIdentifier=DO1.PCCNTR.1439912&amp;AwardContractDetailId=391716</t>
  </si>
  <si>
    <t>GCPS-2023-00535</t>
  </si>
  <si>
    <t>https://comunidad.comprasdominicana.gob.do/Public/Tendering/ContractDetailView/Index?UniqueIdentifier=DO1.PCCNTR.1681851&amp;AwardContractDetailId=492246</t>
  </si>
  <si>
    <t>GCPS-2022-00759</t>
  </si>
  <si>
    <t>58217</t>
  </si>
  <si>
    <t>Instituto de Normas Técnicas de Costa Rica</t>
  </si>
  <si>
    <t>https://comunidad.comprasdominicana.gob.do/Public/Tendering/ContractDetailView/Index?UniqueIdentifier=DO1.PCCNTR.1464853&amp;AwardContractDetailId=401877</t>
  </si>
  <si>
    <t>CONAVIHSIDA-2023-00068</t>
  </si>
  <si>
    <t>ASISTENCIA TÉCNICA PARA EL ANÁLISIS DE DATOS ESTADÍSTICOS RELACIONADAS A LAS INTERVENCIONES PARA LA PREVENCIÓN Y LA ATENCIÓN EN EL MARCO DE LA RESPUESTA NACIONAL AL VIH Y SIDA A NIVEL NACIONAL, PARA EL REPOSITORIO DE ESTADÍSTICAS E INVESTIGACIONES EN ITS-VIH-SIDA (RESIN-CONVIHSIDA)</t>
  </si>
  <si>
    <t>32664</t>
  </si>
  <si>
    <t>DANIA GUZMAN SANCHEZ DE MELO</t>
  </si>
  <si>
    <t>https://comunidad.comprasdominicana.gob.do/Public/Tendering/ContractDetailView/Index?UniqueIdentifier=DO1.PCCNTR.1638707&amp;AwardContractDetailId=476585</t>
  </si>
  <si>
    <t>CONAVIHSIDA-2024-00010</t>
  </si>
  <si>
    <t>https://comunidad.comprasdominicana.gob.do/Public/Tendering/ContractDetailView/Index?UniqueIdentifier=DO1.PCCNTR.1782022&amp;AwardContractDetailId=521743</t>
  </si>
  <si>
    <t>CONAVIHSIDA-2023-00046</t>
  </si>
  <si>
    <t>18138</t>
  </si>
  <si>
    <t>Ydaiza Josefina Suero De León</t>
  </si>
  <si>
    <t>https://comunidad.comprasdominicana.gob.do/Public/Tendering/ContractDetailView/Index?UniqueIdentifier=DO1.PCCNTR.1613132&amp;AwardContractDetailId=466528</t>
  </si>
  <si>
    <t>CONAVIHSIDA-2023-00112</t>
  </si>
  <si>
    <t>85979</t>
  </si>
  <si>
    <t>María Altagracia Ramírez de Polanco</t>
  </si>
  <si>
    <t>https://comunidad.comprasdominicana.gob.do/Public/Tendering/ContractDetailView/Index?UniqueIdentifier=DO1.PCCNTR.1700927&amp;AwardContractDetailId=498321</t>
  </si>
  <si>
    <t>CONAVIHSIDA-2023-00110</t>
  </si>
  <si>
    <t>78973</t>
  </si>
  <si>
    <t>Julio Cesar  Garcia  Espinal</t>
  </si>
  <si>
    <t>https://comunidad.comprasdominicana.gob.do/Public/Tendering/ContractDetailView/Index?UniqueIdentifier=DO1.PCCNTR.1701329&amp;AwardContractDetailId=498319</t>
  </si>
  <si>
    <t>CONAVIHSIDA-2023-00056</t>
  </si>
  <si>
    <t>111554</t>
  </si>
  <si>
    <t>Afra Emmanuel Tavarez Marte</t>
  </si>
  <si>
    <t>https://comunidad.comprasdominicana.gob.do/Public/Tendering/ContractDetailView/Index?UniqueIdentifier=DO1.PCCNTR.1628127&amp;AwardContractDetailId=472530</t>
  </si>
  <si>
    <t>CONAVIHSIDA-2023-00033</t>
  </si>
  <si>
    <t>217</t>
  </si>
  <si>
    <t>Abbott Laboratories International LLC</t>
  </si>
  <si>
    <t>https://comunidad.comprasdominicana.gob.do/Public/Tendering/ContractDetailView/Index?UniqueIdentifier=DO1.PCCNTR.1594420&amp;AwardContractDetailId=459196</t>
  </si>
  <si>
    <t>CONAVIHSIDA-2023-00062</t>
  </si>
  <si>
    <t>https://comunidad.comprasdominicana.gob.do/Public/Tendering/ContractDetailView/Index?UniqueIdentifier=DO1.PCCNTR.1633544&amp;AwardContractDetailId=474787</t>
  </si>
  <si>
    <t>CONAVIHSIDA-2023-00016</t>
  </si>
  <si>
    <t>ADQUISICION DE MOBILIARIOS  (SILLONES EJECUTIVOS Y SEMI EJECUTIVOS, SILLAS SECRETARIALES, Y ARCHIVOS) PARA USO DE CONAVIHSIDA</t>
  </si>
  <si>
    <t>1532</t>
  </si>
  <si>
    <t>Muebles Omar S.A.</t>
  </si>
  <si>
    <t>https://comunidad.comprasdominicana.gob.do/Public/Tendering/ContractDetailView/Index?UniqueIdentifier=DO1.PCCNTR.1551115&amp;AwardContractDetailId=442238</t>
  </si>
  <si>
    <t>CONAVIHSIDA-2023-00069</t>
  </si>
  <si>
    <t>ADQUISICION DE MOBILIARIOS (SILLA SECRETARIAL, ESCRITORIO Y ARCHIVO) PARA USO DEL CONAVIHSIDA.</t>
  </si>
  <si>
    <t>https://comunidad.comprasdominicana.gob.do/Public/Tendering/ContractDetailView/Index?UniqueIdentifier=DO1.PCCNTR.1640363&amp;AwardContractDetailId=477623</t>
  </si>
  <si>
    <t>CONAVIHSIDA-2023-00090</t>
  </si>
  <si>
    <t>3345</t>
  </si>
  <si>
    <t>Los Hidalgos S.A.S</t>
  </si>
  <si>
    <t>https://comunidad.comprasdominicana.gob.do/Public/Tendering/ContractDetailView/Index?UniqueIdentifier=DO1.PCCNTR.1667535&amp;AwardContractDetailId=487785</t>
  </si>
  <si>
    <t>CONAVIHSIDA-2023-00007</t>
  </si>
  <si>
    <t>Adquisición de 100 fardos/paquetes de botellas de agua de 16 onzas, para ser consumidos en las oficinas del CONAVIHSIDA</t>
  </si>
  <si>
    <t>605</t>
  </si>
  <si>
    <t>Planeta Azul SA</t>
  </si>
  <si>
    <t>CONAVIHSIDA-2022-00054</t>
  </si>
  <si>
    <t>https://comunidad.comprasdominicana.gob.do/Public/Tendering/ContractDetailView/Index?UniqueIdentifier=DO1.PCCNTR.1466234&amp;AwardContractDetailId=412602</t>
  </si>
  <si>
    <t>CONAVIHSIDA-2023-00116</t>
  </si>
  <si>
    <t>renovacion de licencia de softwares de seguiridad informatica,, firewall, mail gateway,antivirus y solucion de backup, para CONAVIHSIDA.</t>
  </si>
  <si>
    <t>https://comunidad.comprasdominicana.gob.do/Public/Tendering/ContractDetailView/Index?UniqueIdentifier=DO1.PCCNTR.1709352&amp;AwardContractDetailId=500168</t>
  </si>
  <si>
    <t>CONAVIHSIDA-2023-00014</t>
  </si>
  <si>
    <t>2607</t>
  </si>
  <si>
    <t>Grupo Carol SAS</t>
  </si>
  <si>
    <t>https://comunidad.comprasdominicana.gob.do/Public/Tendering/ContractDetailView/Index?UniqueIdentifier=DO1.PCCNTR.1546527&amp;AwardContractDetailId=440870</t>
  </si>
  <si>
    <t>CONAVIHSIDA-2023-00012</t>
  </si>
  <si>
    <t>1652</t>
  </si>
  <si>
    <t>Joaquín Romero Comercial SRL</t>
  </si>
  <si>
    <t>https://comunidad.comprasdominicana.gob.do/Public/Tendering/ContractDetailView/Index?UniqueIdentifier=DO1.PCCNTR.1540246&amp;AwardContractDetailId=438383</t>
  </si>
  <si>
    <t>CONAVIHSIDA-2023-00035</t>
  </si>
  <si>
    <t>https://comunidad.comprasdominicana.gob.do/Public/Tendering/ContractDetailView/Index?UniqueIdentifier=DO1.PCCNTR.1599119&amp;AwardContractDetailId=460950</t>
  </si>
  <si>
    <t>CONAVIHSIDA-2023-00003</t>
  </si>
  <si>
    <t>1962</t>
  </si>
  <si>
    <t>Edyjcsa SRL</t>
  </si>
  <si>
    <t>https://comunidad.comprasdominicana.gob.do/Public/Tendering/ContractDetailView/Index?UniqueIdentifier=DO1.PCCNTR.1533116&amp;AwardContractDetailId=435202</t>
  </si>
  <si>
    <t>CONAVIHSIDA-2023-00005</t>
  </si>
  <si>
    <t>Adquisición de material desechables ( papel toalla, de baño y servilletas) para uso del CONAVIHSIDA</t>
  </si>
  <si>
    <t>https://comunidad.comprasdominicana.gob.do/Public/Tendering/ContractDetailView/Index?UniqueIdentifier=DO1.PCCNTR.1533737&amp;AwardContractDetailId=435323</t>
  </si>
  <si>
    <t>CONAVIHSIDA-2023-00009</t>
  </si>
  <si>
    <t>Adquisición de Resmas de papel Bond  8 1/2 X 11, para uso de la institución</t>
  </si>
  <si>
    <t>https://comunidad.comprasdominicana.gob.do/Public/Tendering/ContractDetailView/Index?UniqueIdentifier=DO1.PCCNTR.1535615&amp;AwardContractDetailId=436214</t>
  </si>
  <si>
    <t>CONAVIHSIDA-2023-00053</t>
  </si>
  <si>
    <t>https://comunidad.comprasdominicana.gob.do/Public/Tendering/ContractDetailView/Index?UniqueIdentifier=DO1.PCCNTR.1624113&amp;AwardContractDetailId=470621</t>
  </si>
  <si>
    <t>CONAVIHSIDA-2023-00065</t>
  </si>
  <si>
    <t>https://comunidad.comprasdominicana.gob.do/Public/Tendering/ContractDetailView/Index?UniqueIdentifier=DO1.PCCNTR.1637106&amp;AwardContractDetailId=475939</t>
  </si>
  <si>
    <t>CONAVIHSIDA-2023-00066</t>
  </si>
  <si>
    <t>https://comunidad.comprasdominicana.gob.do/Public/Tendering/ContractDetailView/Index?UniqueIdentifier=DO1.PCCNTR.1637209&amp;AwardContractDetailId=475991</t>
  </si>
  <si>
    <t>CONAVIHSIDA-2023-00097</t>
  </si>
  <si>
    <t>https://comunidad.comprasdominicana.gob.do/Public/Tendering/ContractDetailView/Index?UniqueIdentifier=DO1.PCCNTR.1686947&amp;AwardContractDetailId=493813</t>
  </si>
  <si>
    <t>CONAVIHSIDA-2023-00124</t>
  </si>
  <si>
    <t>ADQUISICION DE UN BEBEDERO DE AGUA, PARA USO DE LAS OFICINAS DEL CONAVIHSIDA.</t>
  </si>
  <si>
    <t>https://comunidad.comprasdominicana.gob.do/Public/Tendering/ContractDetailView/Index?UniqueIdentifier=DO1.PCCNTR.1717937&amp;AwardContractDetailId=503533</t>
  </si>
  <si>
    <t>CONAVIHSIDA-2023-00043</t>
  </si>
  <si>
    <t>https://comunidad.comprasdominicana.gob.do/Public/Tendering/ContractDetailView/Index?UniqueIdentifier=DO1.PCCNTR.1612720&amp;AwardContractDetailId=466397</t>
  </si>
  <si>
    <t>CONAVIHSIDA-2023-00059</t>
  </si>
  <si>
    <t>https://comunidad.comprasdominicana.gob.do/Public/Tendering/ContractDetailView/Index?UniqueIdentifier=DO1.PCCNTR.1633416&amp;AwardContractDetailId=474537</t>
  </si>
  <si>
    <t>CONAVIHSIDA-2022-00057</t>
  </si>
  <si>
    <t>https://comunidad.comprasdominicana.gob.do/Public/Tendering/ContractDetailView/Index?UniqueIdentifier=DO1.PCCNTR.1467425&amp;AwardContractDetailId=412936</t>
  </si>
  <si>
    <t>CONAVIHSIDA-2023-00113</t>
  </si>
  <si>
    <t>https://comunidad.comprasdominicana.gob.do/Public/Tendering/ContractDetailView/Index?UniqueIdentifier=DO1.PCCNTR.1702427&amp;AwardContractDetailId=498603</t>
  </si>
  <si>
    <t>CONAVIHSIDA-2023-00138</t>
  </si>
  <si>
    <t>https://comunidad.comprasdominicana.gob.do/Public/Tendering/ContractDetailView/Index?UniqueIdentifier=DO1.PCCNTR.1731953&amp;AwardContractDetailId=508522</t>
  </si>
  <si>
    <t>CONAVIHSIDA-2023-00032</t>
  </si>
  <si>
    <t>Adquisición de Tóners, para ser utilizados en CONAVIHSIDA.</t>
  </si>
  <si>
    <t>895</t>
  </si>
  <si>
    <t>Distosa SRL</t>
  </si>
  <si>
    <t>CONAVIHSIDA-2023-00029</t>
  </si>
  <si>
    <t>https://comunidad.comprasdominicana.gob.do/Public/Tendering/ContractDetailView/Index?UniqueIdentifier=DO1.PCCNTR.1580040&amp;AwardContractDetailId=454008</t>
  </si>
  <si>
    <t>CONAVIHSIDA-2022-00061</t>
  </si>
  <si>
    <t>5742</t>
  </si>
  <si>
    <t>Metro Tecnologia (METROTEC) SRL</t>
  </si>
  <si>
    <t>https://comunidad.comprasdominicana.gob.do/Public/Tendering/ContractDetailView/Index?UniqueIdentifier=DO1.PCCNTR.1472526&amp;AwardContractDetailId=414993</t>
  </si>
  <si>
    <t>CONAVIHSIDA-2023-00139</t>
  </si>
  <si>
    <t>101966</t>
  </si>
  <si>
    <t>Uxmal Comercial SRL</t>
  </si>
  <si>
    <t>https://comunidad.comprasdominicana.gob.do/Public/Tendering/ContractDetailView/Index?UniqueIdentifier=DO1.PCCNTR.1732145&amp;AwardContractDetailId=508523</t>
  </si>
  <si>
    <t>CONAVIHSIDA-2023-00042</t>
  </si>
  <si>
    <t>https://comunidad.comprasdominicana.gob.do/Public/Tendering/ContractDetailView/Index?UniqueIdentifier=DO1.PCCNTR.1612241&amp;AwardContractDetailId=466396</t>
  </si>
  <si>
    <t>CONAVIHSIDA-2022-00058</t>
  </si>
  <si>
    <t>https://comunidad.comprasdominicana.gob.do/Public/Tendering/ContractDetailView/Index?UniqueIdentifier=DO1.PCCNTR.1468003&amp;AwardContractDetailId=413166</t>
  </si>
  <si>
    <t>CONAVIHSIDA-2023-00128</t>
  </si>
  <si>
    <t>https://comunidad.comprasdominicana.gob.do/Public/Tendering/ContractDetailView/Index?UniqueIdentifier=DO1.PCCNTR.1723836&amp;AwardContractDetailId=505282</t>
  </si>
  <si>
    <t>CONAVIHSIDA-2023-00008</t>
  </si>
  <si>
    <t>https://comunidad.comprasdominicana.gob.do/Public/Tendering/ContractDetailView/Index?UniqueIdentifier=DO1.PCCNTR.1534827&amp;AwardContractDetailId=435958</t>
  </si>
  <si>
    <t>CONAVIHSIDA-2023-00021</t>
  </si>
  <si>
    <t>https://comunidad.comprasdominicana.gob.do/Public/Tendering/ContractDetailView/Index?UniqueIdentifier=DO1.PCCNTR.1572207&amp;AwardContractDetailId=449726</t>
  </si>
  <si>
    <t>CONAVIHSIDA-2022-00056</t>
  </si>
  <si>
    <t>https://comunidad.comprasdominicana.gob.do/Public/Tendering/ContractDetailView/Index?UniqueIdentifier=DO1.PCCNTR.1467424&amp;AwardContractDetailId=412935</t>
  </si>
  <si>
    <t>CONAVIHSIDA-2023-00041</t>
  </si>
  <si>
    <t>Adquisición de Tóners, y kit, para ser utilizados en CONAVIHSIDA.</t>
  </si>
  <si>
    <t>https://comunidad.comprasdominicana.gob.do/Public/Tendering/ContractDetailView/Index?UniqueIdentifier=DO1.PCCNTR.1612415&amp;AwardContractDetailId=466183</t>
  </si>
  <si>
    <t>CONAVIHSIDA-2024-00002</t>
  </si>
  <si>
    <t>15117</t>
  </si>
  <si>
    <t>Informática Actualizada SRL</t>
  </si>
  <si>
    <t>https://comunidad.comprasdominicana.gob.do/Public/Tendering/ContractDetailView/Index?UniqueIdentifier=DO1.PCCNTR.1767425&amp;AwardContractDetailId=516822</t>
  </si>
  <si>
    <t>CONAVIHSIDA-2023-00048</t>
  </si>
  <si>
    <t>2367</t>
  </si>
  <si>
    <t>Servicios Turisticos Perez Tours SRL</t>
  </si>
  <si>
    <t>https://comunidad.comprasdominicana.gob.do/Public/Tendering/ContractDetailView/Index?UniqueIdentifier=DO1.PCCNTR.1617030&amp;AwardContractDetailId=467446</t>
  </si>
  <si>
    <t>CONAVIHSIDA-2023-00093</t>
  </si>
  <si>
    <t>SERVICIO DE TRANSPORTE PARA ACTIVIDAD DEL COMITE DE MEDIO AMBIENTE ¿JORNADA DE REFORESTACION EN LOS CACAOS, SAN CRISTOBAL¿.</t>
  </si>
  <si>
    <t>https://comunidad.comprasdominicana.gob.do/Public/Tendering/ContractDetailView/Index?UniqueIdentifier=DO1.PCCNTR.1675114&amp;AwardContractDetailId=490254</t>
  </si>
  <si>
    <t>CONAVIHSIDA-2023-00002</t>
  </si>
  <si>
    <t>https://comunidad.comprasdominicana.gob.do/Public/Tendering/ContractDetailView/Index?UniqueIdentifier=DO1.PCCNTR.1532723&amp;AwardContractDetailId=434942</t>
  </si>
  <si>
    <t>CONAVIHSIDA-2023-00072</t>
  </si>
  <si>
    <t>96791</t>
  </si>
  <si>
    <t>Sigma Services &amp; Consulting SRL</t>
  </si>
  <si>
    <t>https://comunidad.comprasdominicana.gob.do/Public/Tendering/ContractDetailView/Index?UniqueIdentifier=DO1.PCCNTR.1645732&amp;AwardContractDetailId=478932</t>
  </si>
  <si>
    <t>CONAVIHSIDA-2023-00071</t>
  </si>
  <si>
    <t>ENCUENTRO ANUAL COMUNDADES EPISTEMICAS, (SISTEMA DE PROYECCION Y MOBILIAIRO PARA EL EVENTO)</t>
  </si>
  <si>
    <t>37752</t>
  </si>
  <si>
    <t>CTAV SRL</t>
  </si>
  <si>
    <t>https://comunidad.comprasdominicana.gob.do/Public/Tendering/ContractDetailView/Index?UniqueIdentifier=DO1.PCCNTR.1644927&amp;AwardContractDetailId=478534</t>
  </si>
  <si>
    <t>CONAVIHSIDA-2024-00009</t>
  </si>
  <si>
    <t>34374</t>
  </si>
  <si>
    <t>Dominios Virtuales en Internet (DOVINET) SRL</t>
  </si>
  <si>
    <t>https://comunidad.comprasdominicana.gob.do/Public/Tendering/ContractDetailView/Index?UniqueIdentifier=DO1.PCCNTR.1781821&amp;AwardContractDetailId=521762</t>
  </si>
  <si>
    <t>CONAVIHSIDA-2023-00137</t>
  </si>
  <si>
    <t>ALMUERZO PARA 30 PERSONAS, A SER SERVIDO DURANTE LA CAPACITACION PARA CHICAS TRANS QUE VIVEN CON VIH.</t>
  </si>
  <si>
    <t>66487</t>
  </si>
  <si>
    <t>Gómez Magallanes 360 SRL</t>
  </si>
  <si>
    <t>https://comunidad.comprasdominicana.gob.do/Public/Tendering/ContractDetailView/Index?UniqueIdentifier=DO1.PCCNTR.1730565&amp;AwardContractDetailId=507986</t>
  </si>
  <si>
    <t>CONAVIHSIDA-2023-00006</t>
  </si>
  <si>
    <t>19526</t>
  </si>
  <si>
    <t>Editorial Arianna SRL</t>
  </si>
  <si>
    <t>https://comunidad.comprasdominicana.gob.do/Public/Tendering/ContractDetailView/Index?UniqueIdentifier=DO1.PCCNTR.1534440&amp;AwardContractDetailId=435575</t>
  </si>
  <si>
    <t>CONAVIHSIDA-2023-00040</t>
  </si>
  <si>
    <t>https://comunidad.comprasdominicana.gob.do/Public/Tendering/ContractDetailView/Index?UniqueIdentifier=DO1.PCCNTR.1604848&amp;AwardContractDetailId=463540</t>
  </si>
  <si>
    <t>CONAVIHSIDA-2023-00052</t>
  </si>
  <si>
    <t>CONTRATACIÓN TOUR OPERADOR CON TRANSPORTE INCLUIDO ZONA ESTE (PUNTA CANA/BÁVARO), para jornada de capacitación periodistas y líderes de opinión</t>
  </si>
  <si>
    <t>68047</t>
  </si>
  <si>
    <t>Idecre SRL</t>
  </si>
  <si>
    <t>https://comunidad.comprasdominicana.gob.do/Public/Tendering/ContractDetailView/Index?UniqueIdentifier=DO1.PCCNTR.1621743&amp;AwardContractDetailId=469922</t>
  </si>
  <si>
    <t>CONAVIHSIDA-2023-00030</t>
  </si>
  <si>
    <t>https://comunidad.comprasdominicana.gob.do/Public/Tendering/ContractDetailView/Index?UniqueIdentifier=DO1.PCCNTR.1581525&amp;AwardContractDetailId=454679</t>
  </si>
  <si>
    <t>CONAVIHSIDA-2023-00050</t>
  </si>
  <si>
    <t>SERVICIO DE TOUR OPERADOR PARA CONTRATAR  HOTEL EN ZONA ESTE (PROVINCIA LA ALTAGRACIA, PUNTA CANA) PARA TALLER SOBRE INTERPRETACION Y USO DE DATOS DE LAS CASCADAS DE PREVENCION Y ATENCION DEL VIH Y RUTA DE TRABAJO PARA LA INTEGRACION Y EXPANSION DE LA PREVENCION COMBINADA EN LA REP.DOM.</t>
  </si>
  <si>
    <t>https://comunidad.comprasdominicana.gob.do/Public/Tendering/ContractDetailView/Index?UniqueIdentifier=DO1.PCCNTR.1617724&amp;AwardContractDetailId=467657</t>
  </si>
  <si>
    <t>CONAVIHSIDA-2023-00121</t>
  </si>
  <si>
    <t>¿SERVICIO DE TOUR OPERADOR PARA CONTRATACION HOTEL METROPOLITANO, PARA ACTIVIDAD CONMEMORACION DIA MUNDIAL DE SIDA¿</t>
  </si>
  <si>
    <t>https://comunidad.comprasdominicana.gob.do/Public/Tendering/ContractDetailView/Index?UniqueIdentifier=DO1.PCCNTR.1715952&amp;AwardContractDetailId=502846</t>
  </si>
  <si>
    <t>CONAVIHSIDA-2023-00067</t>
  </si>
  <si>
    <t>https://comunidad.comprasdominicana.gob.do/Public/Tendering/ContractDetailView/Index?UniqueIdentifier=DO1.PCCNTR.1638408&amp;AwardContractDetailId=476393</t>
  </si>
  <si>
    <t>CONAVIHSIDA-2023-00013</t>
  </si>
  <si>
    <t>45270</t>
  </si>
  <si>
    <t>Auto Manen SRL</t>
  </si>
  <si>
    <t>https://comunidad.comprasdominicana.gob.do/Public/Tendering/ContractDetailView/Index?UniqueIdentifier=DO1.PCCNTR.1542952&amp;AwardContractDetailId=439423</t>
  </si>
  <si>
    <t>CONAVIHSIDA-2023-00026</t>
  </si>
  <si>
    <t>https://comunidad.comprasdominicana.gob.do/Public/Tendering/ContractDetailView/Index?UniqueIdentifier=DO1.PCCNTR.1575151&amp;AwardContractDetailId=451318</t>
  </si>
  <si>
    <t>CONAVIHSIDA-2023-00055</t>
  </si>
  <si>
    <t>https://comunidad.comprasdominicana.gob.do/Public/Tendering/ContractDetailView/Index?UniqueIdentifier=DO1.PCCNTR.1627629&amp;AwardContractDetailId=472470</t>
  </si>
  <si>
    <t>CONAVIHSIDA-2023-00111</t>
  </si>
  <si>
    <t>53294</t>
  </si>
  <si>
    <t>Malika Publicidad EIRL</t>
  </si>
  <si>
    <t>https://comunidad.comprasdominicana.gob.do/Public/Tendering/ContractDetailView/Index?UniqueIdentifier=DO1.PCCNTR.1701330&amp;AwardContractDetailId=498320</t>
  </si>
  <si>
    <t>CONAVIHSIDA-2023-00061</t>
  </si>
  <si>
    <t>SERVICIO PARA LA INSTALACIÓN Y REESTRUCTURACIÓN DEL CABLEADO ESTRUCTURADO DE LAS OFICINAS DEL CONAVIHSIDA (MANTENIMIENTO Y REPARACIÓN DE EQUIPOS DE COMUNICACIÓN)</t>
  </si>
  <si>
    <t>45461</t>
  </si>
  <si>
    <t>Itcorp Gongloss SRL</t>
  </si>
  <si>
    <t>https://comunidad.comprasdominicana.gob.do/Public/Tendering/ContractDetailView/Index?UniqueIdentifier=DO1.PCCNTR.1633344&amp;AwardContractDetailId=474698</t>
  </si>
  <si>
    <t>CONAVIHSIDA-2023-00045</t>
  </si>
  <si>
    <t>66792</t>
  </si>
  <si>
    <t>Centroxpert STE SRL</t>
  </si>
  <si>
    <t>https://comunidad.comprasdominicana.gob.do/Public/Tendering/ContractDetailView/Index?UniqueIdentifier=DO1.PCCNTR.1612243&amp;AwardContractDetailId=466398</t>
  </si>
  <si>
    <t>CONAVIHSIDA-2023-00036</t>
  </si>
  <si>
    <t>Participación de Personal de CONAVIHSIDA al VIII Congreso Regional contra Lavado de Activos Fraude y Corrupción, (CORLAFC 2023).)</t>
  </si>
  <si>
    <t>52756</t>
  </si>
  <si>
    <t>Cesi Nternacional SRL</t>
  </si>
  <si>
    <t>https://comunidad.comprasdominicana.gob.do/Public/Tendering/ContractDetailView/Index?UniqueIdentifier=DO1.PCCNTR.1600617&amp;AwardContractDetailId=461726</t>
  </si>
  <si>
    <t>CONAVIHSIDA-2023-00120</t>
  </si>
  <si>
    <t>PARTICIPACION AL ¿V CONGRESO INTERNACIONAL GESTION EMPRESARIAL, (CIGE 2023)¿.</t>
  </si>
  <si>
    <t>https://comunidad.comprasdominicana.gob.do/Public/Tendering/ContractDetailView/Index?UniqueIdentifier=DO1.PCCNTR.1715924&amp;AwardContractDetailId=502708</t>
  </si>
  <si>
    <t>CONAVIHSIDA-2023-00094</t>
  </si>
  <si>
    <t>SERVICIO DE ALMUERZO Y REFRIGERIO PARA 50 PERSONAS PARA LA JORNADA DE REFORESTACION EN LOS CACAOS, SAN CRISTOBAL.</t>
  </si>
  <si>
    <t>47461</t>
  </si>
  <si>
    <t>Yaisa Events Gourmet YEG SRL</t>
  </si>
  <si>
    <t>https://comunidad.comprasdominicana.gob.do/Public/Tendering/ContractDetailView/Index?UniqueIdentifier=DO1.PCCNTR.1676907&amp;AwardContractDetailId=490619</t>
  </si>
  <si>
    <t>CONAVIHSIDA-2023-00078</t>
  </si>
  <si>
    <t>63612</t>
  </si>
  <si>
    <t>Sketchprom SRL</t>
  </si>
  <si>
    <t>https://comunidad.comprasdominicana.gob.do/Public/Tendering/ContractDetailView/Index?UniqueIdentifier=DO1.PCCNTR.1653908&amp;AwardContractDetailId=482211</t>
  </si>
  <si>
    <t>CONAVIHSIDA-2023-00092</t>
  </si>
  <si>
    <t>TALLER REVISIÓN Y ACTUALIZACIÓN DE LOS MANUALES, INSTRUMENTOS DE VALIDACIÓN (PROTOCOLO, HERRAMIENTA,SISTEMA DE REGISTRO DE POBLACIONES CLAVES (VERDIÓN 7.5)</t>
  </si>
  <si>
    <t>https://comunidad.comprasdominicana.gob.do/Public/Tendering/ContractDetailView/Index?UniqueIdentifier=DO1.PCCNTR.1675207&amp;AwardContractDetailId=490192</t>
  </si>
  <si>
    <t>CONAVIHSIDA-2023-00017</t>
  </si>
  <si>
    <t>61407</t>
  </si>
  <si>
    <t>BONVISTA CORPORATION SRL</t>
  </si>
  <si>
    <t>https://comunidad.comprasdominicana.gob.do/Public/Tendering/ContractDetailView/Index?UniqueIdentifier=DO1.PCCNTR.1550636&amp;AwardContractDetailId=442353</t>
  </si>
  <si>
    <t>CONAVIHSIDA-2023-00054</t>
  </si>
  <si>
    <t>Servicio de Almuerzo para 70 personas, para taller de Socializacion de alcances del segundo trimestre.</t>
  </si>
  <si>
    <t>64299</t>
  </si>
  <si>
    <t>Evenluz SRL</t>
  </si>
  <si>
    <t>https://comunidad.comprasdominicana.gob.do/Public/Tendering/ContractDetailView/Index?UniqueIdentifier=DO1.PCCNTR.1625728&amp;AwardContractDetailId=471423</t>
  </si>
  <si>
    <t>CONAVIHSIDA-2023-00135</t>
  </si>
  <si>
    <t>SERVICIO DE ALMUERZO PARA 100 PERSONAS, A SER SERVIDO DURANTE EL TALLER DE CAPACITACION SOBRE PRE Y POST CONSEJERIA DE VIH.</t>
  </si>
  <si>
    <t>https://comunidad.comprasdominicana.gob.do/Public/Tendering/ContractDetailView/Index?UniqueIdentifier=DO1.PCCNTR.1727627&amp;AwardContractDetailId=506622</t>
  </si>
  <si>
    <t>CONAVIHSIDA-2023-00136</t>
  </si>
  <si>
    <t>ALMUERZO PARA 60 PERSONAS, PARA EL TALLER DIRIGIDO AL PERSONAL TECNICO Y COMUNITARIO, PARA EL ANALISIS DE LA SITUACION SOCIO ECONOMICA ACTUAL DE LOS PVVIH.</t>
  </si>
  <si>
    <t>https://comunidad.comprasdominicana.gob.do/Public/Tendering/ContractDetailView/Index?UniqueIdentifier=DO1.PCCNTR.1730363&amp;AwardContractDetailId=507928</t>
  </si>
  <si>
    <t>CONAVIHSIDA-2023-00074</t>
  </si>
  <si>
    <t>68203</t>
  </si>
  <si>
    <t>GIS Grupo Consultor EIRL</t>
  </si>
  <si>
    <t>https://comunidad.comprasdominicana.gob.do/Public/Tendering/ContractDetailView/Index?UniqueIdentifier=DO1.PCCNTR.1650736&amp;AwardContractDetailId=480709</t>
  </si>
  <si>
    <t>CONAVIHSIDA-2023-00086</t>
  </si>
  <si>
    <t>CONSULTORIA DE DISEÑO E IMPLEMENTACION DEL ALMACEN REGIONAL DE LA REGION VI (EL VALLE, SAN JUAN DE LA MAGUANA) DEL SERVICIO NACIONAL DE SALUD</t>
  </si>
  <si>
    <t>https://comunidad.comprasdominicana.gob.do/Public/Tendering/ContractDetailView/Index?UniqueIdentifier=DO1.PCCNTR.1661817&amp;AwardContractDetailId=485357</t>
  </si>
  <si>
    <t>CONAVIHSIDA-2022-00062</t>
  </si>
  <si>
    <t>75589</t>
  </si>
  <si>
    <t>Gestión Información y Tecnología Ningjing SRL</t>
  </si>
  <si>
    <t>https://comunidad.comprasdominicana.gob.do/Public/Tendering/ContractDetailView/Index?UniqueIdentifier=DO1.PCCNTR.1473211&amp;AwardContractDetailId=415319</t>
  </si>
  <si>
    <t>CONAVIHSIDA-2022-00063</t>
  </si>
  <si>
    <t>SERVICIO DE CATERING REUNION DEL PERSONAL CON EL DIRECTOR EJECUTIVO , CON EL OBJETIVO DE PLANIFICAR AGENDA DE TRABAJO</t>
  </si>
  <si>
    <t>76462</t>
  </si>
  <si>
    <t>Banquetes y Eventos Suarez Pujals SRL</t>
  </si>
  <si>
    <t>https://comunidad.comprasdominicana.gob.do/Public/Tendering/ContractDetailView/Index?UniqueIdentifier=DO1.PCCNTR.1480813&amp;AwardContractDetailId=418197</t>
  </si>
  <si>
    <t>CONAVIHSIDA-2023-00018</t>
  </si>
  <si>
    <t>SERVICIO DE ALMUERZO PARA 30 PERSONAS, A SER SERVIDO EN EL MARCO DE LA CHARLA SOBRE LA VIOLENCIA INTRAFAMILIAR A CELEBRARSE EL MARTES 2 DE MAYO EN EL SALON DE CONFERENCIA DE CONAVIHSIDA</t>
  </si>
  <si>
    <t>https://comunidad.comprasdominicana.gob.do/Public/Tendering/ContractDetailView/Index?UniqueIdentifier=DO1.PCCNTR.1570343&amp;AwardContractDetailId=449188</t>
  </si>
  <si>
    <t>CONAVIHSIDA-2023-00027</t>
  </si>
  <si>
    <t>https://comunidad.comprasdominicana.gob.do/Public/Tendering/ContractDetailView/Index?UniqueIdentifier=DO1.PCCNTR.1577603&amp;AwardContractDetailId=452427</t>
  </si>
  <si>
    <t>CONAVIHSIDA-2023-00031</t>
  </si>
  <si>
    <t>https://comunidad.comprasdominicana.gob.do/Public/Tendering/ContractDetailView/Index?UniqueIdentifier=DO1.PCCNTR.1585318&amp;AwardContractDetailId=455808</t>
  </si>
  <si>
    <t>CONAVIHSIDA-2023-00049</t>
  </si>
  <si>
    <t>https://comunidad.comprasdominicana.gob.do/Public/Tendering/ContractDetailView/Index?UniqueIdentifier=DO1.PCCNTR.1616931&amp;AwardContractDetailId=467550</t>
  </si>
  <si>
    <t>CONAVIHSIDA-2023-00081</t>
  </si>
  <si>
    <t>https://comunidad.comprasdominicana.gob.do/Public/Tendering/ContractDetailView/Index?UniqueIdentifier=DO1.PCCNTR.1655618&amp;AwardContractDetailId=482956</t>
  </si>
  <si>
    <t>CONAVIHSIDA-2023-00088</t>
  </si>
  <si>
    <t>https://comunidad.comprasdominicana.gob.do/Public/Tendering/ContractDetailView/Index?UniqueIdentifier=DO1.PCCNTR.1664534&amp;AwardContractDetailId=486549</t>
  </si>
  <si>
    <t>CONAVIHSIDA-2023-00107</t>
  </si>
  <si>
    <t>SERVICIO DE REFRIGERIO Y ALMUERZO PARA 30 PERSONAS PARA LA REUNION CON LOS INVITADOS DE LA EMPRESA SIGMA, Y ENCARGADOS DE LA INSTITUCION PARA LA ELABORACION DEL (PEI)</t>
  </si>
  <si>
    <t>https://comunidad.comprasdominicana.gob.do/Public/Tendering/ContractDetailView/Index?UniqueIdentifier=DO1.PCCNTR.1699572&amp;AwardContractDetailId=497866</t>
  </si>
  <si>
    <t>CONAVIHSIDA-2023-00117</t>
  </si>
  <si>
    <t>SERVICIO DE REFRIGERIO PARA PRESENTACION DE LA ORGANIZACION DIOS ES AMOR, ADUTLO MAYOR,  A CELEBRARCE EL DIA 11 DE DICIEMBRE EN EL MUSEO  DE ARTE MODERNO.</t>
  </si>
  <si>
    <t>https://comunidad.comprasdominicana.gob.do/Public/Tendering/ContractDetailView/Index?UniqueIdentifier=DO1.PCCNTR.1713332&amp;AwardContractDetailId=501706</t>
  </si>
  <si>
    <t>CONAVIHSIDA-2023-00119</t>
  </si>
  <si>
    <t>SERVICIO DE REFRIGERIO PARA 50 PERSONAS, PARA EL DIA INTERNACIONAL DEL VIH/SIDA QUE SE REALIZARA EN EL HOSPITAL PEDIATRICO ROBERT REID CABRAL.</t>
  </si>
  <si>
    <t>https://comunidad.comprasdominicana.gob.do/Public/Tendering/ContractDetailView/Index?UniqueIdentifier=DO1.PCCNTR.1714439&amp;AwardContractDetailId=502328</t>
  </si>
  <si>
    <t>CONAVIHSIDA-2023-00123</t>
  </si>
  <si>
    <t>Servicio de almuerzo el cual sera servido durante reunión con el Director Ejecutivo de CONAVIHSIDA, con la finalidad de puntualizar el programa a realizarse en el marco del día mundial del VIH/SIDA.</t>
  </si>
  <si>
    <t>https://comunidad.comprasdominicana.gob.do/Public/Tendering/ContractDetailView/Index?UniqueIdentifier=DO1.PCCNTR.1716821&amp;AwardContractDetailId=503138</t>
  </si>
  <si>
    <t>CONAVIHSIDA-2023-00127</t>
  </si>
  <si>
    <t>https://comunidad.comprasdominicana.gob.do/Public/Tendering/ContractDetailView/Index?UniqueIdentifier=DO1.PCCNTR.1723415&amp;AwardContractDetailId=505129</t>
  </si>
  <si>
    <t>CONAVIHSIDA-2024-00003</t>
  </si>
  <si>
    <t>https://comunidad.comprasdominicana.gob.do/Public/Tendering/ContractDetailView/Index?UniqueIdentifier=DO1.PCCNTR.1767331&amp;AwardContractDetailId=516904</t>
  </si>
  <si>
    <t>CONAVIHSIDA-2022-00052</t>
  </si>
  <si>
    <t>80533</t>
  </si>
  <si>
    <t>Fis Soluciones SRL</t>
  </si>
  <si>
    <t>https://comunidad.comprasdominicana.gob.do/Public/Tendering/ContractDetailView/Index?UniqueIdentifier=DO1.PCCNTR.1464417&amp;AwardContractDetailId=401596</t>
  </si>
  <si>
    <t>CONAVIHSIDA-2023-00126</t>
  </si>
  <si>
    <t>80236</t>
  </si>
  <si>
    <t>Altatec Comunications SRL</t>
  </si>
  <si>
    <t>https://comunidad.comprasdominicana.gob.do/Public/Tendering/ContractDetailView/Index?UniqueIdentifier=DO1.PCCNTR.1720255&amp;AwardContractDetailId=504165</t>
  </si>
  <si>
    <t>CONAVIHSIDA-2023-00091</t>
  </si>
  <si>
    <t>ADQUISICION DE T-SHIRTS Y GORRAS PARA LA ACTIVIDAD DEL COMITE DE MEDIO AMBIENTE ¿REFORESTACION EN LOS CACAOS, SAN CRISTOBAL¿.</t>
  </si>
  <si>
    <t>80622</t>
  </si>
  <si>
    <t>Fejagus Comercial  SRL</t>
  </si>
  <si>
    <t>https://comunidad.comprasdominicana.gob.do/Public/Tendering/ContractDetailView/Index?UniqueIdentifier=DO1.PCCNTR.1673224&amp;AwardContractDetailId=489910</t>
  </si>
  <si>
    <t>CONAVIHSIDA-2023-00058</t>
  </si>
  <si>
    <t>https://comunidad.comprasdominicana.gob.do/Public/Tendering/ContractDetailView/Index?UniqueIdentifier=DO1.PCCNTR.1633315&amp;AwardContractDetailId=474536</t>
  </si>
  <si>
    <t>CONAVIHSIDA-2023-00057</t>
  </si>
  <si>
    <t>92423</t>
  </si>
  <si>
    <t>Globmatic Solutions EIRL</t>
  </si>
  <si>
    <t>https://comunidad.comprasdominicana.gob.do/Public/Tendering/ContractDetailView/Index?UniqueIdentifier=DO1.PCCNTR.1633501&amp;AwardContractDetailId=474461</t>
  </si>
  <si>
    <t>CONAVIHSIDA-2023-00109</t>
  </si>
  <si>
    <t>91843</t>
  </si>
  <si>
    <t>Daurin Multimedios SRL</t>
  </si>
  <si>
    <t>https://comunidad.comprasdominicana.gob.do/Public/Tendering/ContractDetailView/Index?UniqueIdentifier=DO1.PCCNTR.1700925&amp;AwardContractDetailId=498318</t>
  </si>
  <si>
    <t>CONAVIHSIDA-2023-00083</t>
  </si>
  <si>
    <t>94373</t>
  </si>
  <si>
    <t>Constructora y Servicios Arlefa SRL</t>
  </si>
  <si>
    <t>https://comunidad.comprasdominicana.gob.do/Public/Tendering/ContractDetailView/Index?UniqueIdentifier=DO1.PCCNTR.1659042&amp;AwardContractDetailId=484337</t>
  </si>
  <si>
    <t>CONAVIHSIDA-2023-00087</t>
  </si>
  <si>
    <t>REPARACION DE 5 UNIDADES DE AIRE ACONDICIONADOS SPLIT, CAMBIO DE VENTILADOR DELCONDENSADOR  DE AIRE, CAMBIO DE BREAKER DOBLE, REPARACION DUCTO PVC DEL 1ER NIVEL Y ALIMENTAICON DE AIRE,</t>
  </si>
  <si>
    <t>https://comunidad.comprasdominicana.gob.do/Public/Tendering/ContractDetailView/Index?UniqueIdentifier=DO1.PCCNTR.1664103&amp;AwardContractDetailId=486376</t>
  </si>
  <si>
    <t>CONAVIHSIDA-2023-00010</t>
  </si>
  <si>
    <t>98320</t>
  </si>
  <si>
    <t>Dubamed SRL</t>
  </si>
  <si>
    <t>https://comunidad.comprasdominicana.gob.do/Public/Tendering/ContractDetailView/Index?UniqueIdentifier=DO1.PCCNTR.1536047&amp;AwardContractDetailId=436313</t>
  </si>
  <si>
    <t>CONAVIHSIDA-2023-00108</t>
  </si>
  <si>
    <t>106688</t>
  </si>
  <si>
    <t>Loa Comunicaciones SRL</t>
  </si>
  <si>
    <t>https://comunidad.comprasdominicana.gob.do/Public/Tendering/ContractDetailView/Index?UniqueIdentifier=DO1.PCCNTR.1701025&amp;AwardContractDetailId=498317</t>
  </si>
  <si>
    <t>CONAVIHSIDA-2023-00089</t>
  </si>
  <si>
    <t>ADQUISICION DE PORTA CARNET, YOYOS TIPO CLIP Y CORDONES PARA USO DEL CONAVIHSIDA.</t>
  </si>
  <si>
    <t>110293</t>
  </si>
  <si>
    <t>Vimont Multiservice SRL</t>
  </si>
  <si>
    <t>https://comunidad.comprasdominicana.gob.do/Public/Tendering/ContractDetailView/Index?UniqueIdentifier=DO1.PCCNTR.1667308&amp;AwardContractDetailId=487751</t>
  </si>
  <si>
    <t>CONAVIHSIDA-2023-00039</t>
  </si>
  <si>
    <t>https://comunidad.comprasdominicana.gob.do/Public/Tendering/ContractDetailView/Index?UniqueIdentifier=DO1.PCCNTR.1604737&amp;AwardContractDetailId=463533</t>
  </si>
  <si>
    <t>CONAVIHSIDA-2023-00051</t>
  </si>
  <si>
    <t>ADQUISICION DE TSHIRTS, BOLSOS Y POLOS CON CUELLO, PARA SER UTILIZADOS EN EL TALLER JORNADA DE CAPACITACION Y  ACTUALIZACION DEL VIH</t>
  </si>
  <si>
    <t>https://comunidad.comprasdominicana.gob.do/Public/Tendering/ContractDetailView/Index?UniqueIdentifier=DO1.PCCNTR.1620441&amp;AwardContractDetailId=469064</t>
  </si>
  <si>
    <t>CONAVIHSIDA-2023-00085</t>
  </si>
  <si>
    <t>Participación de personal medico de CONAVIHSIDA, al Diplomado,  Dirección De Proyectos (DDP)</t>
  </si>
  <si>
    <t>17257</t>
  </si>
  <si>
    <t>Universidad Iberoamericana INC</t>
  </si>
  <si>
    <t>https://comunidad.comprasdominicana.gob.do/Public/Tendering/ContractDetailView/Index?UniqueIdentifier=DO1.PCCNTR.1659928&amp;AwardContractDetailId=484608</t>
  </si>
  <si>
    <t>CONAVIHSIDA-2022-00043</t>
  </si>
  <si>
    <t>12604</t>
  </si>
  <si>
    <t>Centro de Estudios Sociales y Demográficos CESDEM</t>
  </si>
  <si>
    <t>https://comunidad.comprasdominicana.gob.do/Public/Tendering/ContractDetailView/Index?UniqueIdentifier=DO1.PCCNTR.1433849&amp;AwardContractDetailId=389048</t>
  </si>
  <si>
    <t>CONAVIHSIDA-2023-00075</t>
  </si>
  <si>
    <t>Cuarta Encuesta de Comportamiento con Vinculación Serológica, Capitulo de usuarios de droga en la República Dominicana</t>
  </si>
  <si>
    <t>https://comunidad.comprasdominicana.gob.do/Public/Tendering/ContractDetailView/Index?UniqueIdentifier=DO1.PCCNTR.1650532&amp;AwardContractDetailId=480872</t>
  </si>
  <si>
    <t>CONAVIHSIDA-2023-00011</t>
  </si>
  <si>
    <t>PARTICIPACION DE PERSONAL A LA CAPACITACION PLANEACION ESTRATEGICA (MODALIDAD VIRTUAL,) DIRIGIDO A LOS ENCARGADOS DE AREA DE CONAVIHSIDA (20 PARTICIPANTES).</t>
  </si>
  <si>
    <t>1052</t>
  </si>
  <si>
    <t>Pontificia Universidad Católica Madre y Maestra</t>
  </si>
  <si>
    <t>https://comunidad.comprasdominicana.gob.do/Public/Tendering/ContractDetailView/Index?UniqueIdentifier=DO1.PCCNTR.1537741&amp;AwardContractDetailId=437354</t>
  </si>
  <si>
    <t>CONAVIHSIDA-2023-00038</t>
  </si>
  <si>
    <t>SERVICIO  ALMUERZO Y SALON  PARA REUNIONES CON ACTORES CLAVES , PERSONAL DE SALUD Y COMUNICADORES, A CELEBRARSE EN LA CIUDAD DE SAN CRISTOBAL</t>
  </si>
  <si>
    <t>51654</t>
  </si>
  <si>
    <t>Instituto de Formación Turística del Caribe</t>
  </si>
  <si>
    <t>https://comunidad.comprasdominicana.gob.do/Public/Tendering/ContractDetailView/Index?UniqueIdentifier=DO1.PCCNTR.1603728&amp;AwardContractDetailId=463136</t>
  </si>
  <si>
    <t>CONAVIHSIDA-2023-00004</t>
  </si>
  <si>
    <t>6107</t>
  </si>
  <si>
    <t>Sociedad Dominicana de Abogados Siglo XXI</t>
  </si>
  <si>
    <t>https://comunidad.comprasdominicana.gob.do/Public/Tendering/ContractDetailView/Index?UniqueIdentifier=DO1.PCCNTR.1533648&amp;AwardContractDetailId=435288</t>
  </si>
  <si>
    <t>CONAVIHSIDA-2023-00034</t>
  </si>
  <si>
    <t>https://comunidad.comprasdominicana.gob.do/Public/Tendering/ContractDetailView/Index?UniqueIdentifier=DO1.PCCNTR.1595662&amp;AwardContractDetailId=459586</t>
  </si>
  <si>
    <t>CONAVIHSIDA-2023-00095</t>
  </si>
  <si>
    <t>https://comunidad.comprasdominicana.gob.do/Public/Tendering/ContractDetailView/Index?UniqueIdentifier=DO1.PCCNTR.1678124&amp;AwardContractDetailId=491086</t>
  </si>
  <si>
    <t>CONAVIHSIDA-2023-00084</t>
  </si>
  <si>
    <t>17395</t>
  </si>
  <si>
    <t>Asociación Tributaria de la República Dominicana INC (ATRIRD)</t>
  </si>
  <si>
    <t>https://comunidad.comprasdominicana.gob.do/Public/Tendering/ContractDetailView/Index?UniqueIdentifier=DO1.PCCNTR.1660218&amp;AwardContractDetailId=484517</t>
  </si>
  <si>
    <t>MIMARENA-2023-00375</t>
  </si>
  <si>
    <t>https://comunidad.comprasdominicana.gob.do/Public/Tendering/ContractDetailView/Index?UniqueIdentifier=DO1.PCCNTR.1689522&amp;AwardContractDetailId=494543</t>
  </si>
  <si>
    <t>MIMARENA-2023-00354</t>
  </si>
  <si>
    <t>Contratacion de los servicios, suministro y confeccion de indumentaria para los obreros del proyecto ocoa. Dirigido a mipymes mujer.</t>
  </si>
  <si>
    <t>108187</t>
  </si>
  <si>
    <t>Magnetique SRL</t>
  </si>
  <si>
    <t>https://comunidad.comprasdominicana.gob.do/Public/Tendering/ContractDetailView/Index?UniqueIdentifier=DO1.PCCNTR.1685901&amp;AwardContractDetailId=493583</t>
  </si>
  <si>
    <t>MIMARENA-2023-00413</t>
  </si>
  <si>
    <t>https://comunidad.comprasdominicana.gob.do/Public/Tendering/ContractDetailView/Index?UniqueIdentifier=DO1.PCCNTR.1718511&amp;AwardContractDetailId=503489</t>
  </si>
  <si>
    <t>MIMARENA-2023-00343</t>
  </si>
  <si>
    <t>Adquisición de insumos agroquímicos para uso de los Viceministerios de Recursos Forestales (Proyecto Ocoa), y Recursos Costeros y Marinos. (Dirigido a MiPymes) Segunda Convocatoria.</t>
  </si>
  <si>
    <t>64549</t>
  </si>
  <si>
    <t>Inversiones Rodriguez Valenzuela SRL</t>
  </si>
  <si>
    <t>https://comunidad.comprasdominicana.gob.do/Public/Tendering/ContractDetailView/Index?UniqueIdentifier=DO1.PCCNTR.1678353&amp;AwardContractDetailId=491243</t>
  </si>
  <si>
    <t>MIMARENA-2023-00386</t>
  </si>
  <si>
    <t>Adquisición de herramientas para el Viceministerio de suelos y aguas, Dirigido a MiPymes.</t>
  </si>
  <si>
    <t>109536</t>
  </si>
  <si>
    <t>Supply Jaslie SRL</t>
  </si>
  <si>
    <t>https://comunidad.comprasdominicana.gob.do/Public/Tendering/ContractDetailView/Index?UniqueIdentifier=DO1.PCCNTR.1692919&amp;AwardContractDetailId=496201</t>
  </si>
  <si>
    <t>MIMARENA-2023-00396</t>
  </si>
  <si>
    <t>Adquisición de herramientas para el Viceministerio de suelos y aguas, item desiertos segunda convocatoria (Dirigido a MiPymes)</t>
  </si>
  <si>
    <t>https://comunidad.comprasdominicana.gob.do/Public/Tendering/ContractDetailView/Index?UniqueIdentifier=DO1.PCCNTR.1702703&amp;AwardContractDetailId=498534</t>
  </si>
  <si>
    <t>MIMARENA-2023-00435</t>
  </si>
  <si>
    <t>112523</t>
  </si>
  <si>
    <t>Grupo Diverposa SRL</t>
  </si>
  <si>
    <t>https://comunidad.comprasdominicana.gob.do/Public/Tendering/ContractDetailView/Index?UniqueIdentifier=DO1.PCCNTR.1733357&amp;AwardContractDetailId=509199</t>
  </si>
  <si>
    <t>OCI-2023-00027</t>
  </si>
  <si>
    <t>9</t>
  </si>
  <si>
    <t>American Business Machine SRL (ABM)</t>
  </si>
  <si>
    <t>https://comunidad.comprasdominicana.gob.do/Public/Tendering/ContractDetailView/Index?UniqueIdentifier=DO1.PCCNTR.1539617&amp;AwardContractDetailId=437983</t>
  </si>
  <si>
    <t>OCI-2023-00060</t>
  </si>
  <si>
    <t>MINERD-2023-00501</t>
  </si>
  <si>
    <t>¿Contratación para Terminación de Planteles Educativos Escuela Básica Ramon Antonio Cruz-Licey al Medio, Básica Domingo Antonio Pérez Ozuna, Liceo El Cedro y Antonio Paredes Mena pertenecientes al Programa Nacional de Edificaciones Escolares¿ dirigido a MIPYME.</t>
  </si>
  <si>
    <t>21216</t>
  </si>
  <si>
    <t>Constructora HPP SRL</t>
  </si>
  <si>
    <t>https://comunidad.comprasdominicana.gob.do/Public/Tendering/ContractDetailView/Index?UniqueIdentifier=DO1.PCCNTR.1676872&amp;AwardContractDetailId=490913</t>
  </si>
  <si>
    <t>MINERD-2023-00503</t>
  </si>
  <si>
    <t>10347</t>
  </si>
  <si>
    <t>Constructora Dailey SRL</t>
  </si>
  <si>
    <t>https://comunidad.comprasdominicana.gob.do/Public/Tendering/ContractDetailView/Index?UniqueIdentifier=DO1.PCCNTR.1676874&amp;AwardContractDetailId=490915</t>
  </si>
  <si>
    <t>MINERD-2023-00504</t>
  </si>
  <si>
    <t>20777</t>
  </si>
  <si>
    <t>Dicosu Obras Civiles SRL</t>
  </si>
  <si>
    <t>https://comunidad.comprasdominicana.gob.do/Public/Tendering/ContractDetailView/Index?UniqueIdentifier=DO1.PCCNTR.1676875&amp;AwardContractDetailId=490916</t>
  </si>
  <si>
    <t>MINERD-2023-00502</t>
  </si>
  <si>
    <t>https://comunidad.comprasdominicana.gob.do/Public/Tendering/ContractDetailView/Index?UniqueIdentifier=DO1.PCCNTR.1676873&amp;AwardContractDetailId=490914</t>
  </si>
  <si>
    <t>MIVHED-2023-00184</t>
  </si>
  <si>
    <t>88332</t>
  </si>
  <si>
    <t>Constructora Rincón (Corinsa) SRL</t>
  </si>
  <si>
    <t>https://comunidad.comprasdominicana.gob.do/Public/Tendering/ContractDetailView/Index?UniqueIdentifier=DO1.PCCNTR.1575530&amp;AwardContractDetailId=460570</t>
  </si>
  <si>
    <t>MIVHED-2023-00179</t>
  </si>
  <si>
    <t>58334</t>
  </si>
  <si>
    <t>Ingenieria Sharp SRL</t>
  </si>
  <si>
    <t>https://comunidad.comprasdominicana.gob.do/Public/Tendering/ContractDetailView/Index?UniqueIdentifier=DO1.PCCNTR.1575111&amp;AwardContractDetailId=460565</t>
  </si>
  <si>
    <t>MINERD-2023-00273</t>
  </si>
  <si>
    <t>¿Contratación de obra para la terminación de los Centros Educativos: Básica los Altiles, Liceo Hatillo y Básica la Guayiga, del ¿Programa Nacional de Edificaciones de Centros Escolares¿, dirigido a MIPYMES</t>
  </si>
  <si>
    <t>27720</t>
  </si>
  <si>
    <t>Obras Civiles Del Atlántico SRL</t>
  </si>
  <si>
    <t>https://comunidad.comprasdominicana.gob.do/Public/Tendering/ContractDetailView/Index?UniqueIdentifier=DO1.PCCNTR.1602858&amp;AwardContractDetailId=463295</t>
  </si>
  <si>
    <t>MINERD-2023-00274</t>
  </si>
  <si>
    <t>86418</t>
  </si>
  <si>
    <t>Constructora Prida SRL</t>
  </si>
  <si>
    <t>https://comunidad.comprasdominicana.gob.do/Public/Tendering/ContractDetailView/Index?UniqueIdentifier=DO1.PCCNTR.1602347&amp;AwardContractDetailId=463296</t>
  </si>
  <si>
    <t>MINERD-2023-00272</t>
  </si>
  <si>
    <t>98411</t>
  </si>
  <si>
    <t>CDIP Construcciones Diseño Infraestructura y Presupuesto SRL</t>
  </si>
  <si>
    <t>https://comunidad.comprasdominicana.gob.do/Public/Tendering/ContractDetailView/Index?UniqueIdentifier=DO1.PCCNTR.1602346&amp;AwardContractDetailId=463294</t>
  </si>
  <si>
    <t>MINERD-2023-00243</t>
  </si>
  <si>
    <t>¿Contratación de obra para la terminación de los Centros Educativos: Antonio Paredes Mena, Básica Gloria Beato, Liceo Batero, Liceo Pueblo Nuevo, Liceo San Marcos y Gajo de Pedro ¿ Placer Bonito, del ¿Programa Nacional de Edificaciones de Centros Escolares¿, dirigido a MIPYMES</t>
  </si>
  <si>
    <t>57090</t>
  </si>
  <si>
    <t>Constructora Jean Carlos SRL</t>
  </si>
  <si>
    <t>https://comunidad.comprasdominicana.gob.do/Public/Tendering/ContractDetailView/Index?UniqueIdentifier=DO1.PCCNTR.1598828&amp;AwardContractDetailId=461948</t>
  </si>
  <si>
    <t>MINERD-2023-00240</t>
  </si>
  <si>
    <t>7977</t>
  </si>
  <si>
    <t>Multicon. Construcción en General SRL</t>
  </si>
  <si>
    <t>https://comunidad.comprasdominicana.gob.do/Public/Tendering/ContractDetailView/Index?UniqueIdentifier=DO1.PCCNTR.1598824&amp;AwardContractDetailId=461945</t>
  </si>
  <si>
    <t>MINERD-2023-00242</t>
  </si>
  <si>
    <t>71113</t>
  </si>
  <si>
    <t>Inversiones BTF SRL</t>
  </si>
  <si>
    <t>https://comunidad.comprasdominicana.gob.do/Public/Tendering/ContractDetailView/Index?UniqueIdentifier=DO1.PCCNTR.1598827&amp;AwardContractDetailId=461947</t>
  </si>
  <si>
    <t>MINERD-2023-00241</t>
  </si>
  <si>
    <t>90930</t>
  </si>
  <si>
    <t>Goris &amp; Gomez Construction Group SRL</t>
  </si>
  <si>
    <t>https://comunidad.comprasdominicana.gob.do/Public/Tendering/ContractDetailView/Index?UniqueIdentifier=DO1.PCCNTR.1598825&amp;AwardContractDetailId=461946</t>
  </si>
  <si>
    <t>MINERD-2023-00239</t>
  </si>
  <si>
    <t>94670</t>
  </si>
  <si>
    <t>Grupo Wesmox SRL</t>
  </si>
  <si>
    <t>https://comunidad.comprasdominicana.gob.do/Public/Tendering/ContractDetailView/Index?UniqueIdentifier=DO1.PCCNTR.1598823&amp;AwardContractDetailId=461944</t>
  </si>
  <si>
    <t>MINERD-2023-00277</t>
  </si>
  <si>
    <t>¿Contratación de obra para la terminación de los Centros Educativos: Batey el Jagual, Liceo Aut. Duarte (cercano al rio Jayaco) y Básica Eduvigis María Luna (Jima), del ¿Programa Nacional de Edificaciones de Centros Escolares¿, dirigido a MIPYMES</t>
  </si>
  <si>
    <t>50628</t>
  </si>
  <si>
    <t>Ingenieros Constructores Arquitectos y Decoradores SRL (INCONADSA)</t>
  </si>
  <si>
    <t>https://comunidad.comprasdominicana.gob.do/Public/Tendering/ContractDetailView/Index?UniqueIdentifier=DO1.PCCNTR.1602569&amp;AwardContractDetailId=463674</t>
  </si>
  <si>
    <t>MINERD-2023-00275</t>
  </si>
  <si>
    <t>55899</t>
  </si>
  <si>
    <t>BEX PROJECTS SRL</t>
  </si>
  <si>
    <t>https://comunidad.comprasdominicana.gob.do/Public/Tendering/ContractDetailView/Index?UniqueIdentifier=DO1.PCCNTR.1602567&amp;AwardContractDetailId=463672</t>
  </si>
  <si>
    <t>MINERD-2023-00276</t>
  </si>
  <si>
    <t>73552</t>
  </si>
  <si>
    <t>Concretum SRL</t>
  </si>
  <si>
    <t>https://comunidad.comprasdominicana.gob.do/Public/Tendering/ContractDetailView/Index?UniqueIdentifier=DO1.PCCNTR.1602568&amp;AwardContractDetailId=463673</t>
  </si>
  <si>
    <t>MINERD-2023-00304</t>
  </si>
  <si>
    <t>¿Contratación de obra para la terminación de los Centros Educativos: Liceo Las Yayas de Viajama y Básica Palmar Arriba, del ¿Programa Nacional de Edificaciones de Centros Escolares¿, dirigido a MIPYMES</t>
  </si>
  <si>
    <t>https://comunidad.comprasdominicana.gob.do/Public/Tendering/ContractDetailView/Index?UniqueIdentifier=DO1.PCCNTR.1605805&amp;AwardContractDetailId=463670</t>
  </si>
  <si>
    <t>MINERD-2023-00305</t>
  </si>
  <si>
    <t>27719</t>
  </si>
  <si>
    <t>Proci Construcciones SRL</t>
  </si>
  <si>
    <t>https://comunidad.comprasdominicana.gob.do/Public/Tendering/ContractDetailView/Index?UniqueIdentifier=DO1.PCCNTR.1606301&amp;AwardContractDetailId=463671</t>
  </si>
  <si>
    <t>MIVHED-2023-00181</t>
  </si>
  <si>
    <t>7461</t>
  </si>
  <si>
    <t>Ingenieria JR SRL</t>
  </si>
  <si>
    <t>https://comunidad.comprasdominicana.gob.do/Public/Tendering/ContractDetailView/Index?UniqueIdentifier=DO1.PCCNTR.1575229&amp;AwardContractDetailId=460567</t>
  </si>
  <si>
    <t>MIVHED-2023-00180</t>
  </si>
  <si>
    <t>15916</t>
  </si>
  <si>
    <t>Oscar Medina Construcciones SRL</t>
  </si>
  <si>
    <t>https://comunidad.comprasdominicana.gob.do/Public/Tendering/ContractDetailView/Index?UniqueIdentifier=DO1.PCCNTR.1575525&amp;AwardContractDetailId=460566</t>
  </si>
  <si>
    <t>MIVHED-2023-00240</t>
  </si>
  <si>
    <t>29215</t>
  </si>
  <si>
    <t>Grupo Molca SRL</t>
  </si>
  <si>
    <t>https://comunidad.comprasdominicana.gob.do/Public/Tendering/ContractDetailView/Index?UniqueIdentifier=DO1.PCCNTR.1634701&amp;AwardContractDetailId=475035</t>
  </si>
  <si>
    <t>MIVHED-2023-00183</t>
  </si>
  <si>
    <t>88630</t>
  </si>
  <si>
    <t>Estructuras Civiles Tecnificadas ECITEC SRL</t>
  </si>
  <si>
    <t>https://comunidad.comprasdominicana.gob.do/Public/Tendering/ContractDetailView/Index?UniqueIdentifier=DO1.PCCNTR.1575114&amp;AwardContractDetailId=460569</t>
  </si>
  <si>
    <t>MIVHED-2023-00177</t>
  </si>
  <si>
    <t>64485</t>
  </si>
  <si>
    <t>Constructora Pontevedra SRL</t>
  </si>
  <si>
    <t>https://comunidad.comprasdominicana.gob.do/Public/Tendering/ContractDetailView/Index?UniqueIdentifier=DO1.PCCNTR.1575020&amp;AwardContractDetailId=460563</t>
  </si>
  <si>
    <t>MIVHED-2023-00178</t>
  </si>
  <si>
    <t>76525</t>
  </si>
  <si>
    <t>Tablero Global Corp SRL</t>
  </si>
  <si>
    <t>https://comunidad.comprasdominicana.gob.do/Public/Tendering/ContractDetailView/Index?UniqueIdentifier=DO1.PCCNTR.1575109&amp;AwardContractDetailId=460564</t>
  </si>
  <si>
    <t>MIVHED-2023-00182</t>
  </si>
  <si>
    <t>80495</t>
  </si>
  <si>
    <t>Viem Constructions SRL</t>
  </si>
  <si>
    <t>https://comunidad.comprasdominicana.gob.do/Public/Tendering/ContractDetailView/Index?UniqueIdentifier=DO1.PCCNTR.1575528&amp;AwardContractDetailId=460568</t>
  </si>
  <si>
    <t>MIVHED-2023-00241</t>
  </si>
  <si>
    <t>111853</t>
  </si>
  <si>
    <t>Consorcio Empresas Integradas &amp; Farmasino</t>
  </si>
  <si>
    <t>https://comunidad.comprasdominicana.gob.do/Public/Tendering/ContractDetailView/Index?UniqueIdentifier=DO1.PCCNTR.1634702&amp;AwardContractDetailId=475036</t>
  </si>
  <si>
    <t>MIVHED-2023-00239</t>
  </si>
  <si>
    <t>CONSTRUCCIÓN Y PUESTA EN MARCHA DE LA SUBESTACIÓN ELÉCTRICA PRINCIPAL, CUARTO DE MÁQUINAS Y SUBESTACIÓN SECUNDARIA HOSPITAL JOSÉ MARIA CABRAL Y BÁEZ.</t>
  </si>
  <si>
    <t>81076</t>
  </si>
  <si>
    <t>Tradenergy SRL</t>
  </si>
  <si>
    <t>https://comunidad.comprasdominicana.gob.do/Public/Tendering/ContractDetailView/Index?UniqueIdentifier=DO1.PCCNTR.1634022&amp;AwardContractDetailId=474901</t>
  </si>
  <si>
    <t>MINERD-2023-00238</t>
  </si>
  <si>
    <t>¿Contratación de obra para la terminación del Centro Educativo: Liceo Las Charcas, del ¿Programa Nacional de Edificaciones de Centros Escolares¿, dirigido a MIPYMES</t>
  </si>
  <si>
    <t>94463</t>
  </si>
  <si>
    <t>Horminca Constructora SRL</t>
  </si>
  <si>
    <t>https://comunidad.comprasdominicana.gob.do/Public/Tendering/ContractDetailView/Index?UniqueIdentifier=DO1.PCCNTR.1599009&amp;AwardContractDetailId=461957</t>
  </si>
  <si>
    <t>COAAROM-2022-00223</t>
  </si>
  <si>
    <t>10449</t>
  </si>
  <si>
    <t>ENRIQUE ANIBAL LIED SANABIA</t>
  </si>
  <si>
    <t>https://comunidad.comprasdominicana.gob.do/Public/Tendering/ContractDetailView/Index?UniqueIdentifier=DO1.PCCNTR.1473506&amp;AwardContractDetailId=415729</t>
  </si>
  <si>
    <t>COAAROM-2023-00067</t>
  </si>
  <si>
    <t>https://comunidad.comprasdominicana.gob.do/Public/Tendering/ContractDetailView/Index?UniqueIdentifier=DO1.PCCNTR.1546703&amp;AwardContractDetailId=440709</t>
  </si>
  <si>
    <t>COAAROM-2023-00070</t>
  </si>
  <si>
    <t>81484</t>
  </si>
  <si>
    <t>Proyecto TOM-CA SRL</t>
  </si>
  <si>
    <t>https://comunidad.comprasdominicana.gob.do/Public/Tendering/ContractDetailView/Index?UniqueIdentifier=DO1.PCCNTR.1549505&amp;AwardContractDetailId=441632</t>
  </si>
  <si>
    <t>COAAROM-2022-00225</t>
  </si>
  <si>
    <t>https://comunidad.comprasdominicana.gob.do/Public/Tendering/ContractDetailView/Index?UniqueIdentifier=DO1.PCCNTR.1473524&amp;AwardContractDetailId=415669</t>
  </si>
  <si>
    <t>COAAROM-2023-00019</t>
  </si>
  <si>
    <t>Suministro de impel para bomba de 6, y suministro de casquillo.</t>
  </si>
  <si>
    <t>https://comunidad.comprasdominicana.gob.do/Public/Tendering/ContractDetailView/Index?UniqueIdentifier=DO1.PCCNTR.1516916&amp;AwardContractDetailId=429159</t>
  </si>
  <si>
    <t>DESARROLLO PROVINCIA-2023-00004</t>
  </si>
  <si>
    <t>27288644.49</t>
  </si>
  <si>
    <t>Nuespi Ingeniería SRL</t>
  </si>
  <si>
    <t>https://comunidad.comprasdominicana.gob.do/Public/Tendering/ContractDetailView/Index?UniqueIdentifier=DO1.PCCNTR.1510403&amp;AwardContractDetailId=427079</t>
  </si>
  <si>
    <t>AnioPresupuesto</t>
  </si>
  <si>
    <t>CodigoFuente_de_Financiamiento</t>
  </si>
  <si>
    <t>Fuente_de_Financiamiento</t>
  </si>
  <si>
    <t>IdSector</t>
  </si>
  <si>
    <t>NombreSector</t>
  </si>
  <si>
    <t>nombreproyecto</t>
  </si>
  <si>
    <t>objetivogeneral</t>
  </si>
  <si>
    <t>avancefinanciero</t>
  </si>
  <si>
    <t>IdEstado</t>
  </si>
  <si>
    <t>NombreEstado</t>
  </si>
  <si>
    <t>IdProyecto</t>
  </si>
  <si>
    <t>ValorProyecto</t>
  </si>
  <si>
    <t>ValorFinanciado</t>
  </si>
  <si>
    <t>URLProyecto</t>
  </si>
  <si>
    <t>FechaActualizacionFuenteMEPyD</t>
  </si>
  <si>
    <t>Column1</t>
  </si>
  <si>
    <t>_1</t>
  </si>
  <si>
    <t>_2</t>
  </si>
  <si>
    <t>CONSTRUCCIÓN DESTACAMENTO POLICIAL EN LA COMUNIDAD DE QUITA CORAZA, PROVINCIA BARAHONA</t>
  </si>
  <si>
    <t>El fin del proyecto propuesto es contribuir directamente a los objetivos más amplios de diversos documentos estratégicos y de política pública del Gobierno Dominicano y asumir parcialmente responsabilidades ineludibles asignadas a la Comisión Presidencial de Apoyo al Desarrollo Provincial (CPADP) y sus dependencias</t>
  </si>
  <si>
    <t>EJECUCIÓN</t>
  </si>
  <si>
    <t>http://mapainversiones.economia.gob.do/Proyecto/PerfilProyecto/4432</t>
  </si>
  <si>
    <t>MH y MEPyD</t>
  </si>
  <si>
    <t>El proyecto esta integrado por lo siguiente:  1-Construcción de un (1) Destacamentos Policiales en la comunidad La Escalereta, (130.08 m2) 2-Remozamiento de la Oficina Regional Norte en el municipio Puerto Plata (1,152.50 m2)  3- Remozamiento del Cuartel General en Sosúa (1,008.54 m2).</t>
  </si>
  <si>
    <t>http://mapainversiones.economia.gob.do/Proyecto/PerfilProyecto/4632</t>
  </si>
  <si>
    <t>Debido a la cadena de asaltos o atracos que se producen en la localidad de la provincia Duarte, es necesario mantener un alto número de agentes policiales e infraestructuras adecuadas para garantizar la seguridad ciudadana, posibilitando su desarrollo productivo y social, al tiempo que se mantienen bajas tasas de delincuencia. Es de gran importancia dotar de instalaciones adecuadas a la Policía Nacional para mejorar la seguridad de las zonas más vulnerables y mejorar también las infraestructuras que albergan los agentes que velan por el bien estar de los ciudadanos. En la actualidad, se reconoce que un conjunto de comunidades ya mencionadas anteriormente de la provincia Duarte mantiene limitada actuación frente a actos delictivos, baja confianza de la población en la actuación policial, limitando la movilidad y desplazamientos de la ciudadanía, que se traduce en problemas asociados a la baja seguridad ciudadana.</t>
  </si>
  <si>
    <t>http://mapainversiones.economia.gob.do/Proyecto/PerfilProyecto/4984</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</si>
  <si>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comunidades como: el municipio de Duverge y la Descubierta el Distrito Municipal de Boca de Cachón y Guayabal en la búsqueda de la identificación del problema, valoración de las alternativas de solución, la búsqueda y planteamiento de ejecución de la propuesta de proyecto denominada “CONSTRUCCIÓN Y REPARACION DESTACAMENTOS POLICIALES TIPOS, EN COMUNIDADES DE LA PROVINCIA INDEPENDENCIA”, que permitirá la recuperación de la condiciones de tranquilidad y seguridad ciudadana al interior de diversas comunidades de la provincia Independencia, posibilitando mejores condiciones para el desarrollo social y productivo, y por ende mejores condiciones de vida de sus pobladores. El proyecto que se desea desarrollar, consiste en la edificación de una infraestructura que alojará las instalaciones de la Policía Nacional en dicha provincia, dotándole de los requerimientos propios que demanda ese conglomerado social.</t>
  </si>
  <si>
    <t>http://mapainversiones.economia.gob.do/Proyecto/PerfilProyecto/4995</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</si>
  <si>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comunidades como: Las Cañitas, Simón Bolívar,  La Zurza II, Ensanche Luperón, Ensanche La Fe, La cuesta, Los Peralejos,   La Cañita I, La Zurza I, Mono Mojao Villa Consuelo, Cristo Rey el Caliche,  Cuesta de Arroyo Hondo, El Furgón (Av. Winston Churchill), Villa Francisca, Villa María, Feria Ganadera, Villa Agrícolas, Mirador Sur, San Carlos, Barrio Nuevo, Sabana Perdida,  Villa Juana, Honduras-Cayetano Germosén y La 40, Monte Lara/El Comedor, Puerto Isabela, en la búsqueda de la identificación del problema, valoración de las alternativas de solución, la búsqueda y planteamiento de ejecución de la propuesta de proyecto denominada “CONSTRUCCIÓN Y REMODELACION DESTACAMENTOS POLICIALES EN COMUNIDADES DEL DISTRITO NACIONAL”, que permitirá la recuperación de las condiciones de tranquilidad y seguridad ciudadana al interior de diversas comunidades del Distrito Nacional, posibilitando mejores condiciones para el desarrollo social y productivo, y por ende mejores condiciones de vida de sus pobladores. El proyecto que se desea desarrollar, consiste en la edificación de una infraestructura que alojará las instalaciones de la Policía Nacional en dicha provincia, dotándole de los requerimientos propios que demanda ese conglomerado social.</t>
  </si>
  <si>
    <t>http://mapainversiones.economia.gob.do/Proyecto/PerfilProyecto/5015</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</si>
  <si>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diferentes comunidades que conforman los municipios Santo Domingo Norte y Santo Domingo Este en la búsqueda de la identificación del problema, valoración de las alternativas de solución, la búsqueda y planteamiento de ejecución de la propuesta de proyecto denominada “CONSTRUCCIÓN Y REPARACION DE DESTACAMENTOS POLICIALES TIPOS, EN COMUNIDADES DE LA PROVINCIA SANTO DOMINGO”, que permitirá la recuperación de la condiciones de tranquilidad y seguridad ciudadana al interior de diversas comunidades de la provincia Santo Domingo, posibilitando mejores condiciones para el desarrollo social y productivo, y por ende mejores condiciones de vida de sus pobladores. El proyecto que se desea desarrollar, consiste en la edificación de infraestructuras que alojarán las instalaciones de la Policía Nacional en dicha provincia, dotándole de los requerimientos propios que demanda ese conglomerado social.</t>
  </si>
  <si>
    <t>http://mapainversiones.economia.gob.do/Proyecto/PerfilProyecto/5016</t>
  </si>
  <si>
    <t>CONSTRUCCIÓN Y RECONSTRUCCIÓN DE DESTACAMENTOS POLICIALES, EN COMUNIDADES DE LA PROVINCIA SANTIAGO</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</si>
  <si>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comunidades como: Juncalito, La Cidra, Matanzas Adentro, La Cuesta, El Rubio, Las Canas, Monción San José de las Matas, Cienfuegos, Ensanche Bermúdez, Hato del Yaque, Ensanche Hermanas Mirabal, La Canela, Y Camboya, en la búsqueda de la identificación del problema, valoración de las alternativas de solución, la búsqueda y planteamiento de ejecución de la propuesta de proyecto denominada “CONSTRUCCIÓN Y RECONSTRUCCION DESTACAMENTOS POLICIALES TIPOS, EN COMUNIDADES DE LA PROVINCIA SANTIAGO”, que permitirá la recuperación de las condiciones de tranquilidad y seguridad ciudadana al interior de diversas comunidades de la Provincia Santiago, posibilitando mejores condiciones para el desarrollo social y productivo, y por ende mejores condiciones de vida de sus pobladores. El proyecto que se desea desarrollar, consiste en la edificación de una infraestructura que alojará las instalaciones de la Policía Nacional en dicha provincia, dotándole de los requerimientos propios que demanda ese conglomerado social.</t>
  </si>
  <si>
    <t>http://mapainversiones.economia.gob.do/Proyecto/PerfilProyecto/5031</t>
  </si>
  <si>
    <t>CONSTRUCCIÓN DE DESTACAMENTO POLICIAL EN EL MUNICIPIO GUAYABAL, PROVINCIA AZUA</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</si>
  <si>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guayabal en la búsqueda de la identificación del problema, valoración de las alternativas de solución, la búsqueda y planteamiento de ejecución de la propuesta de proyecto denominada CONSTRUCCIÓN DESTACAMENTO POLICIA NACIONAL TIPO I EN EL MUNICIPIO GUAYABAL, PROVINCIA DE AZUA”, que permitirá la recuperación de la condiciones de tranquilidad y seguridad ciudadana al interior de su comunidad de la provincia de Azua, posibilitando mejores condiciones para el desa1rrollo social y productivo, y por ende mejores condiciones de vida de sus pobladores. El proyecto que se desea desarrollar, consiste en la edificación de una infraestructura que alojará las instalaciones de la Policía Nacional en dicha provincia, dotándole de los requerimientos propios que demanda ese conglomerado social.</t>
  </si>
  <si>
    <t>http://mapainversiones.economia.gob.do/Proyecto/PerfilProyecto/5042</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</si>
  <si>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comunidades como: el municipio de Oviedo y la sección de Aguas Negras en la búsqueda de la identificación del problema, valoración de las alternativas de solución, la búsqueda y planteamiento de ejecución de la propuesta de proyecto denominada “CONSTRUCCIÓN DESTACAMENTOS POLICIALES EN COMUNIDADES DE LA PROVINCIA PEDERNALES”, que permitirá la recuperación de la condiciones de tranquilidad y seguridad ciudadana al interior de diversas comunidades de la provincia de Pedernales, posibilitando mejores condiciones para el desarrollo social y productivo, y por ende mejores condiciones de vida de sus pobladores. El proyecto que se desea desarrollar, consiste en la edificación de una infraestructura que alojará las instalaciones de la Policía Nacional en dicha provincia, dotándole de los requerimientos propios que demanda ese conglomerado social.</t>
  </si>
  <si>
    <t>http://mapainversiones.economia.gob.do/Proyecto/PerfilProyecto/5050</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</si>
  <si>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comunidades como: Cachón, La pescadería Fundación , El Naranjal enrriquillo, Cabral El Aguacate, El Higüero Enriquillo,  Mercado Publico Barahona, Camboya, El Peñón, La Cienega-Paraiso, Canoa-Vicente Noble , en la búsqueda de la identificación del problema, valoración de las alternativas de solución, la búsqueda y planteamiento de ejecución de la propuesta de proyecto denominada “Construcción Destacamentos Policiales Tipo I, en diferentes comunidades de la provincia Barahona.”, que permitirá la recuperación de la condiciones de tranquilidad y seguridad ciudadana al interior de diversas comunidades de la provincia de Barahona, posibilitando mejores condiciones para el desarrollo social y productivo, y por ende mejores condiciones de vida de sus pobladores. El proyecto que se desea desarrollar, consiste en la edificación de una infraestructura que alojará las instalaciones de la Policía Nacional en dicho municipio, dotándole de los requerimientos propios que demanda ese conglomerado social.</t>
  </si>
  <si>
    <t>http://mapainversiones.economia.gob.do/Proyecto/PerfilProyecto/5063</t>
  </si>
  <si>
    <t>CONSTRUCCIÓN ESTACIÓN DEL CUERPO DE BOMBEROS, MUNICIPIO BARAHONA, PROVINCIA BARAHONA</t>
  </si>
  <si>
    <t>El Cuerpo de Bomberos de la Republica Dominicana es una institución especializada, esencialmente apolítica que actúa bajo el amparo de los ayuntamientos y está conformado por un grupo de ciudadanos civiles que de forma voluntaria o bajo contrato ofrecen parte de su tiempo libre para servir a su comunidad afrontando siniestros que ponen en juego sus vidas.  Una de las funciones de los Bomberos es salvaguardar la vida y los bienes de la ciudadanía frente a situaciones que representen amenaza, vulnerabilidad o riesgo, promoviendo la aplicación de medidas tanto preventivas como de mitigación, atendiendo y administrando directa y permanentemente las emergencias, cuando las personas o comunidades sean afectadas por cualquier evento generador de daños, conjuntamente con otros organismos competentes.</t>
  </si>
  <si>
    <t>http://mapainversiones.economia.gob.do/Proyecto/PerfilProyecto/4587</t>
  </si>
  <si>
    <t>REHABILITACIÓN DE EDIFICACIÓN PARA EL ALOJAMIENTO DE ESTACIÓN DE BOMBEROS DE SAN FRANCISCO DE MACORÍS, PROVINCIA DUARTE</t>
  </si>
  <si>
    <t>La seguridad ciudadana en la República Dominica es deficiente ya que presentan múltiples casos donde los temas centrales son el mejoramiento del sistema de seguridad, en este caso la presencia de un buen equipo de bomberos ante cualquier adversidad que se pueda presentar es de mucha preocupación para los ciudadanos, ya que en distintas ocasiones se presentan sucesos donde se pierden tanto la vida de personas como materiales de gran utilidad y costo. Por la complejidad que presentan la falta de estaciones de bomberos con adecuadas instalaciones es necesario planificar políticas encaminadas a instaurar la seguridad como una condición necesaria para el funcionamiento de la sociedad. Esta iniciativa ha tomado en consideración un proceso de consultas con actores claves de distintas comunidades en este caso como: San Francisco de Macorís en la búsqueda de la identificación del problema, valoración de las alternativas de solución, la búsqueda y planteamiento de ejecución de la propuesta de proyecto denominada “REMODELACION DE ESTACION DE BOMBEROS, MUNICIPIO SAN FRANCISCO DE MACORIS PROVINCIA DUARTE”, que permitirá la recuperación de la condiciones de tranquilidad y seguridad ciudadana al presentarse alguna dificultad al momento de cualquier incidente en la comunidad del municipio de San Francisco de Macorís, procurando el mejoramiento y bienestar de la población con establecimientos adecuados que permitan un buen funcionamiento a la labor del equipo operacional.</t>
  </si>
  <si>
    <t>http://mapainversiones.economia.gob.do/Proyecto/PerfilProyecto/5080</t>
  </si>
  <si>
    <t>La falta de seguridad ciudadana en la República Dominicana ha pasado a ser, en las últimas décadas, uno de los temas centrales de preocupación de los ciudadanos, por lo que la complejidad del mismo debería ser de prioridad para los responsables de planificar políticas encaminadas a instaurar la seguridad como una condición necesaria para el funcionamiento de la sociedad. Esta iniciativa ha tomado en consideración un proceso de consultas con actores claves de las comunidades como: EL Guayabo, El Naranjo, El Hoyo, Mata Yaya en la búsqueda de la identificación del problema, valoración de las alternativas de solución, la búsqueda y planteamiento de ejecución de la propuesta de proyecto denominada “CONSTRUCCIÓN CONSTRUCCIÓN DE DESTACAMENTOS POLICIALES EN LA PROVINCIA SAN JUAN”, que permitirá la recuperación de la condiciones de tranquilidad y seguridad ciudadana al interior de diversas comunidades de la provincia de San Juan de la Maguana, posibilitando mejores condiciones para el desarrollo social y productivo, y por ende mejores condiciones de vida de sus pobladores. El proyecto que se desea desarrollar, consiste en la edificación de una infraestructura que alojará las instalaciones de la Policía Nacional en dicho municipio, dotándole de los requerimientos propios que demanda ese conglomerado social.</t>
  </si>
  <si>
    <t>http://mapainversiones.economia.gob.do/Proyecto/PerfilProyecto/4990</t>
  </si>
  <si>
    <t>CONSTRUCCIÓN DE OFICINAS GUBERNAMENTALES Y PARQUEO PARA EL MANEJO MIGRATORIO EN BAHIA GARCIA, MUN. LUPERON, PROV. PUERTO PLATA</t>
  </si>
  <si>
    <t>Esta iniciativa ha tomado en consideración un proceso de consultas con actores claves del Distrito municipal y las comunidades de Arroyo Salado, en la búsqueda de la identificación del problema, valoración de las alternativas de solución, la búsqueda y planteamiento de ejecución de la propuesta de proyecto denominada Construcción de Centro de Oficinas Gubernamentales y Parqueo para el Manejo Migratorio y Portuario de la Bahía Gracia, Municipio Luperón, Provincia Puerto Plata; el proyecto contempla un área de intervención de aproximadamente 1,519 m2, que permitirá la recuperación de la calidad de obtener los servicios básicos requeridos, posibilitando mejores condiciones para el desarrollo social, y por ende mejores condiciones de vida de sus pobladores</t>
  </si>
  <si>
    <t>http://mapainversiones.economia.gob.do/Proyecto/PerfilProyecto/4648</t>
  </si>
  <si>
    <t>CONSTRUCCIÓN DE OFICINAS Y NAVES INDUSTRIALES DE ZONA FRANCA DISDO, MUNICIPIO SANTO DOMINGO OESTE, PROVINCIA SANTO DOMINGO</t>
  </si>
  <si>
    <t>El area de intervención del proyecto es de unos 2552 m2. La propuesta de proyecto denominada Construcción de Oficinas y Naves Industriales de Zona Franca DISDO, Municipio Santo Domingo Oeste, Provincia Santo Domingo, que permitirá la recuperación de la condiciones de la infraestructura actual de la DISDO y la calidad de los servicios a brindar, posibilitando la operación de este parque de zona franca, al tiempo que favorece la generación de empleos y dinamiza la economía de las comunidades cercanas. Está dirigido a impulsar la creación y desarrollo del micro y medianas empresas, para producir con calidad, dirigiéndose al mercado local y de exportación.</t>
  </si>
  <si>
    <t>http://mapainversiones.economia.gob.do/Proyecto/PerfilProyecto/4649</t>
  </si>
  <si>
    <t>RECONSTRUCCIÓN DE 26.3 KM DE VIAS EN BARRIOS Y ACCESOS DE PLAYA EN LA ISABELA, MUNICIPIO LUPERON PROV. PUERTO PLATA</t>
  </si>
  <si>
    <t>Esta iniciativa ha tomado en consideración un proceso de consultas con actores claves de la comunidad, en la búsqueda de la identificación del problema, diseño de las alternativas de solución, la búsqueda y planteamiento de ejecución de la propuesta de proyecto denominada “Reconstrucción de 26.3 km de vías en barrios y accesos de playa en La Isabela, Municipio de Luperón, Provincia Puerto Plata”, que permitirá la recuperación de la práctica deportiva al interior de su comunidad, y por ende mejores condiciones de vida de sus pobladores.</t>
  </si>
  <si>
    <t>http://mapainversiones.economia.gob.do/Proyecto/PerfilProyecto/4634</t>
  </si>
  <si>
    <t>RECONSTRUCCIÓN DE PUENTES VEHICULARES EN EL BARRIO DUARTE, DISTRITO MUNICIPAL SANTIAGO OESTE, PROVINCIA SANTIAGO</t>
  </si>
  <si>
    <t>El proyecto consiste en la construcción de tres puentes en diferentes puntos del barrio Duarte.</t>
  </si>
  <si>
    <t>http://mapainversiones.economia.gob.do/Proyecto/PerfilProyecto/4838</t>
  </si>
  <si>
    <t>RECONSTRUCCIÓN DE PUENTE EN LA COMUNIDAD AGUAS NEGRAS, DISTRITO MUNICIPAL JOSÉ F.CO PEÑA GÓMEZ, PROVINCIA PEDERNALES</t>
  </si>
  <si>
    <t>El proyecto consiste en la construcción de un puente vehicular en la comunidad Aguas Negras, distrito municipal José F.co Peña Gómez, provincia Pedernales.</t>
  </si>
  <si>
    <t>http://mapainversiones.economia.gob.do/Proyecto/PerfilProyecto/4841</t>
  </si>
  <si>
    <t>RECONSTRUCCIÓN DEL SISTEMA DE ALCANTARILLADO Y CALLES INTERNAS EN COMUNIDADES DEL DISTRITO MUNICIPAL SANTIAGO OESTE, PROVINCIA SANTIAGO</t>
  </si>
  <si>
    <t>El proyecto consiste en la construcción de un sistema de alcantarillado funcional y la construcción de las calles internas en los sectores La Piña, La Gloria y Ciudad Satélite del distrito municipal Santiago Oeste, las cuales han sido deterioradas por el estancamiento de las aguas pluviales.</t>
  </si>
  <si>
    <t>http://mapainversiones.economia.gob.do/Proyecto/PerfilProyecto/4842</t>
  </si>
  <si>
    <t>RECONSTRUCCIÓN DE PUENTE ALCANTARILLA SOBRE RIO CURVA DEL VIVERO CARRETERA EL LIMON 2, D. M. LA CUABA, MUNICIPIO PEDRO BRAND</t>
  </si>
  <si>
    <t>Reconstruir   un (1) puente de 8.30 ml de longitud, y alcantarilla (80”) de diámetro  y  construir de 800 m2 de encache de piedra en el Rio y conformación de 1,000 ml de cuneta en la comunidad la Cuaba, Municipio Pedro Brand.</t>
  </si>
  <si>
    <t>http://mapainversiones.economia.gob.do/Proyecto/PerfilProyecto/4997</t>
  </si>
  <si>
    <t>CONSTRUCCIÓN DE PUENTE SOBRE EL RIO JAYA, SECTOR UGAMBA, SAN FRANCISCO DE MACORÍS, PROVINCIA DUARTE</t>
  </si>
  <si>
    <t>La necesidad de reconstruir distintos proyectos se ha hecho una prioridad a nivel nacional, debido al deterioro que han presentado diferentes edificaciones provocando las preocupaciones de los ciudadanos para darle uso a los mismo. La complejidad que presenta estos proyectos se debe tratar con prioridad para los responsables de planificar las políticas encaminadas a instaurar un buen desarrollo y mejoramiento de las infraestructuras necesarias para la sociedad. Esta iniciativa ha tomado en consideración un proceso de consultas con actores claves de la comunidad seleccionada en la provincia Duarte, siendo esta el sector de Ugamba en la búsqueda de la identificación del problema, diseño de las alternativas de solución, la búsqueda y planteamiento de ejecución de la propuesta de proyecto denominada “RECONSTRUCCION DE PUENTE VEHICULAR UGAMBA, SOBRE EL RIO JAYA, MUNICIPIO SAN FRANCISCO DE MASCORIS, PROVINCIA DUARTE”, que permitirá la recuperación de entornos saludables y del tránsito vehicular al interior de su comunidad, y por ende mejores condiciones de vida de sus pobladores. El proyecto que se desea desarrollar consiste en la reconstrucción de una infraestructura vehicular que permitirá la comunicación entre varias comunidades y el transito tanto vehicular como peatonal garantizando un buen funcionamiento y la seguridad del ciudadano.</t>
  </si>
  <si>
    <t>http://mapainversiones.economia.gob.do/Proyecto/PerfilProyecto/5062</t>
  </si>
  <si>
    <t>RECONSTRUCCIÓN DE PUENTES TIPO ALCANTARILLA-CAJON EN COMUNIDADES LA BARCA-LA JOYITA-LA RAMONA, MUNICIPIO MOCA, PROVINCIA ESPAILLAT</t>
  </si>
  <si>
    <t>Juan López, uno de los distritos municipales de Moca, está ubicado a pocos kilómetros al norte de la capital provincial de Espaillat y lleva el nombre del sacerdote español quien se estableció en este pequeño espacio del Cibao. La economía de Juan López se sostiene de sus cultivos de plátano, yuca y aguacate, y la producción de carnes de pollo y cerdo, y el comercio de huevos. Las fiestas patronales de este distrito municipal son celebradas el 25 de julio en honor a Santa Ana. Sus principales atractivos turísticos son la montaña Loma El Mogote y el balneario del Juan López. Según proyecciones de la ONE al 2020 el distrito municipal Juan López tiene una población de aproximadamente de 15,220 habitantes.  Comunitarios de esta zona de Juan López han manifestado que los puentes Vehiculares ubicados en las comunidades de LA BARCA-LA JOYITA- y LA RAMONA del sector Juan López, están a punto de derrumbarse, debido a las condiciones en que se encuentra, carecen de mantenimiento, lo que representa un peligro para los transeúntes. Además, los mismos no cuentan con las especificaciones ni los criterios en los métodos de diseño y construcciones adecuados de hoy en día, por lo tanto, requieren sean reconstruidos. Cabe destacar que estos puentes fueron construidos con fondos propios de la alcaldía del distrito municipal Juan López, el método constructivo anteriormente utilizado fue puente tipo tablero con alcantarillas de concreto de 86”, lo que hoy implica su deterioro debido a que no se tomaron las medidas necesarias de acuerdo flujo vehicular, así como también se encuentran  obstruidos por los escombros causadas por las grandes crecidas que arrastra el rio Cacique quedando totalmente cubierto por el mismo.</t>
  </si>
  <si>
    <t>http://mapainversiones.economia.gob.do/Proyecto/PerfilProyecto/5081</t>
  </si>
  <si>
    <t>RECONSTRUCCIÓN DE 2 PUENTES EN EL MUNICIPIO DE TAMAYO, PROVINCIA BAHORUCO</t>
  </si>
  <si>
    <t>Las necesidades de reconstruir distintos proyectos se ha hecho una prioridad a nivel nacional debido al deterioro que han presentado diferentes edificaciones provocando las preocupaciones de los ciudadanos para darle uso a los mismo. La complejidad que presenta estos proyectos se debe tratar con prioridad para los responsables de planificar la políticas encaminadas a instaurar un buen desarrollo y mejoramiento de las infraestructuras necesarias para la sociedad Esta iniciativa ha tomado en consideración un proceso de consultas con actores claves de las comunidades del municipio de Tamayo en la provincia de Bahoruco, siendo esta el eje donde se encuentra estos puentes como son el  Puente Sotero que comunica la comunidad de Santana con Hato nuevo y el Puente sobre el rigolón la cuaba que comunica las comunidades de San José la Cuaba y el Palmar, en la búsqueda de la identificación del problema, diseño de las alternativas de solución, la búsqueda y planteamiento de ejecución de la propuesta de proyecto denominada “RECONSTRUCCIÓN DE PUENTES VIALES (TIPO TABLERO) MUNICIPIO TAMAYO, PROVINCIA BAHORUCO”, que permitirá la recuperación de entornos saludables y del tránsito vehicular al interior de su comunidad, y por ende mejores condiciones de vida de sus pobladores.</t>
  </si>
  <si>
    <t>http://mapainversiones.economia.gob.do/Proyecto/PerfilProyecto/5090</t>
  </si>
  <si>
    <t>CONSTRUCCIÓN DE 1 PUENTE EN LA COMUNIDAD DE CIENFUEGOS, PROVINCIA SANTIAGO</t>
  </si>
  <si>
    <t>Las necesidades de reconstruir distintos proyectos se ha hecho una prioridad a nivel nacional debido al deterioro que han presentado diferentes edificaciones provocando las preocupaciones de los ciudadanos para darle uso a los mismo. La complejidad que presenta estos proyectos se debe tratar con prioridad para los responsables de planificar las políticas encaminadas a instaurar un buen desarrollo y mejoramiento de las infraestructuras necesarias para la sociedad. Esta iniciativa ha tomado en consideración un proceso de consultas con actores claves de la comunidad, en la búsqueda de la identificación del problema, diseño de las alternativas de solución, la búsqueda y planteamiento de ejecución de la propuesta de proyecto denominada “CONSTRUCCION DE PUENTE ALCANTARILLA TIPO CAJON EN LA COMUNIDAD CIENFUEGO, PROVINCIA SANTIAGO”, que permitirá la recuperación de entornos saludables y del tránsito vehicular al interior de su comunidad, y por ende mejores condiciones de vida de sus pobladores.</t>
  </si>
  <si>
    <t>http://mapainversiones.economia.gob.do/Proyecto/PerfilProyecto/5092</t>
  </si>
  <si>
    <t>CONSTRUCCIÓN DE 2 PUENTES EN LAS COMUNIDADES DE LA CAOBA Y JAYABO, MUNICIPIO SALCEDO, PROVINCIA HERMANAS MIRABAL</t>
  </si>
  <si>
    <t>Las necesidades de construir, rehabilitar y reconstruir distintos proyectos se ha hecho una prioridad a nivel nacional debido al deterioro, abandono y la falta de concientización en muchos proyectos por el abandono que han tenido ante la sociedad se han presentado en diferentes lugares del país presentando en muchos casos el abandono de estos y en otras situaciones de alto riesgo en distintas comunidades en donde no se han realizado estos proyectos. La complejidad que presenta estos proyectos se debe tratar con prioridad para los responsables de planificar la políticas encaminadas a instaurar un buen desarrollo y mejoramiento de las infraestructuras necesarias para la sociedad Esta iniciativa ha tomado en consideración un proceso de consultas con actores claves de las comunidades del municipio de Salcedo en la provincia de Hermanas Mirabal, siendo esta el eje donde se encuentra estos puentes como son el  Puente de La Caoba y  que comunica la comunidad Las Caobas arriba con La Bahía y El Zanjón Y el Puente Jayabo  que comunica las comunidades Jayabo Al Medio con Jayabo Afuera, en la búsqueda de la identificación del problema, diseño de las alternativas de solución, la búsqueda y planteamiento de ejecución de la propuesta de proyecto denominada “CONSTRUCCION DE PUENTES ALCANTARILLAS (TIPO CAJON) MUNICIPIO SALCEDO, PROVINCIA HERMANAS MIRABAL.”, que permitirá la recuperación de entornos saludables y del tránsito vehicular al interior de su comunidad, y por ende mejores condiciones de vida de sus pobladores.</t>
  </si>
  <si>
    <t>http://mapainversiones.economia.gob.do/Proyecto/PerfilProyecto/5095</t>
  </si>
  <si>
    <t>CONSTRUCCIÓN DE PUENTE VEHICULAR TIPO TABLERO LOS CHIVOS, D.M GUATAPANAL, MUNICIPIO MAO, PROVINCIA VALVERDE</t>
  </si>
  <si>
    <t>La comunidad Guatapanal demandan la construcción del puente Vehicular Los Chivos que permite la comunicación entre los demás sectores del municipio de Mao, la única alternativa de comunicación es a través de una ruta alterna la cual no es la más adecuada, debido a que fue improvisada para mantener la comunicación entre las comunidades, mientras se resuelve lo del puente.  La situación que afecta actualmente la comunidad Guatapanal del municipio de Mao y en función de un análisis realizado  y la identificación de sus causas y efectos, pueden destacarse los problemas fundamentales que los actores principales han resaltado que deben ser intervenidos. En ese sentido, por el “Mal funcionamiento de puentes vehiculares”, encontramos “Desvío de tránsito vehicular”, “Reducción de actividades comerciales” y “Disminución en la productividad económica”. También están presentes los elementos relativos al aumento en el tiempo de traslado, limitaciones en el desarrollo socio-económico y el incremento en los gastos de la población.   Consecuentemente, la problemática que afecta a la comunidad Guatapanal del municipio de Mao hoy en día se traduce en dificultad en la comunicación terrestre.   Esta iniciativa ha tomado en consideración un proceso de consultas con actores claves de la comunidad, en la búsqueda de la identificación del problema, diseño de las alternativas de solución, la búsqueda y planteamiento de ejecución de la propuesta de proyecto denominada “CONSTRUCCION DE PUENTE VEHICULAR TIPO TABLERO LOS CHIVOS, D.M GUATAPANAL, MUNICIPIO MAO, PROVINCIA VALVERDE”, que permitirá la recuperación de entornos saludables y del tránsito vehicular al interior de su comunidad, y por ende mejores condiciones de vida de sus pobladores. Objetivo específico   Construir un puente Vehicular tipo tablero los Chivos de aprox.,  15.00 ml de longitud  y 9.50 ml de Ancho, 150 ml de muros de gaviones, en la comunidad  Guatapanal, Municipio Mao, Provincia Valverde.  Los productos relevantes para el proyecto propuesto pretenden dar una solución de medio-largo plazo a los problemas de viabilidad y demás manifestaciones actuales; y es la siguiente:  • Construir  un (1) puente vial tipo tablero de aprox 15.00 ml longitud. • Construir dos pasos peatonales de 0.80 ml de ancho • Construir 200 m2 aceras  • Construir de 200 ml  de contenes  • Construir 150 ml de long muros de Gaviones c/lado del rio y 8.00 mts de altura • Colocar base natural y capa de rodadura a 2.00 km carpeta de hormigón asfaltico de 2 pulg.</t>
  </si>
  <si>
    <t>http://mapainversiones.economia.gob.do/Proyecto/PerfilProyecto/5731</t>
  </si>
  <si>
    <t>REMODELACIÓN DE LA CALLE DEL SOL TRAMO COMPRENDIDO ENTRE LAS CALLES GENERAL VALVERDE Y SABANA LARGA, PROVINCIA SANTIAGO</t>
  </si>
  <si>
    <t>El proyecto consiste en habilitar el espacio público de la Calle Del Sol para mejorar esta infraestructura física, dotarlas de equipamiento actualizado, permitir el acceso universal, hacer de las calles espacios iluminados, seguros, caminables y atractivos como una contribución a la revitalización del Centro Histórico de Santiago. Esta intervención considera 15,000 m2 equivalentes a 980 metros lineales entre la Avenida Antonio Guzmán y la Calle Sabana Larga.   Este proyecto es seccionado en tramos, y se divide como sigue a continuación:  Tramo 1-A: Desde la Calle General Valverde hasta la Av. Presidente Guzmán Tramo 1-B: Desde la Av. Presidente Guzmán hasta la Calle Benito Monción Tramo 2: Desde la Calle Benito Monción hasta la Calle 30 de Marzo Tramo 3: Desde la Calle 30 de Marzo hasta la Calle España Tramo 4: Desde la Calle España hasta la Calle Duarte Tramo 5: Desde la Calle Duarte hasta la Calle San Luis Tramo 6: Desde la Calle San Luis hasta la Calle Mella Tramo 7: Desde la Calle Mella hasta la Calle Sánchez Tramo 8: Desde la Calle Sánchez hasta la Calle Cuba Tramo 9: Desde la Calle Cuba hasta la Calle Gregorio Luperón Tramo 10: Desde la Calle Gregorio Luperón hasta la Calle Sabana Larga  e podría decir, que este proyecto está integrado por varios componentes, los cuales son:  1- Construcción de vías, suministro y colocación de adoquines 2- Instalación de un nuevo sistema eléctrico Calle del Sol: Infraestructura eléctrica subterránea 3- Reconstrucción de un sistema de alcantarillado 4- Restauración de Fachadas El proyecto tiene como finalidad sustituir el pavimento de los tramos ya descritos por adoquines de alta resistencia que permitan la circulación vial (tanto peatonal como vehicular) sin obstáculos. Al mismo tiempo, las aceras y contenes convencionales serán demolidos para ampliar sus secciones y que la superficie sea elaborada en adoquines también. En la gran mayoría de los tramos, las vías contarán con un carril debido a que las aceras aumentarán el ancho siendo así porque los servicios (telefónica, electricidad, data y aguas) serán subterráneos y se requiere que las canaletas que servirán de conductos para estos cables, sean de un ancho considerable. Cado tramo tendrá parqueos disponibles para bicicletas tipo tubulares y en espiral; además, se contará con bahías que son espacios destinados al estacionamiento provisional de vehículos y estarán ubicadas en puntos estratégicos, las cuales podrán ser usadas tanto por vehículos privados como públicos para abordar o desmontar pasajeros.   En lo concerniente al sistema eléctrico, el actual, que tiene el cableado eléctrico aéreo, en esta intervención serán subterráneos, es decir, serán contenidos en registros eléctricos los cuales serán soterrados. Los postes eléctricos y las líneas eléctricas aéreas que estos sostienen, serán retirados y los cables y los demás complementos eléctricos (tales como transformadores, líneas de alimentación, etc.), serán ocultos bajo tierra, colocados en registros de hormigón y canaletas de mampostería para proteger estas estructuras</t>
  </si>
  <si>
    <t>http://mapainversiones.economia.gob.do/Proyecto/PerfilProyecto/5770</t>
  </si>
  <si>
    <t>CONSTRUCCIÓN PASARELA PEATONAL Y OBRAS ANEXAS ALREDEDOR DEL RÍO SALADO, MUNICIPIO LA ROMANA, PROVINCIA LA ROMANA</t>
  </si>
  <si>
    <t>El proyecto consiste en la construcción de una pasarela peatonal de 35.28 metros alrededor del río salado, la cual contendrá 14 metros de juntas de neopreno, una línea de malla para gaviones para protección, 881.28 m2 de tablero en hormigón armado y 13 unidades de pilotes. Además, se construirán 203.34 m2 y 119.94 m2 de muelles de embarcadero y 67 m2 de baños públicos para hombres y para mujeres. También se reparará una vivienda de 62 m2 con el fin embellecer el entorno.</t>
  </si>
  <si>
    <t>http://mapainversiones.economia.gob.do/Proyecto/PerfilProyecto/5708</t>
  </si>
  <si>
    <t>CONSTRUCCIÓN DE APARTAMENTOS TIPO - AH, EN EL ALTOS DE HATICO,  MUNICIPIO LA VEGA, PROVINCIA LA VEGA</t>
  </si>
  <si>
    <t>Bloque de 4 módulos de apartamentos de  4 niveles, 2 apartamentos por nivel.</t>
  </si>
  <si>
    <t>http://mapainversiones.economia.gob.do/Proyecto/PerfilProyecto/4636</t>
  </si>
  <si>
    <t>CONSTRUCCIÓN DE APARTAMENTOS EN EL SECTOR SANTA ANA, MUNICIPIO SAN FRANCISCO DE MACORÍS, PROVINCIA DUARTE</t>
  </si>
  <si>
    <t>Este proyecto es una necesidad de los comunitarios que se encuentran en las zonas vulnerable cerca del rio, solicitado por los pobladores de este sector conformado por la junta de vecinos y planteado por el ayuntamiento municipal del municipio San Francisco de Macorís. El problema central se enuncia como “Deficiencia de las viviendas de la comunidad localizada próximo al Rio Jaya, municipio San Francisco de Macorís”. A esta situación le afectan diversas causas de carácter fundamental, según se deriva del levantamiento y diagnóstico efectuado como la crecida de rio por las fuertes lluvia provocando la inundación en las casas de los pobladores de esta comunidad, a su vez se ven afectados por la contaminación que arropa el rio la Jaya además de las enfermedades provocadas por la misma.</t>
  </si>
  <si>
    <t>http://mapainversiones.economia.gob.do/Proyecto/PerfilProyecto/5134</t>
  </si>
  <si>
    <t>CONSTRUCCIÓN DE LA FUNERARIA MUNICIPAL DE GUAYMATE, PROVINCIA LA ROMANA</t>
  </si>
  <si>
    <t>Con el proyecto se relizará la construcción de una funeraria en la localidad de Guaymate y al mismo tiempo la construcción de una capilla de oración dentro de esta, mediante estas soluciones las personas de la comunidad ya no tendrán que trasladarse hasta otra ciudad para que los cuerpos de los fallecidos sean inhumados correctamente.</t>
  </si>
  <si>
    <t>http://mapainversiones.economia.gob.do/Proyecto/PerfilProyecto/4403</t>
  </si>
  <si>
    <t>CONSTRUCCIÓN FUNERARIA HONDO VALLE, PROVINCIA ELÍAS PIÑA</t>
  </si>
  <si>
    <t>Esta iniciativa ha tomado en consideración un proceso de consultas con actores claves del Municipio Hondo Valle, Prov. Elías Piña, en la búsqueda de la identificación del problema, diseño de las alternativas de solución, la búsqueda y planteamiento de ejecución de la propuesta de proyecto denominada Proyecto “Construcción Funeraria Hondo Valle, Municipio Hondo Valle, Provincia Elías Piña”, esto garantiza a los comunitarios del municipio de Hondo Valle, puedan tener acceso a servicios públicos básicos, y contar con una infraestructura en condiciones adecuadas donde puedan realizarles a sus seres queridos, unas honras fúnebres de una manera más digna.  A nivel del contenido de esta Identificación del Proyecto, se presenta la información requerida por los procedimientos vigentes. Con relación a esta fase, que constituye un primer estudio, se ha presentado los antecedentes o situación que da origen al Proyecto, valorando la magnitud de la problemática a resolver, apoyándose en el Árbol de Problemas y el Árbol de Objetivos, lo que ha dado paso al planteamiento de los Objetivos del Proyecto. En función de la información levantada y de los estudios disponibles en la CPADP, se presenta la propuesta de solución valorada, después de ponderar otras alternativas, mostrando a través de la Formulación de Acciones, las intervenciones a desarrollar mediante el Proyecto.</t>
  </si>
  <si>
    <t>http://mapainversiones.economia.gob.do/Proyecto/PerfilProyecto/4594</t>
  </si>
  <si>
    <t>REMODELACIÓN DE OFICINAS PÚBLICAS, MUNICIPIO BANI, PROVINCIA PERAVIA.</t>
  </si>
  <si>
    <t>Esta iniciativa ha tomado en consideración un proceso de consultas con actores claves del Municipio y  las comunidades de Bani, en la búsqueda de la identificación del problema, valoración de las alternativas de solución, la búsqueda y planteamiento de ejecución de la propuesta de proyecto denominada: “Remodelación de Oficinas Públicas, Municipio Bani, Provincia Peravia.”, que permitirá la recuperación de la calidad de obtener los servicios básicos correspondientes a las oficinas Públicas como son: La Junta Central Electoral, Cámara de Comercio, Ministerio de Trabajo, Defensa Civil, Bienes Nacionales, Oficina Nacional de Estadística, Plan Social e Itrant, ofreciendo un mejor desarrollo para las labores que ofrecen estas oficinas así como también  posibilitando mejores condiciones para el desarrollo social, y por ende mejores condiciones de vida de sus pobladores.</t>
  </si>
  <si>
    <t>http://mapainversiones.economia.gob.do/Proyecto/PerfilProyecto/5021</t>
  </si>
  <si>
    <t>REHABILITACIÓN DE EDIFICACIÓN PARA EL ALOJAMIENTO DE OFICINAS PÚBLICAS EN SAN FRANCISCO DE MACORÍS, PROVINCIA DUARTE</t>
  </si>
  <si>
    <t>Las oficinas Públicas del Municipio de San Francisco Macorís, las mismas brindan diferentes tipos de servicios dependiendo de lo que solicita el cliente, en la que se destaca hoy en día estos locales dispersos compartiendo estas dependencias, carecen de mantenimiento, por lo cual su aspecto físico de sus instalaciones lucen deterioradas, además que las mismas lucen en total abandono en cuanto a la imagen que deben mostrar estos tipos de oficinas para los servicios que se reciben en ella, no están actas para ofrecerles un buen servicio a la ciudadanía. Es por ello que estas oficinas deben ser reubicadas y puedan operar juntas en la misma área de influencia, de esta manera los ciudadanos puedan tener acceso a las mismas sin tener que desplazarse a diferentes puntos del municipio para que puedan ser atendidos y recibir los servicios, por ende contribuimos al desafío que tiene el ordenamiento territorial que es mantener y mejorar la calidad de vida de la población, fomentar la integración social en el territorio y procurar el buen uso y aprovechamiento de los espacios que será  sede a estas instalaciones.</t>
  </si>
  <si>
    <t>http://mapainversiones.economia.gob.do/Proyecto/PerfilProyecto/5075</t>
  </si>
  <si>
    <t>En sentido general, podemos observar que la problemática en estas comunidades , específicamente en las comunidades: La Sabana, Jorgillo, Sabana Alta está relacionada a los servicios funerarios, pues al no contar con estos servicios deben recurrir a otras comunidades a velar sus fallecidos, u otra opción sería velarlo en su vivienda lo que se traduce en un velatorio informal; esto ha sido un problema desde hace mucho tiempo en las comunidades de esta provincia, por lo que, los comunitarios para facilitar sus necesidades, han solicitado la construcción de una funeraria en las diferentes localidades. Cada comunidad lleva varios años sumida en el problema del trato inadecuado de los restos de sus seres queridos, por lo cual están solicitando una infraestructura digna para estos fines. También se da el caso de que las personas de la comunidad a la hora de fallecer un familiar no hacen los trámites de documentación necesaria, por lo que no se reportan las muertes, causando luego problemas legales. Debido a las condiciones de pobreza de los comunitarios, generalmente velan los restos de sus seres queridos en sus hogares, pudiendo esto ser causante de enfermedades y otros problemas mayores. Luego de ser velados, se complica más la situación ya que el cuerpo debe de ser transportado desde lugares más remotos, hacia el cementerio, causando así, un desorden en el tráfico del área.</t>
  </si>
  <si>
    <t>http://mapainversiones.economia.gob.do/Proyecto/PerfilProyecto/5106</t>
  </si>
  <si>
    <t>CONSTRUCCIÓN DE PANADERIA EN EL SECTOR DE VILLA CARMEN, MUNICIPIO LAS MATAS DE FARFAN, PROVINCIA SAN JUAN</t>
  </si>
  <si>
    <t>En sentido general, podemos observar que la problemática en el municipio de la Mata de Farfán, específicamente en la comunidad del sector de Villa Carmen, está relacionada a la industria del sector panadero en la comunidad, pues al no contar con estos servicios deben recurrir a otras comunidades para el consumo del pan diario que la sociedad requiere para su alimentación. La población de Villa Carmen está siendo afectada diariamente por la necesidad que hace una panadería en el entorno, ya que los pobladores se trasladan hacia otros sectores para el suministro del pan por lo que se ven obligado a gastar además de costo del pan, un transporte al trasladarse, por lo que algunos pobladores no adquieren el producto de manera frecuente ya que a los pobladores se le dificultad el consumo de este producto.</t>
  </si>
  <si>
    <t>http://mapainversiones.economia.gob.do/Proyecto/PerfilProyecto/5108</t>
  </si>
  <si>
    <t>Cada comunidad lleva varios años sumida en el problema del trato inadecuado de los restos de sus seres queridos, por lo cual están solicitando una infraestructura digna para estos fines. También se da el caso de que las personas de la comunidad a la hora de fallecer un familiar no hacen los trámites de documentación necesaria, por lo que no se reportan las muertes, causando luego problemas legales. Debido a las condiciones de pobreza de los comunitarios, generalmente velan los restos de sus seres queridos en sus hogares, pudiendo esto ser causante de enfermedades y otros problemas mayores. Luego de ser velados, se complica más la situación ya que el cuerpo debe de ser transportado desde lugares más remotos, hacia el cementerio, causando así, un desorden en el tráfico del área. Esta iniciativa ha tomado en consideración un proceso de consultas con actores claves de la Prov. De Monte Cristi, en la búsqueda de la identificación del problema, diseño de las alternativas de solución, la búsqueda y planteamiento de ejecución de la propuesta de proyecto denominada Proyecto titulado: “CONSTRUCCIÓN DE FUNERARIAS EN COMUNIDADES DE LA PROVINCIA MONTECRISTI.”, esto garantiza a los comunitarios de las comunidades  de Guayubín, Castañuela y Las Matas de Santa Cruz que  puedan tener acceso a servicios públicos básicos, y contar con una infraestructura en condiciones adecuadas donde puedan realizarles a sus seres queridos, unas honras fúnebres de una manera más digna</t>
  </si>
  <si>
    <t>http://mapainversiones.economia.gob.do/Proyecto/PerfilProyecto/5122</t>
  </si>
  <si>
    <t>CONSTRUCCIÓN DEL MERCADO MUNICIPAL LAS MATAS DE FARFÁN, PROVINCIA SAN JUAN</t>
  </si>
  <si>
    <t>Las Matas de Farfán es uno de los municipios de la Republica Dominicana está ubicado en la provincia de San Juan, posee dos distritos municipales los cuales son: Matayaya y Carrera de Yeguas. Según proyecciones de la población de la ONE al 2020 el municipio de Las Matas de Farfán cuenta con 42,144 habitantes esto es incluyendo los distritos municipales. Con una superficie de 637.1 km², una densidad poblacional de 69 Hab/km.  Uno de los principales elementos que sostiene el desenvolvimiento de las actividades agropecuarias y comerciales lo constituye el mercado municipal, el cual se convierte en el motor generador de los resultados fundamentales de la agricultura, ganadería, pesca y comercio en general, que se traducen en el sustento de las familias. Actualmente el mercado de las matas de farfán está operando de manera informal debido a que han tomado una de las calles principales muy transcurrida del municipio para estas actividades. Esta actividad informal tiene gran parte la calle de Santa Lucia, además de 4 calles paralelas colapsadas, tal razón es que se contempla trasladar este mercado hacia una local a acorde a las actividades que aquí se realizan. Actualmente estos tienen agotada su capacidad de espacio para la instalación de nuevos puntos de venta.  Esta iniciativa ha tomado en consideración un proceso de consultas con actores claves de la Provincia, en la búsqueda de la identificación del problema, diseño de las alternativas de solución, la búsqueda y planteamiento de ejecución de la propuesta de proyecto denominada CONSTRUCCIÓN DEL MERCADO MUNICIPAL LAS MATAS DE FARFÁN, PROVINCIA SAN JUAN, que permitirá un mejor desenvolvimiento en el  desarrollo de la vida cotidiana de las personas, y al mismo tiempo contribuirá con el progreso económico de los principales actores en la producción agropecuaria, generando consecuentemente mejores condiciones de vida de sus pobladores.</t>
  </si>
  <si>
    <t>http://mapainversiones.economia.gob.do/Proyecto/PerfilProyecto/5128</t>
  </si>
  <si>
    <t>CONSTRUCCIÓN DE FUNERARIA EN EL DISTRITO MUNICIPAL LA SABINA, MUNICIPIO CONSTANZA, PROVINCIA LA VEGA.</t>
  </si>
  <si>
    <t>El distrito municipal de Sabina cuenta con una población proyectada para el año 2020 por la ONE de 9,376 personas esta población requiere de la construcción de una funeraria en este distrito municipal que cumpla con las necesidades requerida para la población.  En sentido general, podemos observar que la problemática en estas comunidad está relacionada a los servicios funerarios, pues al no contar con estos servicios deben recurrir a otras comunidades a velar sus fallecidos, u otra opción sería velarlo en su vivienda lo que se traduce en un velatorio informal; esto ha sido un problema desde hace mucho tiempo en las comunidades de esta provincia, por lo que, los comunitarios para facilitar sus necesidades, han solicitado la construcción de una funeraria en las diferentes localidades. esta comunidad lleva varios años sumida en el problema del trato inadecuado de los restos de sus seres queridos, por lo cual están solicitando una infraestructura digna para estos fines.</t>
  </si>
  <si>
    <t>http://mapainversiones.economia.gob.do/Proyecto/PerfilProyecto/5132</t>
  </si>
  <si>
    <t>El proyecto consiste en la construcción de un mercado municipal con un área de 4,800 m2 el cual contara con 8 tipologias de modulos de ventas y otros espacios donde se desarrollarán las actividades de compra y ventas de bienes y servicios.</t>
  </si>
  <si>
    <t>http://mapainversiones.economia.gob.do/Proyecto/PerfilProyecto/5160</t>
  </si>
  <si>
    <t>CONSTRUCCIÓN DE UN NUEVO CEMENTERIO EN EL MUNICIPIO LOS RIOS, PROVINCIA BAHORUCO</t>
  </si>
  <si>
    <t>El proyecto consiste en la construcción de un nuevo cementerio en el municipio Los Ríos, provincia Bahoruco. Este cementerio constara con una área de  8,325.52 m2, con 2,268.5m2 de aceras, 478 m de contenes, y una oficina administrativa de 73 m2.</t>
  </si>
  <si>
    <t>http://mapainversiones.economia.gob.do/Proyecto/PerfilProyecto/5349</t>
  </si>
  <si>
    <t>CONSTRUCCIÓN CENTRO COMUNAL NUEVA ESPERANZA, MUNICIPIO BANI, PROVINCIA PERAVIA</t>
  </si>
  <si>
    <t>En el Sector Nueva Esperanza  del municipio Bani, la población manifiesta poca participación en actividades socioculturales, debido a que no existe un local o infraestructura funcional para realizar las actividades a nivel comunitario. Las causas que han podido identificarse son actividades socioculturales realizadas en espacios inadecuados para su correcto desarrollo, así como también, carencia de lugares en la comunidad para la realización de actividades socioculturales.  El centro comunal que se propone incluyen actividades socioculturales, así como también realizar otras actividades comunitarias tales como: operativos médicos, bodas, charlas, velatorios, cumpleaños, reuniones y encuentros sociales. La infraestructura contempla un salón de usos múltiples.  Objetivo Específico  Construir Centro Comunal en la comunidad Nueva Esperanza, municipio Bani. Con aprox. 103.11 m2 de construcción.  Datos Técnicos: • Área: 103.11 m² Capacidad:  75 a 150 Personas Aprox  ** Construir 101.3 m2 de infraestructura ** Construir una cisterna de 6,582 galones, área 5.00 m2 ** Construir Verja perimetral 155.53 ml</t>
  </si>
  <si>
    <t>http://mapainversiones.economia.gob.do/Proyecto/PerfilProyecto/5139</t>
  </si>
  <si>
    <t>CONSTRUCCIÓN CENTRO COMUNAL EL GUAYABO, MUNICIPIO VALLEJUELO, PROVINCIA SAN JUAN</t>
  </si>
  <si>
    <t>Ante la necesidad de prestar un servicio a la comunidad más equitativo y de mayor calidad es preciso entrar a hacer un análisis de la ubicación y estado físico de la infraestructura comunitaria que nos permita identificar las necesidades de adecuación y construcción de nuevos espacios acordes al desarrollo sociocultural de las comunidades.   Como se mencionó anteriormente, varias comunidades de la provincia de San Juan, mantiene Poca participación de los jóvenes en actividades socioculturales lo que pone de manifiesto Baja integración de los jóvenes en actividades socioculturales, así como también, necesidad de traslado hacia otras localidades para la realización de actividades.  El proyecto que se propone tiene intervención en la comunidad de El Guayabo, Municipio Vallejuelo. Por tanto, Vallejuelo es un municipio de la República Dominicana, que está situado en la provincia de San Juan. Con una superficie de 221.7 km2 y una densidad poblacional de 56 hab/km2. Un crecimiento intercensal de 5.1 %. Según proyecciones de la ONE al 2020 vallejuelo contaba con una población de 11,839 habitantes, donde 6,404 son hombre y 5,435 Mujeres.  Objetivo Específico Construir Centro Comunal en El Guayabo, Municipio Vallejuelo. Con aprox. 475.41 m2 de construcción Datos Técnicos: • Área: 475.41m² Capacidad:  150 Personas Aprox  **Construir 475.41 m2 de infraestructura ** Construir una cisterna de 3000 galones, área 6.76 m2 ** Construir Verja perimetral 155.53 ml</t>
  </si>
  <si>
    <t>http://mapainversiones.economia.gob.do/Proyecto/PerfilProyecto/5288</t>
  </si>
  <si>
    <t>CONSTRUCCIÓN CENTRO COMUNAL DISTRITO MUNICIPAL LAS ZANJAS, MUNICIPIO SAN JUAN DE LA MAGUANA, PROVINCIA SAN JUAN</t>
  </si>
  <si>
    <t>El proyecto que se propone tiene intervención en la comunidad Las Zanjas, es un distrito municipal del municipio San Juan de la Maguana. Su población aproximada es de 8,991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</si>
  <si>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http://mapainversiones.economia.gob.do/Proyecto/PerfilProyecto/5289</t>
  </si>
  <si>
    <t>CONSTRUCCIÓN CENTRO COMUNAL DISTRITO MUNICIPAL EL ROSARIO, MUNICIPIO SAN JUAN DE LA MAGUANA, PROVINCIA SAN JUAN</t>
  </si>
  <si>
    <t>El proyecto que se propone tiene intervención en la comunidad El Rosario, es un distrito municipal del municipio San Juan de la Maguana. Su población aproximada es de 7,426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</si>
  <si>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http://mapainversiones.economia.gob.do/Proyecto/PerfilProyecto/5290</t>
  </si>
  <si>
    <t>CONSTRUCCIÓN CENTRO COMUNAL LOS TRANSFORMADORES, MUNICIPIO SAN JUAN DE LA MAGUANA, PROVINCIA SAN JUAN</t>
  </si>
  <si>
    <t>El proyecto que se propone tiene intervención en la comunidad los trasformadores, Municipio San Juan de la Maguana. Su población aproximada es de 1,700 habitantes. Actualmente esta comunidad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</si>
  <si>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http://mapainversiones.economia.gob.do/Proyecto/PerfilProyecto/5291</t>
  </si>
  <si>
    <t>REHABILITACIÓN CENTRO COMUNAL LOS MONTONES, MUNICIPIO JUAN DE HERRERA, PROVINCIA SAN JUAN</t>
  </si>
  <si>
    <t>El proyecto que se propone tiene intervención en la comunidad Los Montones, es una comunidad del municipio Juan de herrera, prov. San Juan. Su población aproximada es de 2,500 habitantes. Actualmente estas comunidades carecen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</si>
  <si>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http://mapainversiones.economia.gob.do/Proyecto/PerfilProyecto/5292</t>
  </si>
  <si>
    <t>CONSTRUCCIÓN CENTRO COMUNITARIO Y RECREATIVO SABANA IGLESIA, MUNICIPIO SABANA IGLESIA, PROVINCIA  SANTIAGO</t>
  </si>
  <si>
    <t>El proyecto consiste en la construcción de un centro comunitario y recreativo en el municipio de Sabana Iglesia, provincia Santiago con un área de 1,773.12 m2 de intervención, donde se demolerán muros y columnas, se construirán 262 m2 de edificación del centro comunitario; el cual contendrá columnas de (0.30 x 0.30) mts. y (0.25 x 0.25) mts., vigas bajo y sobre nivel de piso en hormigón armado, muros de bloques 6” con terminación superficial y pintura general, piso de porcelanato color crema (0.60 x 0.60) mts. en las áreas comunes y pisos antideslizante color gris en el área de los baños, puertas de everdoor, ventanas de aluminio lacado blanco, instalaciones sanitarias, instalaciones eléctricas y terminación de techo. Además, se construirá una cisterna de 8,000 gls, una caseta de bomba (1.80 x 1.20) mts., 144.36 metros lineales de verja perimetral, 149.02 m2 de acera, 160 m2 de contén, jardineras, un bar y un área infantil con distintos juegos.</t>
  </si>
  <si>
    <t>http://mapainversiones.economia.gob.do/Proyecto/PerfilProyecto/5502</t>
  </si>
  <si>
    <t>REMODELACIÓN CENTRO COMUNAL LOCAL LA LOGIA, MUNICIPIO BONAO, PROVINCIA MONSEÑOR NOUEL</t>
  </si>
  <si>
    <t>El proyecto que se propone tiene intervención en la comunidad Bonao, municipio Bonao. Su población aproximada es de 6,710 habitantes. Actualmente esta comunidad carece de centros comunitarios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 Este proyecto tiene intervención en el municipio Bonao en el Local La Logia , que cuenta con aprox. 101.11 m2 de construcción.</t>
  </si>
  <si>
    <t>http://mapainversiones.economia.gob.do/Proyecto/PerfilProyecto/5309</t>
  </si>
  <si>
    <t>REMODELACIÓN CENTRO COMUNAL SIMON BOLIVAR DEL SECTOR CARACOL BANANA, MUNICIPIO BONAO, PROVINCIA MONSEÑOR NOUEL</t>
  </si>
  <si>
    <t>Ante la necesidad de prestar un servicio a la comunidad más equitativo y de mayor calidad es preciso entrar a hacer un análisis de la ubicación y estado físico de la infraestructura comunitaria que nos permita identificar las necesidades de la población y construcción de nuevos espacios acordes al desarrollo de las comunidades.  El proyecto que se propone tiene intervención en la comunidad Simón Bolívar, municipio Bonao. Su población aproximada es de 2,000 habitantes. Actualmente esta comunidad carece de centros comunitarios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  El proyecto que se propone tiene intervención en la comunidad Simón Bolívar, municipio Bonao. Con aprox. 101.11 m2 de construcción.   Objetivo Específico  Remodelar Centro Comunal en la comunidad Simón Bolívar,  sector caracol banana, municipio Bonao. Bonao. Con aprox. 101.11 m2 de construcción.  Datos Técnicos: • Área: 101.11 m² Capacidad:  75  Personas Aprox  **Construir 101.11 m2 de infraestructura ** Construir una cisterna de 2900 galones, área 6.76 m2</t>
  </si>
  <si>
    <t>http://mapainversiones.economia.gob.do/Proyecto/PerfilProyecto/5310</t>
  </si>
  <si>
    <t>CONSTRUCCIÓN CENTRO COMUNAL VILLA LIBERACION, MUNICIPIO BONAO, PROVINCIA MONSEÑOR NOUEL</t>
  </si>
  <si>
    <t>El proyecto que se propone tiene intervención en la comunidad Villa Liberación del municipio de Bonao. Actualmente esta comunidad carece de centros comunitarios suficientes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 El proyecto conlleva la construccion de un centro comunal en la comunidad Villa Liberación, municipio Bonao de aprox. 101.11 m2 de construcción.</t>
  </si>
  <si>
    <t>http://mapainversiones.economia.gob.do/Proyecto/PerfilProyecto/5312</t>
  </si>
  <si>
    <t>CONSTRUCCIÓN CENTRO COMUNAL SECTOR LOS PLATANITOS, D. M SABANA DEL PUERTO, MUNICIPIO BONAO, PROVINCIA MONSEÑOR NOUEL</t>
  </si>
  <si>
    <t>El proyecto que se propone conlleva la construccion de un Centro Comunal de 101.11 mt2, en la comunidad Los Platanitos, del Distrito Municipal de Sabana de Puerto en el municipio de Bonao. Actualmente esta comunidad carece de centros comunitarios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</si>
  <si>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http://mapainversiones.economia.gob.do/Proyecto/PerfilProyecto/5313</t>
  </si>
  <si>
    <t>CONSTRUCCIÓN CENTRO COMUNAL EN EL BARRIO BUENOS AIRES, MUNICIPIO MAIMON, PROVINCIA MONSEÑOR NOUEL</t>
  </si>
  <si>
    <t>El proyecto conlleva la construccion de un centro comunal en el Barrio Buenos Aires del municipio de Maimón. Actualmente esta comunidad carece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</si>
  <si>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http://mapainversiones.economia.gob.do/Proyecto/PerfilProyecto/5315</t>
  </si>
  <si>
    <t>CONSTRUCCIÓN CENTRO COMUNAL PIEDRA BLANCA, MUNICIPIO PIEDRA BLANCA, PROVINCIA MONSEÑOR NOUEL</t>
  </si>
  <si>
    <t>El proyecto conlleva la construccion de un Centro Comunal de 475.41 m2 en el Distrito Municipal de Piedra Blanca. Actualmente esta comunidad carece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</si>
  <si>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http://mapainversiones.economia.gob.do/Proyecto/PerfilProyecto/5316</t>
  </si>
  <si>
    <t>CONSTRUCCIÓN CENTRO COMUNAL DAVID DE VARGAS, MUNICIPIO BONAO, PROVINCIA MONSEÑOR NOUEL</t>
  </si>
  <si>
    <t>El proyecto comprende la construccion de un centro comunal de 101.11 m2 en la Calle David de Vargas del municipio de Bonao. Actualmente esta zona carece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t>
  </si>
  <si>
    <t>http://mapainversiones.economia.gob.do/Proyecto/PerfilProyecto/5314</t>
  </si>
  <si>
    <t>CONSTRUCCIÓN CENTRO COMUNAL BARRIO PUERTO RICO, MUNICIPIO SAN CRISTÓBAL, PROVINCIA SAN CRISTOBAL</t>
  </si>
  <si>
    <t>El proyecto consiste en la construccion de un centro comunal con un área de 475.41 m² distribuido de la siguiente manera: Salón Multiusos, 1 oficina, Entrada o Lobby, Área de bar o cafetería, baños para hombres y mujeres, aceras, contenes y verja perimetral.</t>
  </si>
  <si>
    <t>http://mapainversiones.economia.gob.do/Proyecto/PerfilProyecto/5318</t>
  </si>
  <si>
    <t>CONSTRUCCIÓN CENTRO COMUNAL CRUCE 6 DE NOVIEMBRE - CARRETERA CAMBITA, MUNICIPIO SAN CRISTOBAL, PROVINCIA SAN CRISTOBAL</t>
  </si>
  <si>
    <t>El centro comunal que se propone tiene intervención en la comunidad cruce 6 nov.-Cambita, municipio San Cristóbal con aproximadamente 1,394 habitantes, contiene un área de construcción de 475.41 m² distribuido de la siguiente manera: Salón Multiusos, 1 oficina, Entrada o Lobby, Área de bar o cafetería, baños para hombres y mujeres, aceras, contenes y verja perimetral.</t>
  </si>
  <si>
    <t>http://mapainversiones.economia.gob.do/Proyecto/PerfilProyecto/5319</t>
  </si>
  <si>
    <t>CONSTRUCCIÓN CENTRO COMUNAL SECTOR V CENTENARIO, MUNICIPIO VILLA ALTAGRACIA, PROVINCIA SAN CRISTOBAL</t>
  </si>
  <si>
    <t>El centro comunal que se propone tiene intervención en el sector V centenario del municipio Villa Altagracia en San Cristóbal, con aproximadamente 1,752 habitantes, contiene un área de construcción de 475.41 m² distribuido de la siguiente manera: Salón Multiusos, 1 oficina, Entrada o Lobby, Área de bar o cafetería, baños para hombres y mujeres, aceras, contenes y verja perimetral.</t>
  </si>
  <si>
    <t>http://mapainversiones.economia.gob.do/Proyecto/PerfilProyecto/5320</t>
  </si>
  <si>
    <t>CONSTRUCCIÓN CENTRO COMUNAL SECTOR NAJAYO ARRIBA, MUNICIPIO SAN CRISTOBAL, PROVINCIA SAN CRISTOBAL</t>
  </si>
  <si>
    <t>Ante la necesidad de prestar un servicio a la comunidad más equitativo y de mayor calidad es preciso entrar a hacer un análisis de la ubicación y estado físico de la infraestructura comunitaria que nos permita identificar las necesidades de la población y construcción de nuevos espacios educativos acordes al desarrollo de las comunidades. El centro comunal que se propone tiene intervención en el sector Najayo Arriba, municipio San Cristóbal, con aproximadamente 1,336 habitantes, contiene un área de construcción de 475.41 m² distribuido de la siguiente manera: Salón Multiusos, 1 oficina, Entrada o Lobby, Área de bar o cafetería, baños para hombres y mujeres, aceras, contenes y verja perimetral.</t>
  </si>
  <si>
    <t>http://mapainversiones.economia.gob.do/Proyecto/PerfilProyecto/5321</t>
  </si>
  <si>
    <t>CONSTRUCCIÓN CENTRO COMUNAL BARRIO NUEVO, MUNICIPIO YAGUATE, PROVINCIA SAN CRISTOBAL</t>
  </si>
  <si>
    <t>Ante la necesidad de prestar un servicio a la comunidad más equitativo y de mayor calidad es preciso entrar a hacer un análisis de la ubicación y estado físico de la infraestructura comunitaria que nos permita identificar las necesidades de la población y construcción de nuevos espacios educativos acordes al desarrollo de las comunidades. El centro comunal que se propone tiene intervención en el sector Barrio Nuevo, municipio Yaguate, con aproximadamente 2,485 habitantes, tendrá un área de construcción de 101.11 m² distribuido de la siguiente manera: Salón Multiusos, 1 oficina, Entrada o Lobby, Área de bar o cafetería, baños para hombres y mujeres, aceras, y contenes.</t>
  </si>
  <si>
    <t>http://mapainversiones.economia.gob.do/Proyecto/PerfilProyecto/5322</t>
  </si>
  <si>
    <t>CONSTRUCCIÓN CENTRO COMUNAL SECTOR KILOMETRO 59, MUNICIPIO VILLA ALTAGRACIA, PROVINCIA SAN CRISTOBAL</t>
  </si>
  <si>
    <t>Ante la necesidad de prestar un servicio a la comunidad más equitativo y de mayor calidad es preciso entrar a hacer un análisis de la ubicación y estado físico de la infraestructura comunitaria que nos permita identificar las necesidades de la población y construcción de nuevos espacios educativos acordes al desarrollo de las comunidades. El centro comunal que se propone tiene intervención en el sector KM 59, D. M  Sabana del Puerto, con aproximadamente 1,483 habitantes, contiene un área de construcción de 101.11 m² distribuido de la siguiente manera: Salón Multiusos, 1 oficina, Entrada o Lobby, Área de bar o cafetería, baños para hombres y mujeres, aceras, y contenes.</t>
  </si>
  <si>
    <t>http://mapainversiones.economia.gob.do/Proyecto/PerfilProyecto/5323</t>
  </si>
  <si>
    <t>CONSTRUCCIÓN CENTRO COMUNAL SECTOR PAJARITO, MUNICIPIO YAGUATE, PROVINCIA SAN CRISTOBAL</t>
  </si>
  <si>
    <t>El centro comunal que se propone tiene intervención en el sector pajarito de Yaguate, con aproximadamente 2,794 habitantes, contiene un área de construcción de 101.11 m² distribuido de la siguiente manera: Salón Multiusos, 1 oficina, Entrada o Lobby, Área de bar o cafetería, baños para hombres y mujeres, aceras, y contenes.   Actualmente esta comunidad carece de centros para desarrollar programas socioculturales tales como: operativos médicos, bodas, charlas, velatorios, cumpleaños, reuniones y encuentros sociales, entre otros.  Por tal razón, la inversión pública debe focalizarse hacia aquellos subsectores que más lo requieran y debe tener muy en cuenta las características culturales y socioeconómicas de la población beneficiaria, de tal forma que los programas que se realicen o desarrollen no estén a espaldas de las necesidades del entorno.  El proyecto que se propone tiene intervención en el sector pajarito de Yaguate, municipio Yaguate.   Objetivo Específico  Construir Centro Comunal en el sector pajarito de Yaguate, municipio Yaguate, provincia San Cristóbal. Con aprox. 101.11 m2 de construcción.  Datos Técnicos: • Área: 101.11 m² Capacidad: 75 Personas Aprox  **Construir 101.11 m2 de infraestructura ** Construir una cisterna de 2,900 galones, área 6.76 m2</t>
  </si>
  <si>
    <t>http://mapainversiones.economia.gob.do/Proyecto/PerfilProyecto/5324</t>
  </si>
  <si>
    <t>CONSTRUCCIÓN CENTRO COMUNAL BARRIO DUARTE, MUNICIPIO VILLA  ALTAGRACIA, PROVINCIA SAN CRISTOBAL</t>
  </si>
  <si>
    <t>Ante la necesidad de prestar un servicio a la comunidad más equitativo y de mayor calidad es preciso entrar a hacer un análisis de la ubicación y estado físico de la infraestructura comunitaria que nos permita identificar las necesidades de la población y construcción de nuevos espacios educativos acordes al desarrollo de las comunidades. El centro comunal que se propone tiene intervención en el Barrio Duarte del municipio Villa Altagracia, con aproximadamente 6,488 habitantes, tendrá un área de construcción de 101.11 m² distribuido de la siguiente manera: Salón Multiusos, 1 oficina, Entrada o Lobby, Área de bar o cafetería, baños para hombres y mujeres, aceras, y contenes.</t>
  </si>
  <si>
    <t>http://mapainversiones.economia.gob.do/Proyecto/PerfilProyecto/5326</t>
  </si>
  <si>
    <t>CONSTRUCCIÓN FUNERARIA INGENIO SANTA FE, MUNICIPIO SAN PEDRO DE MACORÍS, PROVINCIA SAN PEDRO DE MACORÍS</t>
  </si>
  <si>
    <t>La construcción de la Funeraria Ingenio Santa Fe promueve la realización de ceremonias fúnebres en aptas condiciones en la comunidad. Este proyecto contribuirá a desarrollar asentamientos rurales concentrados, con fines de hacer eficiente la provisión y acceso a los servicios públicos básicos. La población meta de este proyecto está conformada por aproximadamente 5,000 habitantes que residen en el sector. La funeraria será construida en un área de 1,314.41 m2, con un parqueo de 854.88 m2, una cisterna con capacidad de 2,500 galones, una verja frontal de 30.52 ml, una caseta de bomba de 2.16 m2 y una verja lateral y posterior de 69.25 ml, construcción de jardinería, se colocarán 101.95 m3 de hormigón, además tendrá en su división: un lobby, una recepción, cinco baños, dos oficinas, un área de café, dos capillas, una cocina, un área de preparación, un almacén, un dormitorio y una entrada de zona de descarga. La construcción de este proyecto se llevará a cabo manteniendo los criterios constructivos y planteando una secuencia de las actividades para el beneficio de los usuarios de este establecimiento quienes serán los que utilicen la infraestructura.  También se tomará en cuenta las medidas de bioseguridad para el manejo de los cadáveres en la infraestructura a fin de evitar la propagación de bacterias.</t>
  </si>
  <si>
    <t>http://mapainversiones.economia.gob.do/Proyecto/PerfilProyecto/5711</t>
  </si>
  <si>
    <t>CONSTRUCCIÓN DE LA SALA DE TERAPIA FÍSICA DE LA FUNDACIÓN CASA DE LUZ, MUNICIPIO SANTO DOMINGO ESTE, PROVINCIA SANTO DOMINGO</t>
  </si>
  <si>
    <t>La Fundación Casa de Luz es una organización Cristiana sin fines de lucro que se dedica a brindar asistencia a niños especiales con el propósito de ayudarlos con su condición física e insertarlos a la sociedad. La misma está dirigida por el Director Lucas Carvajal. Casa de Luz ubicada en el municipio de Santo Domingo Este, Provincia Santo Domingo, en el kilómetro 19 de la autopista Américas; se sostiene de algunas donaciones, y con aportes por parte del Estado Dominicano, y tiene como finalidad cuidar de niños con discapacidad que son abandonados. Esta fundación nació en el año 2000, no en el local, sino visitando niños con discapacidad, pero lo que le impulso a seguir avanzando en esta sentida labor, fue que mediante el apoyo de unos misioneros cristianos ayudaron a construir un primer piso de la casa hogar, motivo este de seguir creciendo y abrió sus puertas oficialmente el 20 de septiembre del 2006 como Proyecto Ayuda Al Niño (PAN).</t>
  </si>
  <si>
    <t>PARALIZADO</t>
  </si>
  <si>
    <t>http://mapainversiones.economia.gob.do/Proyecto/PerfilProyecto/4592</t>
  </si>
  <si>
    <t>REPARACIÓN CANCHA DE BALONCESTO DEL SECTOR LA MADRE, MUNICIPIO VILLA JARAGUA, PROVINCIA BAHORUCO</t>
  </si>
  <si>
    <t>El proyecto consiste en la reparación de una cancha de baloncesto del sector La Madre, Municipio Villa Jaragua de la Prov. Bahoruco, contribuyendo de esta manera con el desarrollo deportivo de los jovenetes de esta comunidad. Se reparara una cancha de baloncesto (71.83m2), 20 ml de gradas y verja perimetral de 132 ml de longitud.</t>
  </si>
  <si>
    <t>http://mapainversiones.economia.gob.do/Proyecto/PerfilProyecto/4641</t>
  </si>
  <si>
    <t>CONSTRUCCIÓN CAMPO DE BEISBOL LAS CLAVELLINAS, MUNICIPIO DE AZUA, PROVINCIA AZUA</t>
  </si>
  <si>
    <t>Este proyecto consiste en la construcción de un campo de béisbol con aproximadamente 5,145.11 M2 de área de juego, Construcción de gradas en hormigón armado y techadas con Aluzinc, 2 dugouts y sus respectivos baños y verja perimetral con una longitud de 284.36 ML. El diseño del proyecto se basa en gran medida en la necesidad que presenta la comunidad en la actualidad.</t>
  </si>
  <si>
    <t>http://mapainversiones.economia.gob.do/Proyecto/PerfilProyecto/4620</t>
  </si>
  <si>
    <t>CONSTRUCCIÓN DEL CAMPO DE BEISBOL TIERRA NUEVA, MUNICIPIO JIMANI, PROVINCIA INDEPENDENCIA</t>
  </si>
  <si>
    <t>Este proyecto consiste la construcción de un campo de béisbol con un aproximado de 9,284.69 m2, gradas, techo en Aluzinc, back-stop, baños y luminarias. El diseño del proyecto se basa en gran medida en la necesidad que presenta la comunidad de la comunidad en la actualidad.</t>
  </si>
  <si>
    <t>http://mapainversiones.economia.gob.do/Proyecto/PerfilProyecto/4597</t>
  </si>
  <si>
    <t>CONSTRUCCIÓN CANCHA DE BALONCESTO RIVERA DEL OZAMA, SECTOR LOS TRES BRAZOS, MUNICIPIO SANTO DOMINGO ESTE, PROVINCIA SANTO DOMINGO</t>
  </si>
  <si>
    <t>Este proyecto consiste en la Construcción de una cancha de baloncesto en la comunidad, con aproximadamente 720.64 m2 de construcción, dotada de gradas, verja perimetral, luminarias, aceras y contenes. El diseño del proyecto se basa en gran medida en la necesidad que presenta la Comunidad de la Rivera del Ozama en la actualidad.</t>
  </si>
  <si>
    <t>http://mapainversiones.economia.gob.do/Proyecto/PerfilProyecto/4598</t>
  </si>
  <si>
    <t>CONSTRUCCIÓN CANCHA DE BALONCESTO SANTANA TAMAYO, MUNICIPIO TAMAYO, PROVINCIA BAHORUCO</t>
  </si>
  <si>
    <t>El proyecto consiste en remodelar la cancha de baloncesto Santana Tamayo del municipio de Tamayo. Esta cancha de baloncesto cuenta con una área de 729.48 m2, los cuales serán re-modelados, ademas, la cancha contara con gradas, una verja perimetral para delimitar el terreno. ademas de practicar baloncesto, otro deporte que se podrá realizar en este espacio deportivo es el voleibol.</t>
  </si>
  <si>
    <t>http://mapainversiones.economia.gob.do/Proyecto/PerfilProyecto/4599</t>
  </si>
  <si>
    <t>CONSTRUCCIÓN PARQUE EL LLANO, MUNICIPIO EL LLANO, PROVINCIA ELÍAS PIÑA</t>
  </si>
  <si>
    <t>El proyecto consiste en la construcción del un parque, con una area de aproximadamente 1,100.95 m2, que contempla 1 ud de Glorieta y Área Infantil, construcción de Jardineras y Bordillos, construcción de área de circulación de piso de hormigón estampado, aceras perimetrales, iluminación del parque, ornamentación y mobiliario Urbano.</t>
  </si>
  <si>
    <t>http://mapainversiones.economia.gob.do/Proyecto/PerfilProyecto/4604</t>
  </si>
  <si>
    <t>REHABILITACIÓN DEL CLUB OLIMPIA, MUNICIPIO DE SAN FRANCISCO DE MACORIS, PROVINCIA DUARTE</t>
  </si>
  <si>
    <t>El proyecto consiste en rehabilitar las áreas del Club Olimpia, ubicado en el municipio de San Francisco de Macoris, con un total de 2,248.91 m2 de construcción. Dentro de las actividades a realizar se encuentran: rehabilitar una piscina, campo de softbol y canchas mixtas. Ademas se pretende construir gradas, aceras, contenes y una verja perimetral para delimitar el terreno del club.</t>
  </si>
  <si>
    <t>http://mapainversiones.economia.gob.do/Proyecto/PerfilProyecto/4605</t>
  </si>
  <si>
    <t>REMODELACIÓN DEL CAMPO DE BEISBOL ROBERTO AMPALLE, MUNICIPIO BANICA, PROVINCIA ELIAS PIÑA</t>
  </si>
  <si>
    <t>El proyecto consiste en la remodelación del Campo de Béisbol Roberto Ampalle ubicado en el Municipio de Bánica, Provincia Elías Piña. Consta de (i) Construir 6,122.0m2 de Campo de Béisbol y colocar grama y tierra roja. Suministrar dos (2) gradas metálicas y construir un (1) back stop; Construcción de dos (2) dugouts y baños. El diseño del proyecto se basa en gran medida en la necesidad que presenta la comunidad de Bánica en la actualidad.</t>
  </si>
  <si>
    <t>http://mapainversiones.economia.gob.do/Proyecto/PerfilProyecto/4590</t>
  </si>
  <si>
    <t>CONSTRUCCIÓN DEL CAMPO DE BÉISBOL PEDRO GARCÍA DEL LLANO, MUNICIPIO SANTIAGO DE LOS CABALLEROS, PROVINCIA SANTIAGO</t>
  </si>
  <si>
    <t>El proyecto consiste en la “Construcción del Campo de Béisbol Pedro García del Llano, ubicado en el Municipio Santiago de los Caballeros, Provincia Santiago” de aproximadamente 7,015.38 m2. Este conllevaría (i) Construir un campo de Béisbol y colocar grama y tierra roja; Construir un (1) área de Gradas y un (1) back stop; Construcción de dos (2) dugouts y baños.  Permitiendo así la recuperación de la práctica deportiva al interior de su Municipio, y por ende mejores condiciones de vida de sus pobladores.</t>
  </si>
  <si>
    <t>http://mapainversiones.economia.gob.do/Proyecto/PerfilProyecto/4591</t>
  </si>
  <si>
    <t>CONSTRUCCIÓN DEL CAMPO DE BÉISBOL EL PINO, MUNICIPIO EL PINO,  PROVINCIA DAJABÓN</t>
  </si>
  <si>
    <t>La acción propuesta se conforma por “Construir aproximadamente 5,847.86 m2 de campo de Béisbol y colocar grama y tierra roja; Construir dos (2) áreas de Gradas y un (1) back stop; Construcción de dos (2) dougouts y baños”; (ii) Creación de ligas y programas deportivos. El diseño del proyecto se basa en gran medida en la necesidad que presenta el municipio del municipio en la actualidad.</t>
  </si>
  <si>
    <t>http://mapainversiones.economia.gob.do/Proyecto/PerfilProyecto/4596</t>
  </si>
  <si>
    <t>CONSTRUCCIÓN CAMPO DE BEISBOL ANSONIA, MUNICIPIO AZUA, PROVINCIA AZUA</t>
  </si>
  <si>
    <t>Este proyecto contempla la construcción de un Campo de Béisbol de aproximadamente 8,933.44 m2, y consta de construir gradas dobles tipo 1 incluye baños, construir dos (2 uds) de Dugout y baños, Verja perimetral, sistema de riego y drenaje, iluminación del Play, reacondicionamiento de áreas exteriores de parqueos. El diseño del proyecto se basa en gran medida en la necesidad que presenta la comunidad de la comunidad en la actualidad.</t>
  </si>
  <si>
    <t>http://mapainversiones.economia.gob.do/Proyecto/PerfilProyecto/4619</t>
  </si>
  <si>
    <t>CONSTRUCCIÓN MULTIUSOS CLUB PARQUE HOSTOS, MUNICIPIO CONCEPCION DE  LA VEGA, PROVINCIA LA VEGA</t>
  </si>
  <si>
    <t>Este proyecto contempla la Construcción del multiusos club parque hostos  de aproximadamente 1,178.08  m2, en el Municipio Concepción La Vega, Prov. La Vega”</t>
  </si>
  <si>
    <t>http://mapainversiones.economia.gob.do/Proyecto/PerfilProyecto/4622</t>
  </si>
  <si>
    <t>CONSTRUCCIÓN MULTIUSOS LOS ALCARRIZOS, MUNICIPIO LOS ALCARRIZOS, PROV. SANTO DOMINGO</t>
  </si>
  <si>
    <t>El proyecto consiste en la construcción de un multiusos en Los Alcarrizos aprox. 1,470.33 m2 de infraestructura, dotado de gradas, tableros móviles y techo de aluzinc, baños, oficinas, vestidores y cafetería. En este se podrán realizar actividades deportivas y recreativas.</t>
  </si>
  <si>
    <t>http://mapainversiones.economia.gob.do/Proyecto/PerfilProyecto/4644</t>
  </si>
  <si>
    <t>REPARACIÓN POLIDEPORTIVO ELEONCIO MERCEDES, MUNICIPIO LA ROMANA, PROVINCIA LA ROMANA</t>
  </si>
  <si>
    <t>La propuesta de proyecto denominada “Reparación Polideportivo Eleoncio Mercedes, Municipio La Romana, Provincia La Romana”, contempla la reparación de aproximadamente 20,556.48 m2 de área, que permitirá el funcionamiento adecuado y el nivel de calidad del servicio público que se espera alcanzar de este Polideportivo, que se orienta principalmente al aumento del incentivo deportivo de dicho municipio.</t>
  </si>
  <si>
    <t>http://mapainversiones.economia.gob.do/Proyecto/PerfilProyecto/4623</t>
  </si>
  <si>
    <t>REMODELACIÓN DEL CAMPO DE BEISBOL LA CUABA, MUNICIPIO PEDRO BRAND, PROVINCIA SANTO DOMINGO</t>
  </si>
  <si>
    <t>Esta iniciativa ha tomado en consideración un proceso de consultas con actores claves de la comunidad, en la búsqueda de la identificación del problema, diseño de las alternativas de solución, la búsqueda y planteamiento de ejecución de la propuesta de proyecto denominada Remodelación del Campo de Béisbol La Cuaba, Municipio Pedro Brand, Provincia Santo Domingo, contempla la Remodelación de un Campo de Béisbol de aproximadamente 6,700 m2 y consta de Construcción de gradas tipo 1 (dobles) en hormigón armado y techadas con aluzinc, 2 dug-outs y sus respectivos baños y verja perimetral con una longitud de 130 ML, que permitirá la recuperación de la práctica deportiva al interior de su comunidad, y por ende mejores condiciones de vida de sus pobladores.</t>
  </si>
  <si>
    <t>http://mapainversiones.economia.gob.do/Proyecto/PerfilProyecto/4625</t>
  </si>
  <si>
    <t>REMODELACIÓN DEL CAMPO DE BEISBOL MANUEL BUENO, MUNICIPIO EL PINO, PROVINCIA DAJABON</t>
  </si>
  <si>
    <t>Este proyecto contempla la Remodelación de un Campo de Béisbol de aproximadamente 5,901.96 m2 y consta de Construcción de gradas tipo 1 (dobles) en hormigón armado y techadas con aluzinc, 2 dug-outs y sus respectivos baños y verja perimetral con una longitud de 288.80 ML.</t>
  </si>
  <si>
    <t>http://mapainversiones.economia.gob.do/Proyecto/PerfilProyecto/4618</t>
  </si>
  <si>
    <t>REHABILITACIÓN CAMPO DE SOFTBOL ENSANCHE LA ISABELITA, MUNICIPIO SANTO DOMINGO ESTE, PROVINCIA SANTO DOMINGO</t>
  </si>
  <si>
    <t>Esta iniciativa ha tomado en consideración un proceso de consultas con actores claves del Ensanche Isabelita, en la búsqueda de la identificación del problema, diseño de las alternativas de solución, la búsqueda y planteamiento de ejecución de la propuesta de proyecto denominada Rehabilitación Campo de Softbol La Isabelita, Ensanche Isabelita, Municipio Santo Domingo Este, Provincia Santo Domingo, los trabajos contemplan rehabilitar 4,188.39 m² de campo de béisbol y softbol, que permitirá la recuperación de la práctica deportiva al interior de su comunidad, y por ende mejores condiciones de vida de sus pobladores.</t>
  </si>
  <si>
    <t>http://mapainversiones.economia.gob.do/Proyecto/PerfilProyecto/4626</t>
  </si>
  <si>
    <t>CONSTRUCCIÓN CANCHA DE BALONCESTO BATEY 4, MUNICIPIO DE NEYBA, PROVINCIA BAHORUCO</t>
  </si>
  <si>
    <t>Esta iniciativa ha tomado en consideración un proceso de consultas con actores claves de la comunidad, en la búsqueda de la identificación del problema, diseño de las alternativas de solución, la búsqueda y planteamiento de ejecución de la propuesta de proyecto denominada: “Construcción Cancha de Baloncesto en la Sección Batey 4, Municipio Neyba, Provincia Bahoruco”, los trabajos a realizar contemplan: Construir una cancha de baloncesto (71.83m3), 20 ml de gradas y verja perimetral de 132 ml de longitud, que de tal manera permitirá la recuperación de la práctica deportiva al interior de su comunidad, y por ende mejores condiciones de vida de sus pobladores.</t>
  </si>
  <si>
    <t>http://mapainversiones.economia.gob.do/Proyecto/PerfilProyecto/4627</t>
  </si>
  <si>
    <t>CONSTRUCCIÓN MULTIUSOS DE  ISABELITA, MUNICIPIO SANTO DOMINGO ESTE, PROVINCIA SANTO DOMINGO</t>
  </si>
  <si>
    <t>La propuesta de proyecto denominada Construcción del Multiusos La Isabelita, Municipio Santo Domingo Este, Provincia Santo Domingo, contempla la construcción de aproximadamente 1062.92 m2 de multiusos, que permitirá la recuperación de la práctica deportiva al interior de su comunidad, y por ende mejores condiciones de vida de sus pobladores.</t>
  </si>
  <si>
    <t>http://mapainversiones.economia.gob.do/Proyecto/PerfilProyecto/4624</t>
  </si>
  <si>
    <t>CONSTRUCCIÓN CANCHA DE BALONCESTO LUDO GÓMEZ (ENGOMBE), MUNICIPIO SANTO DOMINGO OESTE, PROVINCIA SANTO DOMINGO</t>
  </si>
  <si>
    <t>Esta iniciativa ha tomado en consideración un proceso de consultas con actores claves de la comunidad, en la búsqueda de la identificación del problema, diseño de las alternativas de solución, la búsqueda y planteamiento de ejecución de la propuesta de proyecto denominada: “Construcción Cancha de Baloncesto Ludo Gómez (Engombe), Municipio Santo Domingo Oeste, Provincia Santo Domingo”, que contara con area de intervención  es de aprox. 988 m2, que permitirá la recuperación de la práctica deportiva al interior de su comunidad, y por ende mejores condiciones de vida de sus moradores.</t>
  </si>
  <si>
    <t>http://mapainversiones.economia.gob.do/Proyecto/PerfilProyecto/4653</t>
  </si>
  <si>
    <t>CONSTRUCCIÓN CAMPO DE BÉISBOL Y CANCHA DE BALONCESTO PUNTA LICEY DE VILLA MELLA, MUNICIPIO SANTO DOMINGO NORTE, SANTO DOMINGO</t>
  </si>
  <si>
    <t>El proyecto consiste en la construcción de las siguientes instalaciones:  9,044.42 m2 de campo de béisbol, 714 m2 de cancha de baloncesto y 221 m2 del centro comunal. todas estas edificaciones han de ser construidas en el sector Punta Licey de Villa Mella, municipio Santo Domingo Norte.</t>
  </si>
  <si>
    <t>http://mapainversiones.economia.gob.do/Proyecto/PerfilProyecto/4993</t>
  </si>
  <si>
    <t>CONSTRUCCIÓN CLUB DEPORTIVO VILLA MELLA, MUNICIPIO SANTO DOMINGO NORTE, PROVINCIA SANTO DOMINGO</t>
  </si>
  <si>
    <t>El proyecto consiste en  Construir un club deportivo con un área de aproximadamente 2,297.20 m², con sus respectivos baños, dos canchas de baloncesto de 530 m2 c/u y gradería, techado en estructura metálica de 1,300.00 m2, una casa club de 360.00 m2, área de parqueos de 467.43 m2, verja perimetral de 235 ml, aceras 370.00 m2 y 243 ml de y contenes. En la comunidad de Villa Mella, municipio Santo Domingo Norte.</t>
  </si>
  <si>
    <t>http://mapainversiones.economia.gob.do/Proyecto/PerfilProyecto/4994</t>
  </si>
  <si>
    <t>REHABILITACIÓN DEL PARQUE Y CONSTRUCCIÓN PLAZOLETA EL FARO, MUNICIPIO SAN PEDRO DE MACORÍS, PROVINCIA SAN PEDRO DE MACORIS</t>
  </si>
  <si>
    <t>El proyecto consiste en la rehabilitación de  883.20 m2 de un parque en el sector el Faro en el municipio san pedro de Macorís además de esta acción se pretende la construcción de 1083.40 m2 de Plazoleta El Faro municipio san pedro de Macorís.</t>
  </si>
  <si>
    <t>http://mapainversiones.economia.gob.do/Proyecto/PerfilProyecto/4996</t>
  </si>
  <si>
    <t>El proyecto consiste en la remodelación de la cancha de baloncesto Los Buitres que comprende: Construcción de área de juego en hormigón armado con superficie 510 m2, construcción de dos (2) pedestales en hormigón con tablero en fibra de vidrio, una (1) Grada con aun área de 48 m2, 132 ml de verja perimetral y dos (2) baños (damas y caballeros)</t>
  </si>
  <si>
    <t>http://mapainversiones.economia.gob.do/Proyecto/PerfilProyecto/5283</t>
  </si>
  <si>
    <t>El proyecto consiste en la remodelación de la cancha de baloncesto Itabo que comprende: Construcción de área de juego en hormigón armado con superficie 510 m2, construcción de dos (2) pedestales en hormigón con tablero en fibra de vidrio, una (1) Grada con aun área de 48 m2, 132 ml de verja perimetral y dos (2) baños (damas y caballeros)</t>
  </si>
  <si>
    <t>http://mapainversiones.economia.gob.do/Proyecto/PerfilProyecto/5282</t>
  </si>
  <si>
    <t>El proyecto a presentar será la remodelación del campo de béisbol en la comunidad Sainaguá que contará con la construcción de un área total de 4,500.00m2, divididos en la construcción de Gradas 35.6 m2, Construcción de aceras y contenes 208 ml, construcción de 2 dugout, construcción de 2 baños y la remodelación de 227.36 ml de verja perimetral.</t>
  </si>
  <si>
    <t>http://mapainversiones.economia.gob.do/Proyecto/PerfilProyecto/5280</t>
  </si>
  <si>
    <t>El proyecto consiste en la remodelación de la cancha de baloncesto Hatillo que comprende: Construcción de área de juego en hormigón armado con superficie 510 m2, construcción de dos (2) pedestales en hormigón con tablero en fibra de vidrio, una (1) Grada con aun área de 48 m2, 132 ml de verja perimetral y dos (2) baños (damas y caballeros).</t>
  </si>
  <si>
    <t>http://mapainversiones.economia.gob.do/Proyecto/PerfilProyecto/5284</t>
  </si>
  <si>
    <t>El proyecto a presentar será la construcción de una cancha de baloncesto en el Barrio Prosperidad del municipio de Bonao, provincai Monseñor Nouel que contará con una área de juego de 510 m2,  Gradas 48 m2, Verja perimetral: 132 ml y construcción de baños: 2 und (damas y caballeros).</t>
  </si>
  <si>
    <t>http://mapainversiones.economia.gob.do/Proyecto/PerfilProyecto/5330</t>
  </si>
  <si>
    <t>El proyecto conciste en la construcción de una cancha de baloncesto en el sector Canta la Rana en el municipio Piedra Blanca, provincia Monseñor Nouel según se describe a continuación: Construcción de un área de juego de 510 m2,  Construcción de Gradas 48 m2,  Construcción de 132 metros lineales de  verja perimetral  y construcción de baños: 2 unds (damas y caballeros).</t>
  </si>
  <si>
    <t>http://mapainversiones.economia.gob.do/Proyecto/PerfilProyecto/5331</t>
  </si>
  <si>
    <t>El proyecto contempla la construcción de una cancha de baloncesto en el  Barrio El Ocho del municipio de Bonao que contará con una área de juego de 510 m2, la construcción de Gradas 48 m2 construcción de Verja perimetral de 132 ml y construcción de baños: 2 unds (damas y caballeros).</t>
  </si>
  <si>
    <t>http://mapainversiones.economia.gob.do/Proyecto/PerfilProyecto/5278</t>
  </si>
  <si>
    <t>CONSTRUCCIÓN CANCHA DE BALONCESTO EN EL BARRIO QUIJA QUIETA, MUNICIPIO SAN JUAN DE LA MAGUANA, PROVINCIA SAN JUAN</t>
  </si>
  <si>
    <t>Construcción de una cancha de baloncesto en el Barrio Quija Quieta que contará con una área de juego de 510 m2, Gradas 48 m2  Verja perimetral: 132 ml y construcción de baños: 2 und (damas y caballeros).</t>
  </si>
  <si>
    <t>http://mapainversiones.economia.gob.do/Proyecto/PerfilProyecto/5328</t>
  </si>
  <si>
    <t>CONSTRUCCIÓN CANCHA DE BALONCESTO EN EL MUNICIPIO EL CERCADO, PROVINCIA SAN JUAN</t>
  </si>
  <si>
    <t>El proyecto a presentar será la construccion de una cancha de baloncesto en la comunidad El Cercado que contará con un área de juego de 510 m2, Gradas 48 m2, Verja perimetral 132 ml y  baños: 2 und (damas y caballeros).</t>
  </si>
  <si>
    <t>http://mapainversiones.economia.gob.do/Proyecto/PerfilProyecto/5327</t>
  </si>
  <si>
    <t>CONSTRUCCIÓN CANCHA DE BALONCESTO EN EL DISTRITO MUNICIPAL GUANITO, MUNICIPIO SAN JUAN DE LA MAGUANA, PROVINCIA SAN JUAN</t>
  </si>
  <si>
    <t>El proyecto incluye la construcción de una cancha de baloncesto en el sector Los Bancos, distrito municipal Guanito que contará con una área de juego de 510 m2, Gradas 48 m2 Verja perimetral: 132 ml y construcción de baños: 2 unds. (damas y caballeros).</t>
  </si>
  <si>
    <t>http://mapainversiones.economia.gob.do/Proyecto/PerfilProyecto/5329</t>
  </si>
  <si>
    <t>CONSTRUCCIÓN CAMPO DE BEISBOL EN EL DISTRITO MUNICIPAL BATISTA, MUNICIPIO EL CERCADO, PROVINCIA SAN JUAN</t>
  </si>
  <si>
    <t>El proyecto a presentar será la construccion de un campo de beisbol en la comunidad Batista que constará con un área de juego de 4,500 m2, gradas de 35.6 m2, 208 ml aceras y contenes , 2 dugout,  2 baños y 227.36 ml de verja perimetral.</t>
  </si>
  <si>
    <t>http://mapainversiones.economia.gob.do/Proyecto/PerfilProyecto/5325</t>
  </si>
  <si>
    <t>REMODELACIÓN CLUB DEPORTIVO RENACER EN EL SECTOR GUACHUPITA,  DISTRITO NACIONAL.</t>
  </si>
  <si>
    <t>El proyector consiste en la remodelacion del Club Deportivo Renacer:  Se intervendrá toda el área de practicas deportivas ( 814 m2 de area de construccion) incluye el techado en aluzin.  Área de juego: 717.54 m2 Pedestales en hormigón con tablero en fibra de vidrio: 2 und Gradas: 147.10 m2 Verja perimetral: 166.78 ml Área de baños: 2 und (damas y caballeros) Techado metálico: 814 m2</t>
  </si>
  <si>
    <t>http://mapainversiones.economia.gob.do/Proyecto/PerfilProyecto/5365</t>
  </si>
  <si>
    <t>REMODELACIÓN POLIDEPORTIVO DE HAINA, MUNICIPIO BAJOS DE HAINA, PROVINCIA SAN CRISTOBAL</t>
  </si>
  <si>
    <t>La remodelación del polideportivo de Haina cuenta con un área de 2335.60 m2, en donde se realizaran las siguientes actividades:   Demolición de Muro de hormigón en áreas de grada 222.83 m2 - Pintura acrílica en general en todo el interior 1,040.89 m2 - Construcción de 2 oficinas en área interior al lado de las gradas 40.08 m2 - Reestructuración de butacas existentes de gradas en aluminio fundido (Brazos, espaldar y asentaderas), incluye desmonte, instalación, pintura. 560 UD - Reparación y adecuación de las instalaciones eléctricas en general - Suministro y colocación de pizarra de anotaciones digital en cancha techada.  - Suministro e instalación de tablero incluyendo líneas de juego para baloncesto y voleibol, para un. área estimada de 20.10mts x 32.30mts aproximadamente 650m2. - Suministro y colocación de tableros en fibra de vidrio 72''*42'' para cancha de baloncesto, incluye canasta y almohadilla de protección. - Construcción de registro de (1.50*1.50*0.30) mt con rejilla metálica y tuberías de 6’’ de diámetro como movilización de aguas estancadas hacia un sumidero (1.40*1.40*1.80) mt, para la filtración de las aguas en el terreno</t>
  </si>
  <si>
    <t>http://mapainversiones.economia.gob.do/Proyecto/PerfilProyecto/5438</t>
  </si>
  <si>
    <t>REMODELACIÓN CANCHA DE BALONCESTO PALAVÉ, SECTOR MANOGUAYABO, MUNICIPIO SANTO DOMINGO OESTE, PROVINCIA SANTO DOMINGO.</t>
  </si>
  <si>
    <t>El proyecto consiste en la remodelación de la cancha de baloncesto en la comunidad de Palavé con un área de 1,870 m2, en donde se demolerán 157.24 m2 de muros de bloques, 82.25 m2 de malla ciclónica y 263.13 m2 de piso en cancha existente. Se construirán 15 metros lineales de gradas, 2 pedestales,  2 baños para hombres y mujeres; además,  se construirán 135 ml de verja perimetral, 70.78 m2 de aceras y 70.78 ml de contén; así mismo, se construirá una cisterna de 3000 galones y se instalará el techo de Aluzinc. Se suministrarán y se colocarán 2 tableros, se mejorarán las instalaciones eléctricas en toda la infraestructura y se pintará la superficie completa de la instalación.</t>
  </si>
  <si>
    <t>http://mapainversiones.economia.gob.do/Proyecto/PerfilProyecto/5472</t>
  </si>
  <si>
    <t>CONSTRUCCIÓN CLUB DEPORTIVO LAS PALOMAS, MUNICIPIO LICEY AL MEDIO, PROVINCIA SANTIAGO</t>
  </si>
  <si>
    <t>La construcción del Club Las Palomasincluye: Una área de 1,795 m2, en donde se construirá una grada de 14.95 ML y gradas de 20 M2, se construirá  208.55 M2 de salón multiuso, se construirá 510.00 M2 de cancha,  una cisterna de 3000 galones, se construirá una caseta de bomba de 1.80X1.20, se construirá una jardinería, se suministrar 51 M3 de piso en hormigón armado, se construirá 162 ml de camino de acceso.</t>
  </si>
  <si>
    <t>http://mapainversiones.economia.gob.do/Proyecto/PerfilProyecto/5612</t>
  </si>
  <si>
    <t>REMODELACIÓN POLIDEPORTIVO HÉCTOR MONEGRO EL VIKINGO, PROVINCIA HATO MAYOR.</t>
  </si>
  <si>
    <t>El proyecto consiste en la remodelación del Polideportivo Héctor Monegro (El Vikingo) con una superficie de 2,254.08 m2, en donde se instalarán 608 m2 de tabloncillo y 2 pizarras de anotaciones en fibra de vidrio tipo portátil. Además, se realizará un acondicionamiento de todas las instalaciones eléctricas y de las instalaciones sanitarias. También, se suministrarán 129.34 m2 de fino en techo inclinado, 80.34 m2 de fino plano, 209.68 m2 de impermeabilizante, puertas y ventanas en general. Asimismo, se suministrarán los mobiliarios en las diferentes zonas del proyecto.</t>
  </si>
  <si>
    <t>http://mapainversiones.economia.gob.do/Proyecto/PerfilProyecto/5632</t>
  </si>
  <si>
    <t>RECONSTRUCCIÓN DEL CLUB DEPORTIVO HUELLAS DEL SIGLO, SECTOR CRISTO REY, DISTRITO NACIONAL</t>
  </si>
  <si>
    <t>El proyecto consiste en la reconstrucción del Club Huellas del Siglo en el sector de Cristo Rey con un área de 930 m2, en donde, se demolerán 299.16 m2 de verja perimetral, 214.97 m2 de edificio de oficinas (2 niveles), 348.79 m2 de piso en el área de la cancha, 45.96 m2 de gradas y 122.40 m2 de cisterna y séptico. Se realizará una excavación de 121.90 m3 y un bote de 1,371.41 m3. Además, se construirá un edificio, donde, el primer nivel será de oficinas, 6 baños y un salón de conferencias; mientrás que el segundo nivel, será de gradas con 200 butacas en aluminio fundido. Se colocarán 20 puertas, entre ellas, abatibles polimetálicas y de vidrio templado y enrrollables de aluminio; también, se instalarán ventanas de aluminio y vidrio, 35 unds proyectadas y 4 unds corredizas. Se construirá una cisterna de (3.40 x 2.20 x 2.50) metros, se instalarán 463.20 m2 de piso de madera (tablocillos) en el área de la cancha, se pintarán 2,898.86 m2 y se colocarán las instalaciones eléctricas en general. Asimismo, se colocará una estructura metálica conformada por vigas y columnas en perfiles W y correas en perfiles Z, una cubierta de 891 m2 y un cerramiento de 257.8 m2 de aluzinc calibre 26.</t>
  </si>
  <si>
    <t>http://mapainversiones.economia.gob.do/Proyecto/PerfilProyecto/5474</t>
  </si>
  <si>
    <t>CONSTRUCCIÓN POLIDEPORTIVO SAVICA, MUNICIPIO HIGÜEY, PROVINCIA LA ALTAGRACIA.</t>
  </si>
  <si>
    <t>La construcción del polideportivo de Savica es un  proyecto en cual se estará ejecutando diferentes actividades, este proyecto se remonta a sus inicios para el año 2019 cuando se decidió realizar la instalación de un techado, el cual no pudo llevarse a cabo debido a que el presupuesto asignado no abarcaba todos los costó para la realización del mismo y la población había solicitado un proyecto de mayor amplitud que cumpliría con todas las característica para realizar buenas prácticas deportivas, actualmente este proyecto se estarán construyendo en un área de 998 M2 que tendrá dos líneas de gradas en el segundo piso una de 38.27 ML y gradas de 26.08 ML, se construirá 4 Ud de baños tanto hembra como de varones ,510.00 M2 de cancha, se construirá una cisterna de 84.48 m3, se construirá una jardinería de 3.30 m2 , se instalará un techo en Aluzinc de 342.63 m2 y se colocará 415 m2 de tabloncillo. La población meta que estará dirigido el proyecto son unas 1,500 personas los cuales serán beneficiados por este centro deportivo.</t>
  </si>
  <si>
    <t>http://mapainversiones.economia.gob.do/Proyecto/PerfilProyecto/5660</t>
  </si>
  <si>
    <t>CONSTRUCCIÓN CLUB DEPORTIVO VILLA NAZARETH, SECTOR BAYONA, MUNICIPIO SANTO DOMINGO OESTE, PROVINCIA SANTO DOMINGO.</t>
  </si>
  <si>
    <t>Este proyecto cuenta con un área de 1,821.64 m2, en donde se instalar 170.41 m2 de Piso de Porcelanato Crema 45*45 CM, Suministro y Colocación de Letrero de Obra en Vinil (Valla Full Color), Dimensión 12` x 8`. 2 unidades de tablero en Fibra de Vidrio con malla y aro Incluye estructura metálica para fijación, acondicionamiento de instalación eléctrica, acondicionamiento de instalación sanitaria, creación de gradas, construcción verja perimetral l= 186.45 ml, en muros de bloques de 6'' y malla ciclónica cal. 9 de 4' altura en tubos hg de 3´´ y  uniones con soldadura, Bancos Para jugadores en Hierro y  madera Long=4.50 m, (según Diseño), suministrar portaje y ventanas en general, suministrar mobiliario en las diferentes zonas se reestructurará 1,700 unidades de butacas.</t>
  </si>
  <si>
    <t>http://mapainversiones.economia.gob.do/Proyecto/PerfilProyecto/6032</t>
  </si>
  <si>
    <t>CONSTRUCCIÓN CANCHA DE BALONCESTO GUAJIMÍA, SECTOR GUAJIMÍA, MUNICIPIO SANTO DOMINGO OESTE</t>
  </si>
  <si>
    <t>La construcción de la Cancha de baloncesto Guajimía contará con un área de 650.00 m2, en donde luego de demoler y desmontar las estructuras existentes, se instalará 2 anclajes de postes para malla de voleibol, 2 tableros reforzados en fibra de vidrio con malla y aro, 39.20 m3 de piso en cancha con malla electrosoldada, se realizará la instalación eléctrica en general, se construirá una cafetería con sus baños en un área de 20.13 m2, una verja frontal de L=15.92 ml, construir 2 gradas de L=10.07 m y L=6.00m, entre otras actividades que están contempladas para la ejecución de este proyecto. Cabe destacar que se realizará la construcción del sistema de iluminación nocturna de la cancha ya que se necesita aumentar la participación de las personas cuyos horarios de trabajo y/o estudios les impide jugar o disfrutar de los torneos que se llevarían a cabo en horarios nocturnos. Siendo este deporte la forma ideal de reducir los niveles de estrés producidos por las largas horas de trabajo y/o estudios realizados en el día.</t>
  </si>
  <si>
    <t>http://mapainversiones.economia.gob.do/Proyecto/PerfilProyecto/7654</t>
  </si>
  <si>
    <t>REMODELACIÓN CLUB DEPORTIVO CAJUQUIS, SECTOR 12 DE HAINA, MUNICIPIO SANTO DOMINGO OESTE</t>
  </si>
  <si>
    <t>Reconstruir Club Cajuquis con un área 950 M2, en el sector 12 de Haina. Construir un segundo nivel. Construir cisterna de (3.1x3.1x1.80). Construcción de Jardineras. Se colocaran instalaciones eléctricas y sanitarias.  Se construirá una verja perimetral.  Se colocará techo de Aluzinc. Se construirá una caseta para  bomba Se construirá una cámara séptica</t>
  </si>
  <si>
    <t>http://mapainversiones.economia.gob.do/Proyecto/PerfilProyecto/7666</t>
  </si>
  <si>
    <t>REHABILITACIÓN DE 17 EDIFICACIONES EXISTENTES EN EL PARQUE ARQUEOLÓGICO LA ISABELA HISTÓRICA, MUNICIPIO DE LUPERÓN, PROVINCIA PUERTO PL</t>
  </si>
  <si>
    <t>El  proyecto propuesto  contribuye directamente a la  restauración de las edificaciones turísticas del Parque Arqueológico La Isabela histórica  por medio de la rehabilitación de las 17 edificaciones que componen el Parque Isabela La Histórica. Esta restauración contribuidora con el aumento del atractivo turístico de la zona, a de través de la exploración de un turismo cultural.</t>
  </si>
  <si>
    <t>http://mapainversiones.economia.gob.do/Proyecto/PerfilProyecto/4633</t>
  </si>
  <si>
    <t>RESTAURACIÓN DE AREA ARQUEOLOGICA EN EL PARQUE ARQUEOLOGICO LA ISABELA HISTORICA,  MUNICIPIO DE LUPERÓN, PROVINCIA PUERTO PLATA</t>
  </si>
  <si>
    <t>El Objetivo del Proyecto es lograr “Recuperar el área arqueológica y su entorno en el Parque Arqueológico La Isabela Histórica”, a través de la puesta en marcha de un conjunto de intervenciones contra las condiciones que limitan la actividad recreativa. En un área de intervención de aproximadamente  19,622 m2.</t>
  </si>
  <si>
    <t>http://mapainversiones.economia.gob.do/Proyecto/PerfilProyecto/4635</t>
  </si>
  <si>
    <t>RESTAURACIÓN ÁREA EXTERIOR DEL PARQUE ARQUEOLÓGICO LA ISABELA HISTÓRICA,  MUNICIPIO DE LUPERÓN, PROVINCIA PUERTO PLATA</t>
  </si>
  <si>
    <t>Restauración del área exterior y re-adecuación de caminos, vías y muro - verja así como la incorporación de instalaciones eléctricas y sanitarias, re-adecuación de baños y canalización, el área de intervención del proyecto es de aproximadamente 65,425 m2.</t>
  </si>
  <si>
    <t>http://mapainversiones.economia.gob.do/Proyecto/PerfilProyecto/4637</t>
  </si>
  <si>
    <t>RESTAURACIÓN ÁREA DE RECREACIÓN HISTÓRICA (ALDEA INDÍGENA), PARQUE ARQUEOLÓGICO LA ISABELA HISTORICA, MUNICIPIO LUPERON, PUERTO PLATA</t>
  </si>
  <si>
    <t>El proyecto contempla la restauración de  aprox. 4,572 m2 de infraestructura del parque arqueológico, dentro de los trabajos se realizaran: Confección de Bohio e instalación de lampara; Construcción de Caneyes y Construcción de Cuaderna de Barco</t>
  </si>
  <si>
    <t>http://mapainversiones.economia.gob.do/Proyecto/PerfilProyecto/4639</t>
  </si>
  <si>
    <t>RESTAURACIÓN  DEL EDIFICIO QUE  ALOJA LAS OFICINAS DE PATRINOMIO MOMUNENTAL DE SANTIAGO, PROVINCIA SANTIAGO.</t>
  </si>
  <si>
    <t>En la actualidad la SEDE donde se encuentran instaladas dos instituciones que comparten este espacio como oficinas las mismas con nombre “Patrimonio Monumental” y  “Consejo para el desarrollo del Centro Histórico de Santiago”, su infraestructura es evidente notar su deterioro, por lo que, los elementos que lo conforman indican una intervención integral del inmueble, la edificación está comprendida en una planta cuadrada de un solo nivel, la distribución del ambiente corresponde a una vivienda con patio interior techado, provisto de área social, comedor cocina, baños depósito y área complementaria de servicio. Requiere la restauración de su infraestructura y el acondicionamiento de las instalaciones, para que estas organizaciones puedan seguir realizando sus funciones, por lo que el problema identificado es: LIMITADA OFERTA DE SERVICIOS A LOS USUARIOS DE LAS OFICINAS DEL CONSEJO DEL CENTRO HISTÓRICO Y PATRIMONIO MONUMENTAL DE SANTIAGO. Como se mencionó anteriormente dos instituciones como son Patrimonio Monumental y Consejo para el Desarrollo comparten espacio en estas instalaciones, fungen como veedoras de protección del patrimonio cultural en sentido general.   Objetivo del proyecto (propósito)  El Objetivo del Proyecto es lograr “Mejorada la oferta de servicios a los usuarios de las oficinas del Consejo del Centro Histórico y Patrimonio Monumental de Santiago”, a través de la puesta en marcha de un conjunto de intervenciones contra las condiciones que limitan las actividades relacionadas con el turismo cultural, mediante el acompañamiento de dos (2) acciones complementarias puntuales, según se detalla.  Objetivos específicos    Los objetivos específicos para el proyecto propuesto pretenden dar una solución de medio-largo plazo a los problemas de las actividades culturales y demás manifestaciones actuales; y son los siguientes:   (i) Restaurar  y conservar las áreas de la infraestructura la cual es sede del Centro Histórico y Patrimonio Monumental, para una buena gestión administrativa. Con un área de intervención de aprox 353 m2.  Descripción del Proyecto: Provisto de área Social, comedor, cocina, baños, depósito y área complementaria de servicios.  Productos relevantes Pisos y revestimientos  Mantenimiento y Cristalizado de Pisos 140 m2 Pisos de madera mantenimiento 18.40 m2 Suministro y colocación de mosaicos en general 223.07 m2 Suministro y colocación de pisos en baños 14.30 m2 Suministro y colocación de revestimientos en baños 14.30 m2  (ii) Reemplazo de elementos de la fachada conservando su estado original declarado patrimonio Cultural:  En Fachada frontal  Resane de pañete exterior               91.50   m2  Resane de cantos                           12.35   ML  Revestimiento muro microcemento  16.46   M2  Revestimiento tablillas de madera  5.81   M2</t>
  </si>
  <si>
    <t>http://mapainversiones.economia.gob.do/Proyecto/PerfilProyecto/5600</t>
  </si>
  <si>
    <t>RESTAURACIÓN DEL CENTRO DE LA CULTURA ERCILIA PEPÍN, PROVINCIA SANTIAGO</t>
  </si>
  <si>
    <t>Uno de los lugares a intervenir del Centro Histórico de Santiago es el Centro de la Cultura Ercilia Pepín el cual es una edificación que tiene más de 50 años de construcción y fue diseñado por el arquitecto dominicano Julio Alejandro Hernández Satelices.  Esta instalación cuenta con una superficie de 3,834 m2 y está distribuido en dos niveles de sótano, 4 niveles destinados para aulas, salas de teatro, salas de exposiciones, biblioteca, salones de danza, camerinos, oficinas administrativas, entre otros. Remodelar 2 niveles de sótanos. Las restauraciones que se ha realizar durante la intervención de este proyecto  se ejecutaran en los siguientes lugares: sala de teatro principal Héctor I. Cabral,  sala de exposición Yoryi Morel,  Pinacoteca Jacinto Rodriguez y sala Juan Francisco García. Es necesario instalar un ascensor nuevo ya que el actual, tiene mas de 20 años fuera de servicio. Se instalara un sistema de cámaras; se habilitara el área de la azotea para una terraza y la fachada será revestida en mármol.</t>
  </si>
  <si>
    <t>http://mapainversiones.economia.gob.do/Proyecto/PerfilProyecto/5604</t>
  </si>
  <si>
    <t>RESTAURACIÓN CASA DE ARTE DEL CENTRO HISTORICO DE SANTIAGO DE LOS CABALLEROS, PROVINCIA SANTIAGO</t>
  </si>
  <si>
    <t>La restauración de Casa de Arte contempla la recuperación de un área de 664 m2: Remozamiento de 191.00 m2 de muros de ladrillos, desmonte y reinstalación de 293.12 m2 de techo de zinc, 68.03 m2 de techo de madera, se demolerá 5 ud de árboles con diámetro de 0.8 ml, se suministrará 323.39 m3 de hormigón, se realizara el suministro y mejoramiento de la instalación sanitaria, se readecuará la instalación eléctrica, se realizará una climatización en general de toda la edificación en áreas cerradas, se instalará un sistema de paneles solares, se reconstruirá un nuevo escenario que cumpla las característica adecuadas para poder realizar actividades artísticas y se suministrará una escalera metálica entre otras actividades.</t>
  </si>
  <si>
    <t>http://mapainversiones.economia.gob.do/Proyecto/PerfilProyecto/5513</t>
  </si>
  <si>
    <t>RECONSTRUCCIÓN CALLE PEATONAL BENITO MONCIÓN, DESDE CALLE BOY SCOUTS HASTA SALVADOR CUCURULLO, CENTRO HISTÓRICO SANTIAGO, PROV. SANTIAG</t>
  </si>
  <si>
    <t>Se  propone la reconstrucción de las calles mediante una intervención  integral, socio-territorial, económica y patrimonial que impactará positivamente en el Centro Histórico de Santiago y su planificado desarrollo. Al tiempo que la misma pueda desplazar personas en esta ciudad de forma más eficiente ya que serán calles mixtas pero con mayor prioridad al peatón. Una peatonización mixta implica de un lado priorizar el peatón y de otro que se permita el acceso intermitente de vehículos de carga liviana del sistema de seguridad 911, ambulancias, vehículos de los que allí habitan, así como también las unidades del Cuerpo de Bomberos.  Se recuperara 510 metros lineales de calle peatonal, considerada como  patrimonial ubicada en el perímetro del centro histórico Santiago, comenzando desde calle Boy Scouts hasta Salvador Cucurullo, con vocación peatonal, religiosa y cultural, así también gastronómica. El proyecto deberá asegurar la adaptación de las aceras y contenes, modificando la sección y el perfil de la misma, incluidas la transición en cada intervención de las calles transversales del tramo a intervenir. El diseño resultante contara con las pautas y los criterios de diseño urbano y técnico de la ingeniería tales como: Sanitaria, Electica, suelos, Data, Cámaras de seguridad, tecnologías y paisajismo. También persigue la eliminación de obstáculos en suelo para posibilitar la accesibilidad universal, mejorar las calidades del espacio mediante la incorporación de especies vegetales, la vinculación de la catedral San Pablo Apóstol con la plaza y el Parque.</t>
  </si>
  <si>
    <t>http://mapainversiones.economia.gob.do/Proyecto/PerfilProyecto/5734</t>
  </si>
  <si>
    <t>CONSTRUCCIÓN CAPILLA PILOTO PARA LA DIOCESIS MAO-MONTECRISTI, EL CERCADILLO, PROVINCIA SANTIAGO RODRIGUEZ</t>
  </si>
  <si>
    <t>El proyecto consiste en la Construcción Capilla Piloto para la Diócesis Mao-Montecristi, El Cercadillo, Provincia Santiago Rodríguez”, específicamente 187.01 m2. esta construcción permitirá la recuperación de las  distintas celebraciones religiosas que llevan a cabo dichas comunidades.</t>
  </si>
  <si>
    <t>http://mapainversiones.economia.gob.do/Proyecto/PerfilProyecto/4613</t>
  </si>
  <si>
    <t>CONSTRUCCIÓN IGLESIA JUAN SANTIAGO, MUNICIPIO JUAN SANTIAGO, PROVINCIA ELÍAS PIÑA</t>
  </si>
  <si>
    <t>El proyecto consiste en la “Construcción Iglesia Juan Santiago, Municipio Juan Santiago, Provincia Elías Piña”, con un a área total de 314.09 m2. Este proyecto permitirá la recuperación de las  distintas celebraciones religiosas que llevan a cabo dichas comunidades donde puedan tener un espacio digno para realizar sus cultos y entre otras actividades eclesiásticas.</t>
  </si>
  <si>
    <t>http://mapainversiones.economia.gob.do/Proyecto/PerfilProyecto/4611</t>
  </si>
  <si>
    <t>CONSTRUCCIÓN DE FUNERARIA CANCA LA REYNA, MUNICIPIO MOCA, PROVINCIA ESPAILLAT</t>
  </si>
  <si>
    <t>El distrito municipal Canca la Reyna, cuenta con una población de unos 10,998 habitantes según el censo realizado en el 2010, en donde 5642 son hombres y 5356 son mujeres, este es un distrito municipal que posee una policlínica, estación policial, parque de recreación, iglesia católica y adventista, cementerio, estafeta de correo, botica popular y diversos establecimientos comerciales que dinamizan la actividad productiva de la comunidad.  Además, una considerable inversión destinada al desarrollo de la producción agropecuaria, siendo una zona de importancia en este renglón del Cibao.   Esta iniciativa ha tomado en consideración un proceso de consultas con actores claves del Municipio de Moca, Prov. Espaillat , en la búsqueda de la identificación del problema, diseño de las alternativas de solución, la búsqueda y planteamiento de ejecución de la propuesta de proyecto denominada Proyecto titulado: “CONSTRUCCIÓN FUNERARIA CANCA LA REYNA, MUNICIPIO MOCA, PROVINCIA ESPAILLAT”, esto garantiza a los comunitarios de las comunidades ya mencionadas, puedan tener acceso a servicios públicos básicos, y contar con una infraestructura en condiciones adecuadas donde puedan realizarles a sus seres queridos, unas honras fúnebres de una manera más digna.</t>
  </si>
  <si>
    <t>http://mapainversiones.economia.gob.do/Proyecto/PerfilProyecto/5017</t>
  </si>
  <si>
    <t>CONSTRUCCIÓN DE FUNERARIA MUNICIPIO OVIEDO, PROVINCIA PEDERNALES</t>
  </si>
  <si>
    <t>Oviedo es un municipio de la República Dominicana, que está situado en la provincia de Pedernales, localizado en la región Enriquillo, Está formado por el distrito municipal de: Juancho, este municipio tiene una superficie de 959.6 km2 y su densidad población es de 8 hab./km2. Para el año 2010 su población ascendía a las 7296 personas. Con un crecimiento intercensal de -1.4%. La situación que afecta actualmente al municipio de Oviedo en función de un análisis realizado  y la identificación de sus causas y efectos, se pueden destacar los problemas fundamentales que los actores principales han resaltado que deben ser intervenidos. En ese sentido, por “Instalaciones Inadecuadas”, altos costos de servicios funerarios. encontramos “Bajas ofertas en servicios funerarios”.  Esta iniciativa ha tomado en consideración un proceso de consultas con actores claves del Municipio de Moca, Prov. Espaillat , en la búsqueda de la identificación del problema, diseño de las alternativas de solución, la búsqueda y planteamiento de ejecución de la propuesta de proyecto denominada Proyecto titulado: “CONSTRUCCIÓN FUNERARIA MUNICIPIO OVIEDO, PROVINCIA PEDERNALES, R.D.”, esto garantiza a los comunitarios de las comunidades ya mencionadas, puedan tener acceso a servicios públicos básicos, y contar con una infraestructura en condiciones adecuadas donde puedan realizarles a sus seres queridos, unas honras fúnebres de una manera más digna.</t>
  </si>
  <si>
    <t>http://mapainversiones.economia.gob.do/Proyecto/PerfilProyecto/5018</t>
  </si>
  <si>
    <t>CONSTRUCCIÓN DE IGLESIA EN LOS LIMONES, MUNICIPIO MONTE PLATA, PROVINCIA MONTE PLATA</t>
  </si>
  <si>
    <t>Esta iniciativa ha tomado en consideración un proceso de consultas con actores claves del Municipio Monte Plata, Prov. Monte Plata, en la búsqueda de la identificación del problema, diseño de las alternativas de solución, la búsqueda y planteamiento de ejecución de la propuesta de proyecto denominada “Construcción de la Iglesia Los Limones, Municipio Monte Plata, Provincia Monte Plata”, que permitirá la recuperación de las  distintas celebraciones religiosas que llevan a cabo la comunidad Los Limones. Los motivos por los que residentes en esta comunidad, optan por la solución que se les construya una Iglesia nueva, inciden varios factores: uno de ellos y el más relevante es, que carecen de infraestructuras adecuadas para realizar sus actividades religiosas, a parte también, el gran aumento de la población congregada, y a eso se suma el deseo de tener una Iglesia moderna acorde los tiempos, que cubra su demanda de congregados.</t>
  </si>
  <si>
    <t>http://mapainversiones.economia.gob.do/Proyecto/PerfilProyecto/5049</t>
  </si>
  <si>
    <t>CONSTRUCCIÓN DE FUNERARIAS EN LAS GORDAS Y MATA BONITA, MUNICIPIO NAGUA, PROVINCIA MARÍA TRINIDAD SÁNCHEZ</t>
  </si>
  <si>
    <t>En la actualidad, las comunidades de Mata Bonita y La Gorda no cuentan con servicios funerarios. La lejanía a la hora de buscar servicios funerarios ha sido un problema desde hace mucho tiempo para los habitantes de estas comunidades, para facilitar sus necesidades, han solicitado una infraestructura dedicada a estos fines. pero, sin embargo, el municipio carece de suficientes servicios de carácter público, dichas circunstancias obligan a los munícipes a trasladarse a otros sectores en búsqueda del mismo, y en el peor de los casos, a los más necesitados, los obliga a velar a sus difuntos en sus propios hogares.   Esta iniciativa ha tomado en consideración un proceso de consultas con actores claves del Municipio Hondo Valle, Prov. Elías Piña, en la búsqueda de la identificación del problema, diseño de las alternativas de solución, la búsqueda y planteamiento de ejecución de la propuesta de proyecto denominada Proyecto titulado: “CONSTRUCCIÓN DE FUNERARIAS EN COMUNIDADES LAS GORDAS Y MATA BONITA, MUNICIPIO NAGUA, PROVINCIA MARÍA TRINIDAD SÁNCHEZ”, esto garantiza a los comunitarios de las comunidades ya mencionadas, puedan tener acceso a servicios públicos básicos, y contar con una infraestructura en condiciones adecuadas donde puedan realizarles a sus seres queridos, unas honras fúnebres de una manera más digna</t>
  </si>
  <si>
    <t>http://mapainversiones.economia.gob.do/Proyecto/PerfilProyecto/5064</t>
  </si>
  <si>
    <t>CONSTRUCCIÓN IGLESIA SANTISIMA CRUZ EN EL SECTOR EL CAFÉ DE HERRERA, MUNICIPIO SANTO DOMINGO OESTE, PROVINCIA SANTO DOMINGO</t>
  </si>
  <si>
    <t>El proyecto consiste en construir una iglesia que comprende un área total de solar de 636 m2 aproximadamente, aunque para la construcción de la infraestructura física solo se necesitaran 269 m2. Contempla que será de un (1) solo nivel, dotadas de las siguientes áreas: sala de estar, oficina parroquial, sacristía, el santísimo, baños (masculino y femenino), el salón (nave), de verja perimetral L=102.72 ml, Aceras estampadas 104.22 m2, embellecimiento con grama 87.90 m2, un espacio para estacionamiento con capacidad de 4 vehículos.</t>
  </si>
  <si>
    <t>http://mapainversiones.economia.gob.do/Proyecto/PerfilProyecto/5359</t>
  </si>
  <si>
    <t>CONSTRUCCIÓN DEL CAMPO DE BEISBOL EL ESTERO 2, MUNICIPIO NEYBA, PROVINCIA BAHORUCO</t>
  </si>
  <si>
    <t>El proyecto consiste en construir un campo de béisbol y softbol, específicamente 5,612.85m2: construcción área de Juego, construcción de gradas y baños, construccion Dugout (2 uds) y la construcción de Verja Perimetral. El diseño del proyecto se basa en gran medida en la necesidad que presenta la comunidad de La comunidad en la actualidad.</t>
  </si>
  <si>
    <t>http://mapainversiones.economia.gob.do/Proyecto/PerfilProyecto/4588</t>
  </si>
  <si>
    <t>CONSTRUCCIÓN DEL ESTADIO DE BÉISBOL EL PINAR DE OCOA, DISTRITO MUNICIPAL EL PINAR, PROVINCIA SAN JOSÉ DE OCOA</t>
  </si>
  <si>
    <t>Esta iniciativa ha tomado en consideración un proceso de consultas con actores claves de la comunidad de San José de Matanza, en la búsqueda de la identificación del problema, diseño de las alternativas de solución, la búsqueda y planteamiento de ejecución de la propuesta de proyecto denominada, Construcción del Estadio de Béisbol El Pinar de Ocoa, Distrito Municipal El Pinar, Provincia San José de Ocoa,  que permitirá la recuperación de la práctica deportiva al interior de su comunidad, y por ende mejores condiciones de vida de sus pobladores.</t>
  </si>
  <si>
    <t>http://mapainversiones.economia.gob.do/Proyecto/PerfilProyecto/4453</t>
  </si>
  <si>
    <t>CONSTRUCCIÓN CENTRO DE CAPACITACIÓN DE MUJERES EMPRENDEDORAS Y CANCHA DE BALONCESTO, DISTRITO MUNICIPAL PALMAR DE OCOA, PROVINCIA AZU</t>
  </si>
  <si>
    <t>A nivel del contenido de esta Identificación del Proyecto, se presenta la información requerida por los procedimientos vigentes. Con relación a esta fase, que constituye un primer estudio, se ha presentado los antecedentes o situación que da origen al Proyecto, valorando la magnitud de la problemática a resolver, apoyándose en el Árbol de Problemas y el Árbol de Objetivos, lo que ha dado paso al planteamiento de los Objetivos del Proyecto. En función de la información levantada y de los estudios disponibles en la CPADP, se presenta la propuesta de solución valorada, después de ponderar otras alternativas, mostrando a través de la Formulación de Acciones, las intervenciones a desarrollar mediante el Proyecto.</t>
  </si>
  <si>
    <t>http://mapainversiones.economia.gob.do/Proyecto/PerfilProyecto/4459</t>
  </si>
  <si>
    <t>CONSTRUCCIÓN CASA HOGAR DE ANCIANOS EN SABANETA, MUNICIPIO SAN IGNACIO DE SABANETA, PROVINCIA SANTIAGO RODRIGUEZ</t>
  </si>
  <si>
    <t>Esta iniciativa ha tomado en consideración un proceso de consultas con actores claves del Municipio de San Ignacio de Sabaneta, Provincia Santiago Rodríguez, en la búsqueda de la identificación del problema, diseño de las alternativas de solución, la búsqueda y planteamiento de ejecución de la propuesta denominada Construcción de Casa Hogar de Ancianos en Sabaneta, Municipio San Ignacio de Sabaneta, Provincia Santiago Rodríguez, con un area de intervencion de aproximadamente 1068 m2, que permitirá la recuperación de las condiciones de vida de las personas de la tercera edad, actualmente en condiciones de vida muy deterioradas, y que se manifiestan por el aislamiento en sus domicilios y con dificultades mayores en la relación familiar.</t>
  </si>
  <si>
    <t>http://mapainversiones.economia.gob.do/Proyecto/PerfilProyecto/4645</t>
  </si>
  <si>
    <t>REHABILITACIÓN CASA HOGAR DE NIÑOS DE CONANI, SECTOR ALAMEDA, MUNICIPIO SANTO DOMINGO OESTE, PROV. SANTO DOMINGO</t>
  </si>
  <si>
    <t>El proyecto consiste en reparar aquellas áreas deterioradas de la Casa Hogar CONANI en Alameda, Santo Domingo Oeste, para garantizar un espacio adecuado a los niños que se acogen en este lugar.</t>
  </si>
  <si>
    <t>http://mapainversiones.economia.gob.do/Proyecto/PerfilProyecto/4646</t>
  </si>
  <si>
    <t>CONSTRUCCIÓN DE OFICINAS GUBERNAMENTALES DE ARROYO SALADO, MUNICIPIO DE CABRERA, PROVINCIA MARÍA TRINIDAD SÁNCHEZ</t>
  </si>
  <si>
    <t>Este proyecto consiste en la construcción de oficinas gubernamentales de Arroyo Salado. estas oficinas gubernamentales están conformadas por: Ayuntamiento de Arroyo Salado (240 m2), edificio de l Cruz Roja (334 m2), Estación de los bomberos (150 m2). Estos edificios estarán integrados en un mismo terreno, para brindar servicios a la comunidad desde un mismo lugar.</t>
  </si>
  <si>
    <t>http://mapainversiones.economia.gob.do/Proyecto/PerfilProyecto/4609</t>
  </si>
  <si>
    <t>El proyecto consiste en la ¨Construcción de Infraestructuras adecuadas para la Disposición Final de Residuos Sólidos en Higüey¨</t>
  </si>
  <si>
    <t>http://mapainversiones.economia.gob.do/Proyecto/PerfilProyecto/5082</t>
  </si>
  <si>
    <t>CONSTRUCCIÓN DE INFRAESTRUCTURA PARA LA DISPOSICIÓN FINAL DE RESIDUOS SÓLIDOS EN VERÓN PUNTA CANA , PROVINCIA LA ALTAGRACIA</t>
  </si>
  <si>
    <t>El proyecto consiste en la ¨Construcción de Infraestructura para la Disposición Final de Residuos Sólidos en el D. M. Verón Punta Cana, Provincia La Altagracia¨</t>
  </si>
  <si>
    <t>http://mapainversiones.economia.gob.do/Proyecto/PerfilProyecto/5086</t>
  </si>
  <si>
    <t>CONSTRUCCIÓN DE INFRAESTRUCTURA PARA LA DISPOSICIÓN FINAL DE RESIDUOS SÓLIDOS EN NAGUA, PROVINCIA MARIA TRINIDAD SANCHEZ</t>
  </si>
  <si>
    <t>El proyecto consiste en la ¨Construcción de Infraestructura para la Disposición Final de Residuos Sólidos en Nagua, provincia María Trinidad Sánchez</t>
  </si>
  <si>
    <t>http://mapainversiones.economia.gob.do/Proyecto/PerfilProyecto/5087</t>
  </si>
  <si>
    <t>CONSTRUCCIÓN DE INFRAESTRUCTURAS PARA LA DISPOSICIÓN FINAL DE RESIDUOS SÓLIDOS EN SAMANÁ, PROVINCIA SAMANÁ</t>
  </si>
  <si>
    <t>El proyecto consiste en la "Construcción de Infraestructuras adecuadas para la Disposición Final de Residuos Sólidos en Samaná"</t>
  </si>
  <si>
    <t>http://mapainversiones.economia.gob.do/Proyecto/PerfilProyecto/5083</t>
  </si>
  <si>
    <t>CONSTRUCCIÓN DE INFRAESTRUCTURA PARA LA DISPOSICIÓN FINAL DE RESIDUOS SÓLIDOS EN LAS TERRENAS, PROVINCIA SAMANA</t>
  </si>
  <si>
    <t>El proyecto consiste en la ¨Construcción de Infraestructura para la Disposición Final de Residuos Sólidos en Las Terrenas, Provincia Samaná¨</t>
  </si>
  <si>
    <t>http://mapainversiones.economia.gob.do/Proyecto/PerfilProyecto/5085</t>
  </si>
  <si>
    <t>El proyecto consiste en la ¨Construcción de Infraestructura para la Disposición Final de Residuos Sólidos en Puerto Plata¨</t>
  </si>
  <si>
    <t>http://mapainversiones.economia.gob.do/Proyecto/PerfilProyecto/5084</t>
  </si>
  <si>
    <t>CONSTRUCCIÓN DE INFRAESTRUCTURAS PARA LA DISPOSICION DE LOS RESIDUOS SOLIDOS EN EL MUNICIPIO DE TAMBORIL, PROVINCIA SANTIAGO</t>
  </si>
  <si>
    <t>El proyecto contempla como solución el mejoramiento, normalización y construcción de infraestructuras para la disposición de los residuos sólidos en el municipio de Tamboril, provincia Santiago.</t>
  </si>
  <si>
    <t>http://mapainversiones.economia.gob.do/Proyecto/PerfilProyecto/5753</t>
  </si>
  <si>
    <t>CONSTRUCCIÓN DE INFRAESTRUCTURA PARA LA DISPOSICION DE LOS RESIDUOS SOLIDOS EN EL MUNICIPIO DE MOCA, PROVINCIA ESPAILLAT</t>
  </si>
  <si>
    <t>El proyecto contempla como solución el mejoramiento, cierre técnico y construcción de infraestructuras para la disposición de los residuos sólidos en el municipio de Moca, provincia Espaillat.</t>
  </si>
  <si>
    <t>http://mapainversiones.economia.gob.do/Proyecto/PerfilProyecto/5754</t>
  </si>
  <si>
    <t>Ciudad Mujer es un modelo de empoderamiento para las mujeres que integra la provisión de servicios de calidad de manera coordinada en un mismo recinto. Es un modelo público de carácter local (que puede extenderse al nivel nacional) y gratuito que atiende la problemática derivada de la condición de ser mujer desde un punto de vista integral e multidisciplinario, desarrollando al mismo tiempo programas específicos de apoyo y atención a las mujeres.  El enfoque del modelo considera lo siguiente en el contexto de Republica Dominicana.  Planteamiento político-estratégico para promover y garantizar el ejercicio de los derechos de las mujeres, coordinación institucionalmente de entidades competentes en cada temática, establece una visión de largo plazo para enfrentar los desafíos en los distintos ámbitos: político-jurídico, socio-económico, cultural, geográfico, tambien, fortalece la institucionalidad, pues busca contar con instituciones fuertes, legítimas y eficaces, como base para avanzar en garantizar el ejercicio efectivo de los derechos de las mujeres.   El país ha avanzado en relación a su compromiso con las políticas de igualdad de género. El Programa CM, que es de alta prioridad para el Gobierno Dominicano, fortalecerá dichas políticas  mediante la oferta de servicios de calidad, integrados, coordinados y focalizados en mujeres vulnerables en un mismo espacio (Centro Ciudad Mujer-CCM). El primer CCM, en Santo Domingo, será referencia para su replicación en otras partes del país. Las actividades, basadas en evidencia empírica de su efectividad , buscan aumentar la Participacion Laboral Femenina (PLF); prevenir la VCM; evitar muertes maternas, por cáncer de mama y cervico-uterino; y disminuir los embarazos en adolescentes (EA).  Se considerarán; (i) el modelo de la PGR, que integra los servicios de atención a víctimas en las Unidades de Atención a la Violencia de Género, Sexual e Intrafamiliar (UAIV); y (ii) el modelo del Programa Nacional de Atención Integral a la Salud de Adolescentes (PRONAISA) del Ministerio de Salud Pública . También, la promoción social de mujeres vulnerables generará: (i) oportunidades para su inserción laboral y productiva, fortaleciendo y coordinando las ofertas del PROSOLI, INFOTEP, Fondomicro y del Ministerio de Trabajo en la capacitación, intermediación y vinculación al mercado.  Se busca mejorar la inclusión social de mujeres vulnerables promoviendo: (i) mayor oferta de educación y formación laboral adaptada a sus necesidades en el CCM; y (ii) oferta de espacios infantiles como estrategia para facilitar la utilización de los servicios. Los servicios de CM serán aglutinados en 6 módulos de atención:  1* Módulo de Autonomía Económica (MAE) 2* Módulo de SSR (MSSR) 3* Módulo de Atención a la VCM (MVCM) 4* Módulo de Atención a Adolescentes (MAA);  5*  Módulo de Educación Colectiva (MEC) 6*  Módulo de Atención Infantil (MAI).</t>
  </si>
  <si>
    <t>http://mapainversiones.economia.gob.do/Proyecto/PerfilProyecto/4052</t>
  </si>
  <si>
    <t>Ciudad Mujer es un modelo de empoderamiento para las mujeres que integra la provisión de servicios de calidad de manera coordinada en un mismo recinto. Es un modelo público de carácter local (que puede extenderse al nivel nacional) y gratuito que atiende la problemática derivada de la condición de ser mujer desde un punto de vista integral e multidisciplinario, desarrollando al mismo tiempo programas específicos de apoyo y atención a las mujeres.  El enfoque del modelo considera lo siguiente en el contexto de Republica Dominicana.  Planteamiento político-estratégico para promover y garantizar el ejercicio de los derechos de las mujeres, coordinación institucionalmente de entidades competentes en cada temática, establece una visión de largo plazo para enfrentar los desafíos en los distintos ámbitos: político-jurídico, socio-económico, cultural, geográfico, tambien, fortalece la institucionalidad, pues busca contar con instituciones fuertes, legítimas y eficaces, como base para avanzar en garantizar el ejercicio efectivo de los derechos de las mujeres.   El país ha avanzado en relación a su compromiso con las políticas de igualdad de género. El Programa CM, que es de alta prioridad para el Gobierno Dominicano, fortalecerá dichas políticas  mediante la oferta de servicios de calidad, integrados, coordinados y focalizados en mujeres vulnerables en un mismo espacio (Centro Ciudad Mujer-CCM). El primer CCM, en Santo Domingo, será referencia para su replicación en otras partes del país. Las actividades, basadas en evidencia empírica de su efectividad , buscan aumentar la Participacion Laboral Femenina (PLF); prevenir la VCM; evitar muertes maternas, por cáncer de mama y cervico-uterino; y disminuir los embarazos en adolescentes (EA).  Se considerarán; (i) el modelo de la PGR, que integra los servicios de atención a víctimas en las Unidades de Atención a la Violencia de Género, Sexual e Intrafamiliar (UAIV); y (ii) el modelo del Programa Nacional de Atención Integral a la Salud de Adolescentes (PRONAISA) del Ministerio de Salud Pública . También, la promoción social de mujeres vulnerables generará: (i) oportunidades para su inserción laboral y productiva, fortaleciendo y coordinando las ofertas del PROSOLI, INFOTEP, Fondomicro y del Ministerio de Trabajo en la capacitación, intermediación y vinculación al mercado.  Se busca mejorar la inclusión social de mujeres vulnerabl</t>
  </si>
  <si>
    <t>codigosnip</t>
  </si>
  <si>
    <t>AnioInicioProyecto</t>
  </si>
  <si>
    <t>AnioFinProyecto</t>
  </si>
  <si>
    <t>DuracionEstimadaProyecto</t>
  </si>
  <si>
    <t>EtapaActual</t>
  </si>
  <si>
    <t>CostoEstimadoProyecto</t>
  </si>
  <si>
    <t>tipoproyecto</t>
  </si>
  <si>
    <t>nombreproducto</t>
  </si>
  <si>
    <t>meta</t>
  </si>
  <si>
    <t>ejecutado</t>
  </si>
  <si>
    <t>UnidaddelProducto</t>
  </si>
  <si>
    <t>nombrefase</t>
  </si>
  <si>
    <t>entidadejecutora</t>
  </si>
  <si>
    <t>fuentefinanciacion</t>
  </si>
  <si>
    <t>organismofinanciador</t>
  </si>
  <si>
    <t>valorprogramado</t>
  </si>
  <si>
    <t>valorejecutado</t>
  </si>
  <si>
    <t>AnioEjecucionPptal</t>
  </si>
  <si>
    <t>nombreregion</t>
  </si>
  <si>
    <t>nombreprovincia</t>
  </si>
  <si>
    <t>nombremunicipio</t>
  </si>
  <si>
    <t>fechacarguearchivo</t>
  </si>
  <si>
    <t>fuentedatos</t>
  </si>
  <si>
    <t>CONSTRUCCIÓN DE 11 PLANTELES ESCOLARES EN LA PROVINCIA HERMANAS MIRABAL</t>
  </si>
  <si>
    <t>DEPARTAMENTAL O MUNICIPAL</t>
  </si>
  <si>
    <t>ESCUELAS CONSTRUIDAS</t>
  </si>
  <si>
    <t>Aulas</t>
  </si>
  <si>
    <t>Inversión</t>
  </si>
  <si>
    <t>MINISTERIO DE EDUCACION</t>
  </si>
  <si>
    <t>Tesoro Nacional</t>
  </si>
  <si>
    <t>REGION CIBAO NORDESTE</t>
  </si>
  <si>
    <t>HERMANAS MIRABAL</t>
  </si>
  <si>
    <t>HERMANAS MIRABAL - PROYECTO DEPARTAMENTAL</t>
  </si>
  <si>
    <t>SNIP</t>
  </si>
  <si>
    <t>CONSTRUCCIÓN DE 5 PLANTELES ESCOLARES EN LA PROVINCIA HATO MAYOR</t>
  </si>
  <si>
    <t>REGION HIGUAMO</t>
  </si>
  <si>
    <t>HATO MAYOR</t>
  </si>
  <si>
    <t>HATO MAYOR - PROYECTO DEPARTAMENTAL</t>
  </si>
  <si>
    <t>CONSTRUCCIÓN DE 15 PLANTELES ESCOLARES EN LA PROVINCIA ESPAILLAT</t>
  </si>
  <si>
    <t>REGION CIBAO NORTE</t>
  </si>
  <si>
    <t>ESPAILLAT</t>
  </si>
  <si>
    <t>ESPAILLAT - PROYECTO DEPARTAMENTAL</t>
  </si>
  <si>
    <t>LICEOS CONSTRUIDOS</t>
  </si>
  <si>
    <t>CONSTRUCCIÓN DE 6 PLANTELES ESCOLARES EN LA PROVINCIA EL SEIBO</t>
  </si>
  <si>
    <t>REGION YUMA</t>
  </si>
  <si>
    <t>EL SEIBO</t>
  </si>
  <si>
    <t>EL SEIBO - PROYECTO DEPARTAMENTAL</t>
  </si>
  <si>
    <t>CONSTRUCCIÓN DE 5 PLANTELES ESCOLARES EN LA PROVINCIA ELIAS PIÑA</t>
  </si>
  <si>
    <t>REGION EL VALLE</t>
  </si>
  <si>
    <t>ELÍAS PIÑA</t>
  </si>
  <si>
    <t>ELÍAS PIÑA - PROYECTO DEPARTAMENTAL</t>
  </si>
  <si>
    <t>CONSTRUCCIÓN DE 8 PLANTELES ESCOLARES EN LA PROVINCIA DUARTE</t>
  </si>
  <si>
    <t>DUARTE</t>
  </si>
  <si>
    <t>DUARTE - PROYECTO DEPARTAMENTAL</t>
  </si>
  <si>
    <t>CONSTRUCCIÓN DE 26 PLANTELES ESCOLARES EN EL DISTRITO NACIONAL</t>
  </si>
  <si>
    <t>REGION OZAMA O METROPOLITANA</t>
  </si>
  <si>
    <t>DISTRITO NACIONAL</t>
  </si>
  <si>
    <t>DISTRITO NACIONAL - PROYECTO DEPARTAMENTAL</t>
  </si>
  <si>
    <t>POLITÉCNICOS CONSTRUIDOS</t>
  </si>
  <si>
    <t>CONSTRUCCIÓN DE 3 PLANTELES ESCOLARES EN LA PROVINCIA DAJABON</t>
  </si>
  <si>
    <t>REGION CIBAO NOROESTE</t>
  </si>
  <si>
    <t>DAJABÓN</t>
  </si>
  <si>
    <t>DAJABÓN - PROYECTO DEPARTAMENTAL</t>
  </si>
  <si>
    <t>CONSTRUCCIÓN DE 11 PLANTELES ESCOLARES EN LA PROVINCIA BARAHONA</t>
  </si>
  <si>
    <t>REGION ENRIQUILLO</t>
  </si>
  <si>
    <t>BARAHONA</t>
  </si>
  <si>
    <t>BARAHONA - PROYECTO DEPARTAMENTAL</t>
  </si>
  <si>
    <t>CONSTRUCCIÓN DE 5 PLANTELES ESCOLARES EN LA PROVINCIA BAHORUCO</t>
  </si>
  <si>
    <t>BAORUCO</t>
  </si>
  <si>
    <t>BAORUCO - PROYECTO DEPARTAMENTAL</t>
  </si>
  <si>
    <t>CONSTRUCCIÓN DE 17 PLANTELES ESCOLARES EN LA PROVINCIA AZUA</t>
  </si>
  <si>
    <t>AZUA</t>
  </si>
  <si>
    <t>AZUA - PROYECTO DEPARTAMENTAL</t>
  </si>
  <si>
    <t>CONSTRUCCIÓN ACUEDUCTO LAS YAYAS  PROVINCIA AZUA</t>
  </si>
  <si>
    <t>ACOMETIDAS DOMICILIARIAS INSTALADAS</t>
  </si>
  <si>
    <t>Unidades</t>
  </si>
  <si>
    <t>INSTITUTO NACIONAL DE AGUAS POTABLES Y ALCANTARILLADOS</t>
  </si>
  <si>
    <t>BONOS GLOBALES EXTERNOS  LEY 48-10</t>
  </si>
  <si>
    <t>Bonos Globales Externos</t>
  </si>
  <si>
    <t>LAS YAYAS DE VIAJAMA</t>
  </si>
  <si>
    <t>BONOS INTERNOS PARA APOYO PRESUPUESTARIO</t>
  </si>
  <si>
    <t>Emisión de bonos .</t>
  </si>
  <si>
    <t>FONDO PARA CREDITO EXTERNO</t>
  </si>
  <si>
    <t>Otros Organismos Multilaterales</t>
  </si>
  <si>
    <t>ACUEDUCTOS CONSTRUIDOS</t>
  </si>
  <si>
    <t>Metros lineales</t>
  </si>
  <si>
    <t>DEPÓSITOS REGULADORES AMPLIADOS</t>
  </si>
  <si>
    <t>Metros Cúbicos</t>
  </si>
  <si>
    <t>LINEAS DE IMPULSIÓN INSTALADAS</t>
  </si>
  <si>
    <t>LÍNEAS MATRIZ INSTALADAS</t>
  </si>
  <si>
    <t>REDES DE DISTRIBUCIÓN INSTALADAS</t>
  </si>
  <si>
    <t>CONSTRUCCIÓN SISTEMAS DE ABASTECIMIENTO DE AGUA POTABLE AL DISTRITO MUNICIPAL DE LOS BOTADOS Y COMUNIDADES RURALES  MUNICIPIO YAMASA  PROVINCIA MONTE PLATA</t>
  </si>
  <si>
    <t>ACUEDUCTOS AMPLIADOS</t>
  </si>
  <si>
    <t>MONTE PLATA</t>
  </si>
  <si>
    <t>YAMASÁ</t>
  </si>
  <si>
    <t>CONSTRUCCIÓN SISTEMAS DE ABASTECIMIENTO DE AGUA POTABLE AL D. M. DE LOS BOTADOS Y COMUNIDADES RURALES  YAMASA  MTE. PTA.</t>
  </si>
  <si>
    <t>Instituto de Crédito Oficial (ICO)</t>
  </si>
  <si>
    <t>CONSTRUCCIÓN CORREDOR ECOLOGICO PONTEZUELA - SANTIAGO DE LOS CABALLEROS - ECOVÍA -  (CIRCUNVALACION DE SANTIAGO)  PROVINCIA SANTIAGO.</t>
  </si>
  <si>
    <t>AVENIDAS CONSTRUIDAS</t>
  </si>
  <si>
    <t>Kilómetros Lineales</t>
  </si>
  <si>
    <t>MINISTERIO DE OBRAS PUBLICAS Y COMUNICACIONES</t>
  </si>
  <si>
    <t>SANTIAGO</t>
  </si>
  <si>
    <t>SANTIAGO - PROYECTO DEPARTAMENTAL</t>
  </si>
  <si>
    <t>Banco de desarrollo Económico y Social de Brasil (BDESB)</t>
  </si>
  <si>
    <t>CONSTRUCCIÓN DE  176 AULAS DE EDUCACIÓN BÁSICA Y 324 AULAS DE EDUCACIÓN MEDIA EN LAS PROVINCIAS LA ALTAGRACIA   LA ROMANA</t>
  </si>
  <si>
    <t>REEVALUACION</t>
  </si>
  <si>
    <t>APOYO AL PLAN DECENAL DE EDUCACION SEGUNDO PROGRAMA</t>
  </si>
  <si>
    <t>Banco Interamericano de desarrollo (BID)</t>
  </si>
  <si>
    <t>LA ALTAGRACIA</t>
  </si>
  <si>
    <t>LA ALTAGRACIA - PROYECTO DEPARTAMENTAL| LA ROMANA - PROYECTO DEPARTAMENTAL</t>
  </si>
  <si>
    <t>LA ROMANA</t>
  </si>
  <si>
    <t>Contrapartida</t>
  </si>
  <si>
    <t>AMPLIACIÓN Y REHABILITACION DE SISTEMAS DE AGUA POTABLE Y SANEAMIENTO EN LA PROVINCIA DE BARAHONA</t>
  </si>
  <si>
    <t>LETRINAS CONSTRUIDAS</t>
  </si>
  <si>
    <t>Otros Bancos</t>
  </si>
  <si>
    <t>PROGRAMA DE INVERSIONES DE AGUA POTABLE Y SANEAMIENTO DE INAPA</t>
  </si>
  <si>
    <t>CONSTRUCCIÓN   AMPLIACION Y REHABILITACION DE SISTEMAS DE AGUA POTABLE Y SANEAMIENTO EN LA PROVINCIA SAN CRISTOBAL</t>
  </si>
  <si>
    <t>REGION VALDESIA</t>
  </si>
  <si>
    <t>SAN CRISTÓBAL</t>
  </si>
  <si>
    <t>SAN CRISTÓBAL - PROYECTO DEPARTAMENTAL</t>
  </si>
  <si>
    <t>CONSTRUCCIÓN   AMPLIACION Y REHABILITACION DE SISTEMAS DE AGUA POTABLE Y SANEAMIENTO EN LA PROVINCIA DE INDEPENDENCIA</t>
  </si>
  <si>
    <t>INDEPENDENCIA</t>
  </si>
  <si>
    <t>INDEPENDENCIA - PROYECTO DEPARTAMENTAL</t>
  </si>
  <si>
    <t>REDES SANITARIAS INSTALADAS</t>
  </si>
  <si>
    <t>FORTALECIMIENTO - INSTITUCIONAL DE LA GESTION INTEGRAL DE AGUA POTABLE  ALCANTARILLADO EN SIETE PROVINCIAS</t>
  </si>
  <si>
    <t>Protección del aire  agua y suelo</t>
  </si>
  <si>
    <t>INSTITUCIONES FORTALECIDAS</t>
  </si>
  <si>
    <t>Instituciones</t>
  </si>
  <si>
    <t>BAORUCO - PROYECTO DEPARTAMENTAL| BARAHONA - PROYECTO DEPARTAMENTAL| ELÍAS PIÑA - PROYECTO DEPARTAMENTAL| INDEPENDENCIA - PROYECTO DEPARTAMENTAL| SAN CRISTÓBAL - PROYECTO DEPARTAMENTAL| SAN JUAN - PR</t>
  </si>
  <si>
    <t>SAN JUAN</t>
  </si>
  <si>
    <t>SAN PEDRO DE MACORÍS</t>
  </si>
  <si>
    <t>CONSTRUCCIÓN CENTRO TECNOLOGICO COMUNITARIO EN EL MUNICIPIO EL PALMAR  PROVINCIA BAHORUCO</t>
  </si>
  <si>
    <t>CENTROS COMUNITARIOS CONSTRUIDOS</t>
  </si>
  <si>
    <t>Metros Cuadrados</t>
  </si>
  <si>
    <t>MINISTERIO DE LA VIVIENDA  HABITAT Y EDIFICACIONES</t>
  </si>
  <si>
    <t>PEDERNALES</t>
  </si>
  <si>
    <t>CONSTRUCCIÓN CENTRO TECNOLOGICO COMUNITARIO EN EL MUNICIPIO DE BAYAGUANA  PROVINCIA MONTE PLATA</t>
  </si>
  <si>
    <t>BAYAGUANA</t>
  </si>
  <si>
    <t>EQUIPAMIENTO 10 000 MEDIDORES SECTOR URBANO</t>
  </si>
  <si>
    <t>MEDIDORES INSTALADOS</t>
  </si>
  <si>
    <t>CORPORACIÓN DEL ACUEDUCTO Y ALCANTARILLADO DE LA ROMANA</t>
  </si>
  <si>
    <t>LA ROMANA - PROYECTO DEPARTAMENTAL</t>
  </si>
  <si>
    <t>REHABILITACIÓN Y AMPLIACION ACUEDUCTO PERALVILLO  PROVINCIA MONTE PLATA</t>
  </si>
  <si>
    <t>PERALVILLO</t>
  </si>
  <si>
    <t>REDES CONSTRUIDAS</t>
  </si>
  <si>
    <t>CONSTRUCCIÓN ACUEDUCTO MULTIPLE PLAYA CHIQUITA  PROVINCIA AZUA</t>
  </si>
  <si>
    <t>AMPLIACIÓN ACUEDUCTO MULTIPLE ANGELINA-LAS GUARANAS  PROVINCIA DUARTE</t>
  </si>
  <si>
    <t>LAS GUÁRANAS</t>
  </si>
  <si>
    <t>LÍNEAS DE CONDUCCIÓN INSTALADAS</t>
  </si>
  <si>
    <t>AMPLIACIÓN ACUEDUCTO SAN PEDRO DE MACORIS  PROVINCIA SAN PEDRO DE MACORIS</t>
  </si>
  <si>
    <t>CONSTRUCCIÓN ACUEDUCTO LA GINA  PROVINCIA EL SEYBO</t>
  </si>
  <si>
    <t>REDES DE DISTRIBUCIÓN AMPLIADAS</t>
  </si>
  <si>
    <t>AMPLIACIÓN ACUEDUCTO PARTIDO  PROVINCIA DAJABON</t>
  </si>
  <si>
    <t>PARTIDO</t>
  </si>
  <si>
    <t>AMPLIACIÓN ACUEDUCTO LINEA NOROESTE  PROVINCIA MONTE CRISTI</t>
  </si>
  <si>
    <t>MONTE CRISTI</t>
  </si>
  <si>
    <t>CASTAÑUELAS</t>
  </si>
  <si>
    <t>AMPLIACIÓN ACUEDUCTO JORGILLO COMO EXTENSION ACUEDUCTO DEL CERCADO  PROVINCIA SAN JUAN</t>
  </si>
  <si>
    <t>EL CERCADO</t>
  </si>
  <si>
    <t>LÍNEAS DE ADUCCIÓN INSTALADA</t>
  </si>
  <si>
    <t>RECONSTRUCCIÓN CARRETERA BAVARO - UVERO ALTO - MICHES - SABANA DE LA MAR Y CONSTRUCCION TERMINAL PORTUARIA EN SABANA DE LA MAR</t>
  </si>
  <si>
    <t>CARRETERAS RECONSTRUIDAS</t>
  </si>
  <si>
    <t>EL SEIBO - PROYECTO DEPARTAMENTAL| HATO MAYOR - PROYECTO DEPARTAMENTAL| LA ALTAGRACIA - PROYECTO DEPARTAMENTAL</t>
  </si>
  <si>
    <t>REMODELACIÓN DE LAS OFICINAS ADMINISTRATIVAS DEL MINISTERIO DE ECONOMIA  PLANIFICACION Y DESARROLLODGIP EN EL DISTRITO NACIONAL</t>
  </si>
  <si>
    <t>EDIFICACIONES REMODELADAS</t>
  </si>
  <si>
    <t>MINISTERIO DE ECONOMIA  PLANIF. Y DESARROLLO</t>
  </si>
  <si>
    <t>CONSTRUCCIÓN DE ARCHIVOS REGIONALES  EN LA REPÚBLICA DOMINICANA</t>
  </si>
  <si>
    <t>ADQUISICIÓN DE INFRAESTRUTURA</t>
  </si>
  <si>
    <t>ARCHIVO GENERAL DE LA NACION</t>
  </si>
  <si>
    <t>VALVERDE</t>
  </si>
  <si>
    <t>BARAHONA - PROYECTO DEPARTAMENTAL| LA VEGA - PROYECTO DEPARTAMENTAL| SAN PEDRO DE MACORÍS - PROYECTO DEPARTAMENTAL| SANTIAGO - PROYECTO DEPARTAMENTAL| VALVERDE - PROYECTO DEPARTAMENTAL</t>
  </si>
  <si>
    <t>REGION CIBAO SUR</t>
  </si>
  <si>
    <t>LA VEGA</t>
  </si>
  <si>
    <t>DESARROLLO DE CAPACIDADES EN EL AMBITO ECONÓMICO RURAL EN EL CENTRO Y ESTE DEL PAÍS  (PRORURAL CENTRO Y ESTE).</t>
  </si>
  <si>
    <t>Agropecuaria  caza  pesca y silvicultura</t>
  </si>
  <si>
    <t>PRODUCTORES CAPACITADOS</t>
  </si>
  <si>
    <t>Productores</t>
  </si>
  <si>
    <t>DIRECCION GENERAL DE COOPERACION MULTILATERAL</t>
  </si>
  <si>
    <t>EL SEIBO - PROYECTO DEPARTAMENTAL| LA ALTAGRACIA - PROYECTO DEPARTAMENTAL| LA ROMANA - PROYECTO DEPARTAMENTAL| LA VEGA - PROYECTO DEPARTAMENTAL| MONSEÑOR NOUEL - PROYECTO DEPARTAMENTAL| MONTE PLATA -</t>
  </si>
  <si>
    <t>MONSEÑOR NOUEL</t>
  </si>
  <si>
    <t>PERAVIA</t>
  </si>
  <si>
    <t>SAN JOSÉ DE OCOA</t>
  </si>
  <si>
    <t>Fondo Internacional de desarrollo Agrícola (FIDA)</t>
  </si>
  <si>
    <t>MEJORAMIENTO DEL DESARROLLO ECONOMICO RURAL EN EL CENTRO Y ESTE (PRORURAL CENTRO Y ESTE)</t>
  </si>
  <si>
    <t>RECONSTRUCCIÓN CARRETERA HATO MAYOR - SABANA DE LA MAR  PROV.  HATO MAYOR</t>
  </si>
  <si>
    <t>CARRETERAS CONSTRUIDAS</t>
  </si>
  <si>
    <t>APOYO PRESUPUESTARIO (RECURSOS EXTERNOS)</t>
  </si>
  <si>
    <t>Otros Organismos Bilaterales</t>
  </si>
  <si>
    <t>HATO MAYOR| SABANA DE LA MAR</t>
  </si>
  <si>
    <t>MEJORAMIENTO DE LA SANIDAD E INOCUIDAD AGROALIMENTARIA EN LA REPUBLICA DOMINICANA (PATCA III)</t>
  </si>
  <si>
    <t>NACIONAL</t>
  </si>
  <si>
    <t>MINISTERIO DE AGRICULTURA</t>
  </si>
  <si>
    <t>NACIONALES</t>
  </si>
  <si>
    <t>PROGRAMA DE SANIDAD E INOCUIDAD AGROALIMENTARIA (PATCA III)</t>
  </si>
  <si>
    <t>CodigoSnip Budget</t>
  </si>
  <si>
    <t>CodigoSnip Contracts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</si>
</sst>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ptos Narrow"/>
      <scheme val="minor"/>
    </font>
    <font>
      <color theme="1"/>
      <name val="Arial"/>
    </font>
    <font>
      <color theme="1"/>
      <name val="Aptos Narrow"/>
      <scheme val="minor"/>
    </font>
    <font>
      <sz val="11.0"/>
      <color theme="1"/>
      <name val="Aptos Narrow"/>
    </font>
    <font>
      <sz val="11.0"/>
      <color theme="1"/>
      <name val="Arial"/>
    </font>
    <font>
      <u/>
      <sz val="11.0"/>
      <color theme="1"/>
      <name val="Arial"/>
    </font>
    <font>
      <u/>
      <sz val="11.0"/>
      <color theme="1"/>
      <name val="Arial"/>
    </font>
  </fonts>
  <fills count="6">
    <fill>
      <patternFill patternType="none"/>
    </fill>
    <fill>
      <patternFill patternType="lightGray"/>
    </fill>
    <fill>
      <patternFill patternType="solid">
        <fgColor rgb="FF4EA72E"/>
        <bgColor rgb="FF4EA72E"/>
      </patternFill>
    </fill>
    <fill>
      <patternFill patternType="solid">
        <fgColor rgb="FFD9F2D0"/>
        <bgColor rgb="FFD9F2D0"/>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3" fontId="2" numFmtId="0" xfId="0" applyFill="1" applyFont="1"/>
    <xf borderId="0" fillId="3" fontId="3" numFmtId="0" xfId="0" applyFont="1"/>
    <xf borderId="0" fillId="3" fontId="3" numFmtId="14" xfId="0" applyFont="1" applyNumberFormat="1"/>
    <xf borderId="0" fillId="4" fontId="2" numFmtId="0" xfId="0" applyFill="1" applyFont="1"/>
    <xf borderId="0" fillId="4" fontId="3" numFmtId="0" xfId="0" applyFont="1"/>
    <xf borderId="0" fillId="4" fontId="3" numFmtId="14" xfId="0" applyFont="1" applyNumberFormat="1"/>
    <xf borderId="0" fillId="4" fontId="1" numFmtId="0" xfId="0" applyAlignment="1" applyFont="1">
      <alignment readingOrder="0"/>
    </xf>
    <xf borderId="0" fillId="4" fontId="4" numFmtId="0" xfId="0" applyAlignment="1" applyFont="1">
      <alignment readingOrder="0"/>
    </xf>
    <xf borderId="0" fillId="5" fontId="2" numFmtId="0" xfId="0" applyFill="1" applyFont="1"/>
    <xf borderId="0" fillId="5" fontId="3" numFmtId="0" xfId="0" applyFont="1"/>
    <xf borderId="0" fillId="5" fontId="4" numFmtId="0" xfId="0" applyAlignment="1" applyFont="1">
      <alignment readingOrder="0"/>
    </xf>
    <xf borderId="0" fillId="5" fontId="5" numFmtId="0" xfId="0" applyAlignment="1" applyFont="1">
      <alignment readingOrder="0"/>
    </xf>
    <xf borderId="0" fillId="3" fontId="6" numFmtId="0" xfId="0" applyAlignment="1" applyFont="1">
      <alignment readingOrder="0"/>
    </xf>
    <xf borderId="0" fillId="5" fontId="3" numFmtId="14" xfId="0" applyFont="1" applyNumberFormat="1"/>
    <xf borderId="0" fillId="3" fontId="3" numFmtId="22" xfId="0" applyFont="1" applyNumberFormat="1"/>
    <xf borderId="0" fillId="5" fontId="3" numFmtId="22" xfId="0" applyFont="1" applyNumberFormat="1"/>
    <xf borderId="0" fillId="0" fontId="1" numFmtId="0" xfId="0" applyAlignment="1" applyFont="1">
      <alignment readingOrder="0"/>
    </xf>
    <xf borderId="0" fillId="0" fontId="3" numFmtId="0" xfId="0" applyFont="1"/>
    <xf borderId="0" fillId="0" fontId="2" numFmtId="0" xfId="0" applyFont="1"/>
    <xf borderId="0" fillId="0" fontId="2" numFmtId="0" xfId="0" applyFont="1"/>
    <xf borderId="0" fillId="0" fontId="1" numFmtId="0" xfId="0" applyAlignment="1" applyFont="1">
      <alignment readingOrder="0"/>
    </xf>
  </cellXfs>
  <cellStyles count="1">
    <cellStyle xfId="0" name="Normal" builtinId="0"/>
  </cellStyles>
  <dxfs count="5">
    <dxf>
      <font/>
      <fill>
        <patternFill patternType="none"/>
      </fill>
      <border/>
    </dxf>
    <dxf>
      <font/>
      <fill>
        <patternFill patternType="solid">
          <fgColor rgb="FF4EA72E"/>
          <bgColor rgb="FF4EA72E"/>
        </patternFill>
      </fill>
      <border/>
    </dxf>
    <dxf>
      <font/>
      <fill>
        <patternFill patternType="solid">
          <fgColor rgb="FFD9F2D0"/>
          <bgColor rgb="FFD9F2D0"/>
        </patternFill>
      </fill>
      <border/>
    </dxf>
    <dxf>
      <font/>
      <fill>
        <patternFill patternType="solid">
          <fgColor rgb="FFFFFFFF"/>
          <bgColor rgb="FFFFFFFF"/>
        </patternFill>
      </fill>
      <border/>
    </dxf>
    <dxf>
      <font/>
      <fill>
        <patternFill patternType="solid">
          <fgColor theme="0"/>
          <bgColor theme="0"/>
        </patternFill>
      </fill>
      <border/>
    </dxf>
  </dxfs>
  <tableStyles count="2">
    <tableStyle count="3" pivot="0" name="Sheet1-style">
      <tableStyleElement dxfId="1" type="headerRow"/>
      <tableStyleElement dxfId="2" type="firstRowStripe"/>
      <tableStyleElement dxfId="3" type="secondRowStripe"/>
    </tableStyle>
    <tableStyle count="2" pivot="0" name="Sheet1-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805" displayName="Table_1" name="Table_1" id="1">
  <tableColumns count="2">
    <tableColumn name="CodigoSnip Budget" id="1"/>
    <tableColumn name="CodigoSnip Contracts" id="2"/>
  </tableColumns>
  <tableStyleInfo name="Sheet1-style" showColumnStripes="0" showFirstColumn="1" showLastColumn="1" showRowStripes="1"/>
</table>
</file>

<file path=xl/tables/table2.xml><?xml version="1.0" encoding="utf-8"?>
<table xmlns="http://schemas.openxmlformats.org/spreadsheetml/2006/main" headerRowCount="0" ref="I1:I120" displayName="Table_2" name="Table_2" id="2">
  <tableColumns count="1">
    <tableColumn name="Column1"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munidad.comprasdominicana.gob.do//Public/Tendering/OpportunityDetail/Index?noticeUID=DO1.NTC.1144206" TargetMode="External"/><Relationship Id="rId2" Type="http://schemas.openxmlformats.org/officeDocument/2006/relationships/hyperlink" Target="https://comunidad.comprasdominicana.gob.do//Public/Tendering/OpportunityDetail/Index?noticeUID=DO1.NTC.1144206"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0"/>
    <col customWidth="1" min="2" max="2" width="17.0"/>
    <col customWidth="1" min="3" max="3" width="80.5"/>
    <col customWidth="1" min="4" max="4" width="10.88"/>
    <col customWidth="1" min="5" max="5" width="28.75"/>
    <col customWidth="1" min="6" max="6" width="23.13"/>
    <col customWidth="1" min="7" max="7" width="22.38"/>
    <col customWidth="1" min="8" max="8" width="80.5"/>
    <col customWidth="1" min="9" max="9" width="26.63"/>
    <col customWidth="1" min="10" max="10" width="77.88"/>
    <col customWidth="1" min="11" max="11" width="16.25"/>
    <col customWidth="1" min="12" max="12" width="76.75"/>
    <col customWidth="1" min="13" max="13" width="19.38"/>
    <col customWidth="1" min="14" max="14" width="80.5"/>
    <col customWidth="1" min="15" max="15" width="12.0"/>
    <col customWidth="1" min="16" max="16" width="15.63"/>
    <col customWidth="1" min="17" max="17" width="80.5"/>
    <col customWidth="1" min="18" max="18" width="19.75"/>
    <col customWidth="1" min="19" max="19" width="80.5"/>
    <col customWidth="1" min="20" max="20" width="20.38"/>
    <col customWidth="1" min="21" max="21" width="72.75"/>
    <col customWidth="1" min="22" max="22" width="15.75"/>
    <col customWidth="1" min="23" max="23" width="29.13"/>
    <col customWidth="1" min="24" max="24" width="20.75"/>
    <col customWidth="1" min="25" max="25" width="59.13"/>
    <col customWidth="1" min="26" max="26" width="45.88"/>
    <col customWidth="1" min="27" max="27" width="17.88"/>
    <col customWidth="1" min="28" max="28" width="77.13"/>
    <col customWidth="1" min="29" max="29" width="14.75"/>
    <col customWidth="1" min="30" max="30" width="13.13"/>
    <col customWidth="1" min="31" max="31" width="15.13"/>
    <col customWidth="1" min="32" max="32" width="24.13"/>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ht="14.25" hidden="1" customHeight="1">
      <c r="A2" s="3">
        <v>2023.0</v>
      </c>
      <c r="B2" s="4" t="s">
        <v>32</v>
      </c>
      <c r="C2" s="4" t="s">
        <v>33</v>
      </c>
      <c r="D2" s="4" t="s">
        <v>34</v>
      </c>
      <c r="E2" s="3">
        <v>10.0</v>
      </c>
      <c r="F2" s="4" t="s">
        <v>35</v>
      </c>
      <c r="G2" s="3">
        <v>100.0</v>
      </c>
      <c r="H2" s="4" t="s">
        <v>35</v>
      </c>
      <c r="I2" s="3">
        <v>100.0</v>
      </c>
      <c r="J2" s="4" t="s">
        <v>36</v>
      </c>
      <c r="K2" s="3">
        <v>22.0</v>
      </c>
      <c r="L2" s="4" t="s">
        <v>37</v>
      </c>
      <c r="M2" s="3">
        <v>0.0</v>
      </c>
      <c r="N2" s="4" t="s">
        <v>38</v>
      </c>
      <c r="O2" s="3">
        <v>14058.0</v>
      </c>
      <c r="P2" s="3">
        <v>8.0</v>
      </c>
      <c r="Q2" s="4" t="s">
        <v>39</v>
      </c>
      <c r="R2" s="3">
        <v>51.0</v>
      </c>
      <c r="S2" s="4" t="s">
        <v>40</v>
      </c>
      <c r="T2" s="3">
        <v>271.0</v>
      </c>
      <c r="U2" s="4" t="s">
        <v>41</v>
      </c>
      <c r="V2" s="3">
        <v>4.0</v>
      </c>
      <c r="W2" s="4" t="s">
        <v>42</v>
      </c>
      <c r="X2" s="3">
        <v>271201.0</v>
      </c>
      <c r="Y2" s="4" t="s">
        <v>43</v>
      </c>
      <c r="Z2" s="4" t="s">
        <v>44</v>
      </c>
      <c r="AA2" s="3">
        <v>4102.0</v>
      </c>
      <c r="AB2" s="4" t="s">
        <v>45</v>
      </c>
      <c r="AC2" s="3">
        <v>0.0</v>
      </c>
      <c r="AD2" s="3">
        <v>4.7571589E7</v>
      </c>
      <c r="AE2" s="3">
        <v>4.7571589E7</v>
      </c>
      <c r="AF2" s="5">
        <v>45507.0</v>
      </c>
    </row>
    <row r="3" ht="14.25" hidden="1" customHeight="1">
      <c r="A3" s="6">
        <v>2023.0</v>
      </c>
      <c r="B3" s="7" t="s">
        <v>32</v>
      </c>
      <c r="C3" s="7" t="s">
        <v>33</v>
      </c>
      <c r="D3" s="7" t="s">
        <v>34</v>
      </c>
      <c r="E3" s="6">
        <v>10.0</v>
      </c>
      <c r="F3" s="7" t="s">
        <v>35</v>
      </c>
      <c r="G3" s="6">
        <v>100.0</v>
      </c>
      <c r="H3" s="7" t="s">
        <v>35</v>
      </c>
      <c r="I3" s="6">
        <v>100.0</v>
      </c>
      <c r="J3" s="7" t="s">
        <v>36</v>
      </c>
      <c r="K3" s="6">
        <v>22.0</v>
      </c>
      <c r="L3" s="7" t="s">
        <v>37</v>
      </c>
      <c r="M3" s="6">
        <v>0.0</v>
      </c>
      <c r="N3" s="7" t="s">
        <v>38</v>
      </c>
      <c r="O3" s="6">
        <v>14058.0</v>
      </c>
      <c r="P3" s="6">
        <v>8.0</v>
      </c>
      <c r="Q3" s="7" t="s">
        <v>39</v>
      </c>
      <c r="R3" s="6">
        <v>52.0</v>
      </c>
      <c r="S3" s="7" t="s">
        <v>46</v>
      </c>
      <c r="T3" s="6">
        <v>271.0</v>
      </c>
      <c r="U3" s="7" t="s">
        <v>41</v>
      </c>
      <c r="V3" s="6">
        <v>4.0</v>
      </c>
      <c r="W3" s="7" t="s">
        <v>42</v>
      </c>
      <c r="X3" s="6">
        <v>271201.0</v>
      </c>
      <c r="Y3" s="7" t="s">
        <v>43</v>
      </c>
      <c r="Z3" s="7" t="s">
        <v>44</v>
      </c>
      <c r="AA3" s="6">
        <v>4102.0</v>
      </c>
      <c r="AB3" s="7" t="s">
        <v>45</v>
      </c>
      <c r="AC3" s="6">
        <v>3133663.0</v>
      </c>
      <c r="AD3" s="6">
        <v>4.94485761E8</v>
      </c>
      <c r="AE3" s="6">
        <v>4.94485761E8</v>
      </c>
      <c r="AF3" s="8">
        <v>45507.0</v>
      </c>
    </row>
    <row r="4" ht="14.25" hidden="1" customHeight="1">
      <c r="A4" s="3">
        <v>2023.0</v>
      </c>
      <c r="B4" s="4" t="s">
        <v>32</v>
      </c>
      <c r="C4" s="4" t="s">
        <v>33</v>
      </c>
      <c r="D4" s="4" t="s">
        <v>34</v>
      </c>
      <c r="E4" s="3">
        <v>10.0</v>
      </c>
      <c r="F4" s="4" t="s">
        <v>35</v>
      </c>
      <c r="G4" s="3">
        <v>100.0</v>
      </c>
      <c r="H4" s="4" t="s">
        <v>35</v>
      </c>
      <c r="I4" s="3">
        <v>100.0</v>
      </c>
      <c r="J4" s="4" t="s">
        <v>36</v>
      </c>
      <c r="K4" s="3">
        <v>22.0</v>
      </c>
      <c r="L4" s="4" t="s">
        <v>37</v>
      </c>
      <c r="M4" s="3">
        <v>0.0</v>
      </c>
      <c r="N4" s="4" t="s">
        <v>38</v>
      </c>
      <c r="O4" s="3">
        <v>14058.0</v>
      </c>
      <c r="P4" s="3">
        <v>8.0</v>
      </c>
      <c r="Q4" s="4" t="s">
        <v>39</v>
      </c>
      <c r="R4" s="3">
        <v>53.0</v>
      </c>
      <c r="S4" s="4" t="s">
        <v>47</v>
      </c>
      <c r="T4" s="3">
        <v>271.0</v>
      </c>
      <c r="U4" s="4" t="s">
        <v>41</v>
      </c>
      <c r="V4" s="3">
        <v>4.0</v>
      </c>
      <c r="W4" s="4" t="s">
        <v>42</v>
      </c>
      <c r="X4" s="3">
        <v>271201.0</v>
      </c>
      <c r="Y4" s="4" t="s">
        <v>43</v>
      </c>
      <c r="Z4" s="4" t="s">
        <v>44</v>
      </c>
      <c r="AA4" s="3">
        <v>4102.0</v>
      </c>
      <c r="AB4" s="4" t="s">
        <v>45</v>
      </c>
      <c r="AC4" s="3">
        <v>11572.0</v>
      </c>
      <c r="AD4" s="3">
        <v>4.1531072E7</v>
      </c>
      <c r="AE4" s="3">
        <v>4.1531072E7</v>
      </c>
      <c r="AF4" s="5">
        <v>45507.0</v>
      </c>
    </row>
    <row r="5" ht="14.25" hidden="1" customHeight="1">
      <c r="A5" s="6">
        <v>2023.0</v>
      </c>
      <c r="B5" s="7" t="s">
        <v>32</v>
      </c>
      <c r="C5" s="7" t="s">
        <v>33</v>
      </c>
      <c r="D5" s="7" t="s">
        <v>34</v>
      </c>
      <c r="E5" s="6">
        <v>10.0</v>
      </c>
      <c r="F5" s="7" t="s">
        <v>35</v>
      </c>
      <c r="G5" s="6">
        <v>100.0</v>
      </c>
      <c r="H5" s="7" t="s">
        <v>35</v>
      </c>
      <c r="I5" s="6">
        <v>100.0</v>
      </c>
      <c r="J5" s="7" t="s">
        <v>36</v>
      </c>
      <c r="K5" s="6">
        <v>22.0</v>
      </c>
      <c r="L5" s="7" t="s">
        <v>37</v>
      </c>
      <c r="M5" s="6">
        <v>0.0</v>
      </c>
      <c r="N5" s="7" t="s">
        <v>38</v>
      </c>
      <c r="O5" s="6">
        <v>14058.0</v>
      </c>
      <c r="P5" s="6">
        <v>8.0</v>
      </c>
      <c r="Q5" s="7" t="s">
        <v>39</v>
      </c>
      <c r="R5" s="6">
        <v>54.0</v>
      </c>
      <c r="S5" s="7" t="s">
        <v>48</v>
      </c>
      <c r="T5" s="6">
        <v>271.0</v>
      </c>
      <c r="U5" s="7" t="s">
        <v>41</v>
      </c>
      <c r="V5" s="6">
        <v>4.0</v>
      </c>
      <c r="W5" s="7" t="s">
        <v>42</v>
      </c>
      <c r="X5" s="6">
        <v>271201.0</v>
      </c>
      <c r="Y5" s="7" t="s">
        <v>43</v>
      </c>
      <c r="Z5" s="7" t="s">
        <v>44</v>
      </c>
      <c r="AA5" s="6">
        <v>4102.0</v>
      </c>
      <c r="AB5" s="7" t="s">
        <v>45</v>
      </c>
      <c r="AC5" s="6">
        <v>35975.0</v>
      </c>
      <c r="AD5" s="6">
        <v>1.7669583E7</v>
      </c>
      <c r="AE5" s="6">
        <v>1.7669583E7</v>
      </c>
      <c r="AF5" s="8">
        <v>45507.0</v>
      </c>
    </row>
    <row r="6" ht="14.25" hidden="1" customHeight="1">
      <c r="A6" s="3">
        <v>2023.0</v>
      </c>
      <c r="B6" s="4" t="s">
        <v>32</v>
      </c>
      <c r="C6" s="4" t="s">
        <v>33</v>
      </c>
      <c r="D6" s="4" t="s">
        <v>34</v>
      </c>
      <c r="E6" s="3">
        <v>10.0</v>
      </c>
      <c r="F6" s="4" t="s">
        <v>35</v>
      </c>
      <c r="G6" s="3">
        <v>100.0</v>
      </c>
      <c r="H6" s="4" t="s">
        <v>35</v>
      </c>
      <c r="I6" s="3">
        <v>100.0</v>
      </c>
      <c r="J6" s="4" t="s">
        <v>36</v>
      </c>
      <c r="K6" s="3">
        <v>22.0</v>
      </c>
      <c r="L6" s="4" t="s">
        <v>37</v>
      </c>
      <c r="M6" s="3">
        <v>0.0</v>
      </c>
      <c r="N6" s="4" t="s">
        <v>38</v>
      </c>
      <c r="O6" s="3">
        <v>14058.0</v>
      </c>
      <c r="P6" s="3">
        <v>8.0</v>
      </c>
      <c r="Q6" s="4" t="s">
        <v>39</v>
      </c>
      <c r="R6" s="3">
        <v>55.0</v>
      </c>
      <c r="S6" s="4" t="s">
        <v>49</v>
      </c>
      <c r="T6" s="3">
        <v>271.0</v>
      </c>
      <c r="U6" s="4" t="s">
        <v>41</v>
      </c>
      <c r="V6" s="3">
        <v>4.0</v>
      </c>
      <c r="W6" s="4" t="s">
        <v>42</v>
      </c>
      <c r="X6" s="3">
        <v>271201.0</v>
      </c>
      <c r="Y6" s="4" t="s">
        <v>43</v>
      </c>
      <c r="Z6" s="4" t="s">
        <v>44</v>
      </c>
      <c r="AA6" s="3">
        <v>4102.0</v>
      </c>
      <c r="AB6" s="4" t="s">
        <v>45</v>
      </c>
      <c r="AC6" s="3">
        <v>662130.0</v>
      </c>
      <c r="AD6" s="3">
        <v>662130.0</v>
      </c>
      <c r="AE6" s="3">
        <v>662130.0</v>
      </c>
      <c r="AF6" s="5">
        <v>45507.0</v>
      </c>
    </row>
    <row r="7" ht="14.25" hidden="1" customHeight="1">
      <c r="A7" s="6">
        <v>2023.0</v>
      </c>
      <c r="B7" s="7" t="s">
        <v>32</v>
      </c>
      <c r="C7" s="7" t="s">
        <v>33</v>
      </c>
      <c r="D7" s="7" t="s">
        <v>34</v>
      </c>
      <c r="E7" s="6">
        <v>10.0</v>
      </c>
      <c r="F7" s="7" t="s">
        <v>35</v>
      </c>
      <c r="G7" s="6">
        <v>100.0</v>
      </c>
      <c r="H7" s="7" t="s">
        <v>35</v>
      </c>
      <c r="I7" s="6">
        <v>100.0</v>
      </c>
      <c r="J7" s="7" t="s">
        <v>36</v>
      </c>
      <c r="K7" s="6">
        <v>22.0</v>
      </c>
      <c r="L7" s="7" t="s">
        <v>37</v>
      </c>
      <c r="M7" s="6">
        <v>0.0</v>
      </c>
      <c r="N7" s="7" t="s">
        <v>38</v>
      </c>
      <c r="O7" s="6">
        <v>14058.0</v>
      </c>
      <c r="P7" s="6">
        <v>8.0</v>
      </c>
      <c r="Q7" s="7" t="s">
        <v>39</v>
      </c>
      <c r="R7" s="6">
        <v>56.0</v>
      </c>
      <c r="S7" s="7" t="s">
        <v>50</v>
      </c>
      <c r="T7" s="6">
        <v>271.0</v>
      </c>
      <c r="U7" s="7" t="s">
        <v>41</v>
      </c>
      <c r="V7" s="6">
        <v>4.0</v>
      </c>
      <c r="W7" s="7" t="s">
        <v>42</v>
      </c>
      <c r="X7" s="6">
        <v>271201.0</v>
      </c>
      <c r="Y7" s="7" t="s">
        <v>43</v>
      </c>
      <c r="Z7" s="7" t="s">
        <v>44</v>
      </c>
      <c r="AA7" s="6">
        <v>4102.0</v>
      </c>
      <c r="AB7" s="7" t="s">
        <v>45</v>
      </c>
      <c r="AC7" s="6">
        <v>0.0</v>
      </c>
      <c r="AD7" s="6">
        <v>6.0865601E7</v>
      </c>
      <c r="AE7" s="6">
        <v>4.2783872E7</v>
      </c>
      <c r="AF7" s="8">
        <v>45507.0</v>
      </c>
    </row>
    <row r="8" ht="14.25" hidden="1" customHeight="1">
      <c r="A8" s="3">
        <v>2023.0</v>
      </c>
      <c r="B8" s="4" t="s">
        <v>32</v>
      </c>
      <c r="C8" s="4" t="s">
        <v>33</v>
      </c>
      <c r="D8" s="4" t="s">
        <v>34</v>
      </c>
      <c r="E8" s="3">
        <v>10.0</v>
      </c>
      <c r="F8" s="4" t="s">
        <v>35</v>
      </c>
      <c r="G8" s="3">
        <v>100.0</v>
      </c>
      <c r="H8" s="4" t="s">
        <v>35</v>
      </c>
      <c r="I8" s="3">
        <v>100.0</v>
      </c>
      <c r="J8" s="4" t="s">
        <v>36</v>
      </c>
      <c r="K8" s="3">
        <v>22.0</v>
      </c>
      <c r="L8" s="4" t="s">
        <v>37</v>
      </c>
      <c r="M8" s="3">
        <v>0.0</v>
      </c>
      <c r="N8" s="4" t="s">
        <v>38</v>
      </c>
      <c r="O8" s="3">
        <v>14058.0</v>
      </c>
      <c r="P8" s="3">
        <v>8.0</v>
      </c>
      <c r="Q8" s="4" t="s">
        <v>39</v>
      </c>
      <c r="R8" s="3">
        <v>57.0</v>
      </c>
      <c r="S8" s="4" t="s">
        <v>51</v>
      </c>
      <c r="T8" s="3">
        <v>271.0</v>
      </c>
      <c r="U8" s="4" t="s">
        <v>41</v>
      </c>
      <c r="V8" s="3">
        <v>4.0</v>
      </c>
      <c r="W8" s="4" t="s">
        <v>42</v>
      </c>
      <c r="X8" s="3">
        <v>271201.0</v>
      </c>
      <c r="Y8" s="4" t="s">
        <v>43</v>
      </c>
      <c r="Z8" s="4" t="s">
        <v>44</v>
      </c>
      <c r="AA8" s="3">
        <v>4102.0</v>
      </c>
      <c r="AB8" s="4" t="s">
        <v>45</v>
      </c>
      <c r="AC8" s="3">
        <v>0.0</v>
      </c>
      <c r="AD8" s="3">
        <v>3430643.0</v>
      </c>
      <c r="AE8" s="3">
        <v>343058.0</v>
      </c>
      <c r="AF8" s="5">
        <v>45507.0</v>
      </c>
    </row>
    <row r="9" ht="14.25" hidden="1" customHeight="1">
      <c r="A9" s="6">
        <v>2023.0</v>
      </c>
      <c r="B9" s="7" t="s">
        <v>32</v>
      </c>
      <c r="C9" s="7" t="s">
        <v>33</v>
      </c>
      <c r="D9" s="7" t="s">
        <v>34</v>
      </c>
      <c r="E9" s="6">
        <v>10.0</v>
      </c>
      <c r="F9" s="7" t="s">
        <v>35</v>
      </c>
      <c r="G9" s="6">
        <v>100.0</v>
      </c>
      <c r="H9" s="7" t="s">
        <v>35</v>
      </c>
      <c r="I9" s="6">
        <v>100.0</v>
      </c>
      <c r="J9" s="7" t="s">
        <v>36</v>
      </c>
      <c r="K9" s="6">
        <v>22.0</v>
      </c>
      <c r="L9" s="7" t="s">
        <v>37</v>
      </c>
      <c r="M9" s="6">
        <v>0.0</v>
      </c>
      <c r="N9" s="7" t="s">
        <v>38</v>
      </c>
      <c r="O9" s="6">
        <v>14087.0</v>
      </c>
      <c r="P9" s="6">
        <v>15.0</v>
      </c>
      <c r="Q9" s="7" t="s">
        <v>52</v>
      </c>
      <c r="R9" s="6">
        <v>51.0</v>
      </c>
      <c r="S9" s="7" t="s">
        <v>53</v>
      </c>
      <c r="T9" s="6">
        <v>272.0</v>
      </c>
      <c r="U9" s="7" t="s">
        <v>54</v>
      </c>
      <c r="V9" s="6">
        <v>1.0</v>
      </c>
      <c r="W9" s="7" t="s">
        <v>55</v>
      </c>
      <c r="X9" s="6">
        <v>272401.0</v>
      </c>
      <c r="Y9" s="7" t="s">
        <v>56</v>
      </c>
      <c r="Z9" s="7" t="s">
        <v>57</v>
      </c>
      <c r="AA9" s="6">
        <v>1401.0</v>
      </c>
      <c r="AB9" s="7" t="s">
        <v>58</v>
      </c>
      <c r="AC9" s="6">
        <v>0.0</v>
      </c>
      <c r="AD9" s="6">
        <v>1.52822217E8</v>
      </c>
      <c r="AE9" s="6">
        <v>1.52814969E8</v>
      </c>
      <c r="AF9" s="8">
        <v>45507.0</v>
      </c>
    </row>
    <row r="10" ht="14.25" hidden="1" customHeight="1">
      <c r="A10" s="3">
        <v>2023.0</v>
      </c>
      <c r="B10" s="4" t="s">
        <v>32</v>
      </c>
      <c r="C10" s="4" t="s">
        <v>33</v>
      </c>
      <c r="D10" s="4" t="s">
        <v>34</v>
      </c>
      <c r="E10" s="3">
        <v>10.0</v>
      </c>
      <c r="F10" s="4" t="s">
        <v>35</v>
      </c>
      <c r="G10" s="3">
        <v>100.0</v>
      </c>
      <c r="H10" s="4" t="s">
        <v>35</v>
      </c>
      <c r="I10" s="3">
        <v>100.0</v>
      </c>
      <c r="J10" s="4" t="s">
        <v>36</v>
      </c>
      <c r="K10" s="3">
        <v>22.0</v>
      </c>
      <c r="L10" s="4" t="s">
        <v>37</v>
      </c>
      <c r="M10" s="3">
        <v>0.0</v>
      </c>
      <c r="N10" s="4" t="s">
        <v>38</v>
      </c>
      <c r="O10" s="3">
        <v>14103.0</v>
      </c>
      <c r="P10" s="3">
        <v>31.0</v>
      </c>
      <c r="Q10" s="4" t="s">
        <v>59</v>
      </c>
      <c r="R10" s="3">
        <v>51.0</v>
      </c>
      <c r="S10" s="4" t="s">
        <v>60</v>
      </c>
      <c r="T10" s="3">
        <v>271.0</v>
      </c>
      <c r="U10" s="4" t="s">
        <v>41</v>
      </c>
      <c r="V10" s="3">
        <v>4.0</v>
      </c>
      <c r="W10" s="4" t="s">
        <v>42</v>
      </c>
      <c r="X10" s="3">
        <v>271201.0</v>
      </c>
      <c r="Y10" s="4" t="s">
        <v>43</v>
      </c>
      <c r="Z10" s="4" t="s">
        <v>61</v>
      </c>
      <c r="AA10" s="3">
        <v>4406.0</v>
      </c>
      <c r="AB10" s="4" t="s">
        <v>62</v>
      </c>
      <c r="AC10" s="3">
        <v>0.0</v>
      </c>
      <c r="AD10" s="3">
        <v>2.57147499E8</v>
      </c>
      <c r="AE10" s="3">
        <v>2.56949313E8</v>
      </c>
      <c r="AF10" s="5">
        <v>45507.0</v>
      </c>
    </row>
    <row r="11" ht="14.25" hidden="1" customHeight="1">
      <c r="A11" s="6">
        <v>2023.0</v>
      </c>
      <c r="B11" s="7" t="s">
        <v>32</v>
      </c>
      <c r="C11" s="7" t="s">
        <v>33</v>
      </c>
      <c r="D11" s="7" t="s">
        <v>34</v>
      </c>
      <c r="E11" s="6">
        <v>10.0</v>
      </c>
      <c r="F11" s="7" t="s">
        <v>35</v>
      </c>
      <c r="G11" s="6">
        <v>100.0</v>
      </c>
      <c r="H11" s="7" t="s">
        <v>35</v>
      </c>
      <c r="I11" s="6">
        <v>100.0</v>
      </c>
      <c r="J11" s="7" t="s">
        <v>36</v>
      </c>
      <c r="K11" s="6">
        <v>22.0</v>
      </c>
      <c r="L11" s="7" t="s">
        <v>37</v>
      </c>
      <c r="M11" s="6">
        <v>0.0</v>
      </c>
      <c r="N11" s="7" t="s">
        <v>38</v>
      </c>
      <c r="O11" s="6">
        <v>14106.0</v>
      </c>
      <c r="P11" s="6">
        <v>34.0</v>
      </c>
      <c r="Q11" s="7" t="s">
        <v>63</v>
      </c>
      <c r="R11" s="6">
        <v>51.0</v>
      </c>
      <c r="S11" s="7" t="s">
        <v>64</v>
      </c>
      <c r="T11" s="6">
        <v>272.0</v>
      </c>
      <c r="U11" s="7" t="s">
        <v>54</v>
      </c>
      <c r="V11" s="6">
        <v>4.0</v>
      </c>
      <c r="W11" s="7" t="s">
        <v>42</v>
      </c>
      <c r="X11" s="6">
        <v>272701.0</v>
      </c>
      <c r="Y11" s="7" t="s">
        <v>65</v>
      </c>
      <c r="Z11" s="7" t="s">
        <v>66</v>
      </c>
      <c r="AA11" s="6">
        <v>4399.0</v>
      </c>
      <c r="AB11" s="7" t="s">
        <v>67</v>
      </c>
      <c r="AC11" s="6">
        <v>0.0</v>
      </c>
      <c r="AD11" s="6">
        <v>1.3E7</v>
      </c>
      <c r="AE11" s="6">
        <v>0.0</v>
      </c>
      <c r="AF11" s="8">
        <v>45507.0</v>
      </c>
    </row>
    <row r="12" ht="14.25" hidden="1" customHeight="1">
      <c r="A12" s="3">
        <v>2023.0</v>
      </c>
      <c r="B12" s="4" t="s">
        <v>32</v>
      </c>
      <c r="C12" s="4" t="s">
        <v>33</v>
      </c>
      <c r="D12" s="4" t="s">
        <v>34</v>
      </c>
      <c r="E12" s="3">
        <v>10.0</v>
      </c>
      <c r="F12" s="4" t="s">
        <v>35</v>
      </c>
      <c r="G12" s="3">
        <v>100.0</v>
      </c>
      <c r="H12" s="4" t="s">
        <v>35</v>
      </c>
      <c r="I12" s="3">
        <v>100.0</v>
      </c>
      <c r="J12" s="4" t="s">
        <v>36</v>
      </c>
      <c r="K12" s="3">
        <v>22.0</v>
      </c>
      <c r="L12" s="4" t="s">
        <v>37</v>
      </c>
      <c r="M12" s="3">
        <v>0.0</v>
      </c>
      <c r="N12" s="4" t="s">
        <v>38</v>
      </c>
      <c r="O12" s="3">
        <v>14204.0</v>
      </c>
      <c r="P12" s="3">
        <v>37.0</v>
      </c>
      <c r="Q12" s="4" t="s">
        <v>68</v>
      </c>
      <c r="R12" s="3">
        <v>51.0</v>
      </c>
      <c r="S12" s="4" t="s">
        <v>69</v>
      </c>
      <c r="T12" s="3">
        <v>272.0</v>
      </c>
      <c r="U12" s="4" t="s">
        <v>54</v>
      </c>
      <c r="V12" s="3">
        <v>4.0</v>
      </c>
      <c r="W12" s="4" t="s">
        <v>42</v>
      </c>
      <c r="X12" s="3">
        <v>272701.0</v>
      </c>
      <c r="Y12" s="4" t="s">
        <v>65</v>
      </c>
      <c r="Z12" s="4" t="s">
        <v>66</v>
      </c>
      <c r="AA12" s="3">
        <v>4398.0</v>
      </c>
      <c r="AB12" s="4" t="s">
        <v>70</v>
      </c>
      <c r="AC12" s="3">
        <v>0.0</v>
      </c>
      <c r="AD12" s="3">
        <v>6.42534077E8</v>
      </c>
      <c r="AE12" s="3">
        <v>5.72708509E8</v>
      </c>
      <c r="AF12" s="5">
        <v>45507.0</v>
      </c>
    </row>
    <row r="13" ht="14.25" hidden="1" customHeight="1">
      <c r="A13" s="6">
        <v>2023.0</v>
      </c>
      <c r="B13" s="7" t="s">
        <v>32</v>
      </c>
      <c r="C13" s="7" t="s">
        <v>33</v>
      </c>
      <c r="D13" s="7" t="s">
        <v>34</v>
      </c>
      <c r="E13" s="6">
        <v>10.0</v>
      </c>
      <c r="F13" s="7" t="s">
        <v>35</v>
      </c>
      <c r="G13" s="6">
        <v>100.0</v>
      </c>
      <c r="H13" s="7" t="s">
        <v>35</v>
      </c>
      <c r="I13" s="6">
        <v>100.0</v>
      </c>
      <c r="J13" s="7" t="s">
        <v>36</v>
      </c>
      <c r="K13" s="6">
        <v>22.0</v>
      </c>
      <c r="L13" s="7" t="s">
        <v>37</v>
      </c>
      <c r="M13" s="6">
        <v>0.0</v>
      </c>
      <c r="N13" s="7" t="s">
        <v>38</v>
      </c>
      <c r="O13" s="6">
        <v>14207.0</v>
      </c>
      <c r="P13" s="6">
        <v>38.0</v>
      </c>
      <c r="Q13" s="7" t="s">
        <v>71</v>
      </c>
      <c r="R13" s="6">
        <v>51.0</v>
      </c>
      <c r="S13" s="7" t="s">
        <v>72</v>
      </c>
      <c r="T13" s="6">
        <v>272.0</v>
      </c>
      <c r="U13" s="7" t="s">
        <v>54</v>
      </c>
      <c r="V13" s="6">
        <v>4.0</v>
      </c>
      <c r="W13" s="7" t="s">
        <v>42</v>
      </c>
      <c r="X13" s="6">
        <v>272701.0</v>
      </c>
      <c r="Y13" s="7" t="s">
        <v>65</v>
      </c>
      <c r="Z13" s="7" t="s">
        <v>66</v>
      </c>
      <c r="AA13" s="6">
        <v>4302.0</v>
      </c>
      <c r="AB13" s="7" t="s">
        <v>73</v>
      </c>
      <c r="AC13" s="6">
        <v>1687162.0</v>
      </c>
      <c r="AD13" s="6">
        <v>9.1613206E7</v>
      </c>
      <c r="AE13" s="6">
        <v>9.1613202E7</v>
      </c>
      <c r="AF13" s="8">
        <v>45507.0</v>
      </c>
    </row>
    <row r="14" ht="14.25" hidden="1" customHeight="1">
      <c r="A14" s="3">
        <v>2023.0</v>
      </c>
      <c r="B14" s="4" t="s">
        <v>32</v>
      </c>
      <c r="C14" s="4" t="s">
        <v>33</v>
      </c>
      <c r="D14" s="4" t="s">
        <v>34</v>
      </c>
      <c r="E14" s="3">
        <v>10.0</v>
      </c>
      <c r="F14" s="4" t="s">
        <v>35</v>
      </c>
      <c r="G14" s="3">
        <v>100.0</v>
      </c>
      <c r="H14" s="4" t="s">
        <v>35</v>
      </c>
      <c r="I14" s="3">
        <v>100.0</v>
      </c>
      <c r="J14" s="4" t="s">
        <v>36</v>
      </c>
      <c r="K14" s="3">
        <v>22.0</v>
      </c>
      <c r="L14" s="4" t="s">
        <v>37</v>
      </c>
      <c r="M14" s="3">
        <v>0.0</v>
      </c>
      <c r="N14" s="4" t="s">
        <v>38</v>
      </c>
      <c r="O14" s="3">
        <v>14207.0</v>
      </c>
      <c r="P14" s="3">
        <v>38.0</v>
      </c>
      <c r="Q14" s="4" t="s">
        <v>71</v>
      </c>
      <c r="R14" s="3">
        <v>52.0</v>
      </c>
      <c r="S14" s="4" t="s">
        <v>74</v>
      </c>
      <c r="T14" s="3">
        <v>271.0</v>
      </c>
      <c r="U14" s="4" t="s">
        <v>41</v>
      </c>
      <c r="V14" s="3">
        <v>4.0</v>
      </c>
      <c r="W14" s="4" t="s">
        <v>42</v>
      </c>
      <c r="X14" s="3">
        <v>271501.0</v>
      </c>
      <c r="Y14" s="4" t="s">
        <v>75</v>
      </c>
      <c r="Z14" s="4" t="s">
        <v>66</v>
      </c>
      <c r="AA14" s="3">
        <v>4302.0</v>
      </c>
      <c r="AB14" s="4" t="s">
        <v>73</v>
      </c>
      <c r="AC14" s="3">
        <v>815372.0</v>
      </c>
      <c r="AD14" s="3">
        <v>0.0</v>
      </c>
      <c r="AE14" s="3">
        <v>0.0</v>
      </c>
      <c r="AF14" s="5">
        <v>45507.0</v>
      </c>
    </row>
    <row r="15" ht="14.25" hidden="1" customHeight="1">
      <c r="A15" s="6">
        <v>2023.0</v>
      </c>
      <c r="B15" s="7" t="s">
        <v>32</v>
      </c>
      <c r="C15" s="7" t="s">
        <v>33</v>
      </c>
      <c r="D15" s="7" t="s">
        <v>34</v>
      </c>
      <c r="E15" s="6">
        <v>10.0</v>
      </c>
      <c r="F15" s="7" t="s">
        <v>35</v>
      </c>
      <c r="G15" s="6">
        <v>100.0</v>
      </c>
      <c r="H15" s="7" t="s">
        <v>35</v>
      </c>
      <c r="I15" s="6">
        <v>100.0</v>
      </c>
      <c r="J15" s="7" t="s">
        <v>36</v>
      </c>
      <c r="K15" s="6">
        <v>22.0</v>
      </c>
      <c r="L15" s="7" t="s">
        <v>37</v>
      </c>
      <c r="M15" s="6">
        <v>0.0</v>
      </c>
      <c r="N15" s="7" t="s">
        <v>38</v>
      </c>
      <c r="O15" s="6">
        <v>14210.0</v>
      </c>
      <c r="P15" s="6">
        <v>41.0</v>
      </c>
      <c r="Q15" s="7" t="s">
        <v>76</v>
      </c>
      <c r="R15" s="6">
        <v>51.0</v>
      </c>
      <c r="S15" s="7" t="s">
        <v>72</v>
      </c>
      <c r="T15" s="6">
        <v>272.0</v>
      </c>
      <c r="U15" s="7" t="s">
        <v>54</v>
      </c>
      <c r="V15" s="6">
        <v>4.0</v>
      </c>
      <c r="W15" s="7" t="s">
        <v>42</v>
      </c>
      <c r="X15" s="6">
        <v>272701.0</v>
      </c>
      <c r="Y15" s="7" t="s">
        <v>65</v>
      </c>
      <c r="Z15" s="7" t="s">
        <v>44</v>
      </c>
      <c r="AA15" s="6">
        <v>4102.0</v>
      </c>
      <c r="AB15" s="7" t="s">
        <v>45</v>
      </c>
      <c r="AC15" s="6">
        <v>0.0</v>
      </c>
      <c r="AD15" s="6">
        <v>3.6860076E7</v>
      </c>
      <c r="AE15" s="6">
        <v>2.39331968E8</v>
      </c>
      <c r="AF15" s="8">
        <v>45507.0</v>
      </c>
    </row>
    <row r="16" ht="14.25" hidden="1" customHeight="1">
      <c r="A16" s="3">
        <v>2023.0</v>
      </c>
      <c r="B16" s="4" t="s">
        <v>32</v>
      </c>
      <c r="C16" s="4" t="s">
        <v>33</v>
      </c>
      <c r="D16" s="4" t="s">
        <v>34</v>
      </c>
      <c r="E16" s="3">
        <v>10.0</v>
      </c>
      <c r="F16" s="4" t="s">
        <v>35</v>
      </c>
      <c r="G16" s="3">
        <v>100.0</v>
      </c>
      <c r="H16" s="4" t="s">
        <v>35</v>
      </c>
      <c r="I16" s="3">
        <v>100.0</v>
      </c>
      <c r="J16" s="4" t="s">
        <v>36</v>
      </c>
      <c r="K16" s="3">
        <v>22.0</v>
      </c>
      <c r="L16" s="4" t="s">
        <v>37</v>
      </c>
      <c r="M16" s="3">
        <v>0.0</v>
      </c>
      <c r="N16" s="4" t="s">
        <v>38</v>
      </c>
      <c r="O16" s="3">
        <v>14228.0</v>
      </c>
      <c r="P16" s="3">
        <v>44.0</v>
      </c>
      <c r="Q16" s="4" t="s">
        <v>77</v>
      </c>
      <c r="R16" s="3">
        <v>51.0</v>
      </c>
      <c r="S16" s="4" t="s">
        <v>78</v>
      </c>
      <c r="T16" s="3">
        <v>271.0</v>
      </c>
      <c r="U16" s="4" t="s">
        <v>41</v>
      </c>
      <c r="V16" s="3">
        <v>1.0</v>
      </c>
      <c r="W16" s="4" t="s">
        <v>55</v>
      </c>
      <c r="X16" s="3">
        <v>271201.0</v>
      </c>
      <c r="Y16" s="4" t="s">
        <v>43</v>
      </c>
      <c r="Z16" s="4" t="s">
        <v>57</v>
      </c>
      <c r="AA16" s="3">
        <v>1402.0</v>
      </c>
      <c r="AB16" s="4" t="s">
        <v>79</v>
      </c>
      <c r="AC16" s="3">
        <v>1.3026561E7</v>
      </c>
      <c r="AD16" s="3">
        <v>0.0</v>
      </c>
      <c r="AE16" s="3">
        <v>0.0</v>
      </c>
      <c r="AF16" s="5">
        <v>45507.0</v>
      </c>
    </row>
    <row r="17" ht="14.25" hidden="1" customHeight="1">
      <c r="A17" s="6">
        <v>2023.0</v>
      </c>
      <c r="B17" s="7" t="s">
        <v>32</v>
      </c>
      <c r="C17" s="7" t="s">
        <v>33</v>
      </c>
      <c r="D17" s="7" t="s">
        <v>34</v>
      </c>
      <c r="E17" s="6">
        <v>10.0</v>
      </c>
      <c r="F17" s="7" t="s">
        <v>35</v>
      </c>
      <c r="G17" s="6">
        <v>100.0</v>
      </c>
      <c r="H17" s="7" t="s">
        <v>35</v>
      </c>
      <c r="I17" s="6">
        <v>100.0</v>
      </c>
      <c r="J17" s="7" t="s">
        <v>36</v>
      </c>
      <c r="K17" s="6">
        <v>22.0</v>
      </c>
      <c r="L17" s="7" t="s">
        <v>37</v>
      </c>
      <c r="M17" s="6">
        <v>0.0</v>
      </c>
      <c r="N17" s="7" t="s">
        <v>38</v>
      </c>
      <c r="O17" s="6">
        <v>14249.0</v>
      </c>
      <c r="P17" s="6">
        <v>45.0</v>
      </c>
      <c r="Q17" s="7" t="s">
        <v>80</v>
      </c>
      <c r="R17" s="6">
        <v>51.0</v>
      </c>
      <c r="S17" s="7" t="s">
        <v>72</v>
      </c>
      <c r="T17" s="6">
        <v>272.0</v>
      </c>
      <c r="U17" s="7" t="s">
        <v>54</v>
      </c>
      <c r="V17" s="6">
        <v>4.0</v>
      </c>
      <c r="W17" s="7" t="s">
        <v>42</v>
      </c>
      <c r="X17" s="6">
        <v>272701.0</v>
      </c>
      <c r="Y17" s="7" t="s">
        <v>65</v>
      </c>
      <c r="Z17" s="7" t="s">
        <v>66</v>
      </c>
      <c r="AA17" s="6">
        <v>4302.0</v>
      </c>
      <c r="AB17" s="7" t="s">
        <v>73</v>
      </c>
      <c r="AC17" s="6">
        <v>0.0</v>
      </c>
      <c r="AD17" s="6">
        <v>6.05816377E8</v>
      </c>
      <c r="AE17" s="6">
        <v>4.29619662E8</v>
      </c>
      <c r="AF17" s="8">
        <v>45507.0</v>
      </c>
    </row>
    <row r="18" ht="14.25" hidden="1" customHeight="1">
      <c r="A18" s="3">
        <v>2023.0</v>
      </c>
      <c r="B18" s="4" t="s">
        <v>32</v>
      </c>
      <c r="C18" s="4" t="s">
        <v>33</v>
      </c>
      <c r="D18" s="4" t="s">
        <v>34</v>
      </c>
      <c r="E18" s="3">
        <v>10.0</v>
      </c>
      <c r="F18" s="4" t="s">
        <v>35</v>
      </c>
      <c r="G18" s="3">
        <v>100.0</v>
      </c>
      <c r="H18" s="4" t="s">
        <v>35</v>
      </c>
      <c r="I18" s="3">
        <v>100.0</v>
      </c>
      <c r="J18" s="4" t="s">
        <v>36</v>
      </c>
      <c r="K18" s="3">
        <v>22.0</v>
      </c>
      <c r="L18" s="4" t="s">
        <v>37</v>
      </c>
      <c r="M18" s="3">
        <v>0.0</v>
      </c>
      <c r="N18" s="4" t="s">
        <v>38</v>
      </c>
      <c r="O18" s="3">
        <v>14250.0</v>
      </c>
      <c r="P18" s="3">
        <v>46.0</v>
      </c>
      <c r="Q18" s="4" t="s">
        <v>81</v>
      </c>
      <c r="R18" s="3">
        <v>51.0</v>
      </c>
      <c r="S18" s="4" t="s">
        <v>78</v>
      </c>
      <c r="T18" s="3">
        <v>272.0</v>
      </c>
      <c r="U18" s="4" t="s">
        <v>54</v>
      </c>
      <c r="V18" s="3">
        <v>4.0</v>
      </c>
      <c r="W18" s="4" t="s">
        <v>42</v>
      </c>
      <c r="X18" s="3">
        <v>272701.0</v>
      </c>
      <c r="Y18" s="4" t="s">
        <v>65</v>
      </c>
      <c r="Z18" s="4" t="s">
        <v>66</v>
      </c>
      <c r="AA18" s="3">
        <v>4302.0</v>
      </c>
      <c r="AB18" s="4" t="s">
        <v>73</v>
      </c>
      <c r="AC18" s="3">
        <v>0.0</v>
      </c>
      <c r="AD18" s="3">
        <v>5.23779804E8</v>
      </c>
      <c r="AE18" s="3">
        <v>5.22495744E8</v>
      </c>
      <c r="AF18" s="5">
        <v>45507.0</v>
      </c>
    </row>
    <row r="19" ht="14.25" hidden="1" customHeight="1">
      <c r="A19" s="6">
        <v>2023.0</v>
      </c>
      <c r="B19" s="7" t="s">
        <v>32</v>
      </c>
      <c r="C19" s="7" t="s">
        <v>33</v>
      </c>
      <c r="D19" s="7" t="s">
        <v>34</v>
      </c>
      <c r="E19" s="6">
        <v>10.0</v>
      </c>
      <c r="F19" s="7" t="s">
        <v>35</v>
      </c>
      <c r="G19" s="6">
        <v>100.0</v>
      </c>
      <c r="H19" s="7" t="s">
        <v>35</v>
      </c>
      <c r="I19" s="6">
        <v>100.0</v>
      </c>
      <c r="J19" s="7" t="s">
        <v>36</v>
      </c>
      <c r="K19" s="6">
        <v>22.0</v>
      </c>
      <c r="L19" s="7" t="s">
        <v>37</v>
      </c>
      <c r="M19" s="6">
        <v>0.0</v>
      </c>
      <c r="N19" s="7" t="s">
        <v>38</v>
      </c>
      <c r="O19" s="6">
        <v>14229.0</v>
      </c>
      <c r="P19" s="6">
        <v>47.0</v>
      </c>
      <c r="Q19" s="7" t="s">
        <v>82</v>
      </c>
      <c r="R19" s="6">
        <v>51.0</v>
      </c>
      <c r="S19" s="7" t="s">
        <v>72</v>
      </c>
      <c r="T19" s="6">
        <v>271.0</v>
      </c>
      <c r="U19" s="7" t="s">
        <v>41</v>
      </c>
      <c r="V19" s="6">
        <v>4.0</v>
      </c>
      <c r="W19" s="7" t="s">
        <v>42</v>
      </c>
      <c r="X19" s="6">
        <v>271201.0</v>
      </c>
      <c r="Y19" s="7" t="s">
        <v>43</v>
      </c>
      <c r="Z19" s="7" t="s">
        <v>83</v>
      </c>
      <c r="AA19" s="6">
        <v>4203.0</v>
      </c>
      <c r="AB19" s="7" t="s">
        <v>84</v>
      </c>
      <c r="AC19" s="6">
        <v>0.0</v>
      </c>
      <c r="AD19" s="6">
        <v>0.0</v>
      </c>
      <c r="AE19" s="6">
        <v>0.0</v>
      </c>
      <c r="AF19" s="8">
        <v>45507.0</v>
      </c>
    </row>
    <row r="20" ht="14.25" hidden="1" customHeight="1">
      <c r="A20" s="3">
        <v>2023.0</v>
      </c>
      <c r="B20" s="4" t="s">
        <v>32</v>
      </c>
      <c r="C20" s="4" t="s">
        <v>33</v>
      </c>
      <c r="D20" s="4" t="s">
        <v>34</v>
      </c>
      <c r="E20" s="3">
        <v>10.0</v>
      </c>
      <c r="F20" s="4" t="s">
        <v>35</v>
      </c>
      <c r="G20" s="3">
        <v>100.0</v>
      </c>
      <c r="H20" s="4" t="s">
        <v>35</v>
      </c>
      <c r="I20" s="3">
        <v>100.0</v>
      </c>
      <c r="J20" s="4" t="s">
        <v>36</v>
      </c>
      <c r="K20" s="3">
        <v>22.0</v>
      </c>
      <c r="L20" s="4" t="s">
        <v>37</v>
      </c>
      <c r="M20" s="3">
        <v>0.0</v>
      </c>
      <c r="N20" s="4" t="s">
        <v>38</v>
      </c>
      <c r="O20" s="3">
        <v>14252.0</v>
      </c>
      <c r="P20" s="3">
        <v>49.0</v>
      </c>
      <c r="Q20" s="4" t="s">
        <v>85</v>
      </c>
      <c r="R20" s="3">
        <v>51.0</v>
      </c>
      <c r="S20" s="4" t="s">
        <v>72</v>
      </c>
      <c r="T20" s="3">
        <v>272.0</v>
      </c>
      <c r="U20" s="4" t="s">
        <v>54</v>
      </c>
      <c r="V20" s="3">
        <v>4.0</v>
      </c>
      <c r="W20" s="4" t="s">
        <v>42</v>
      </c>
      <c r="X20" s="3">
        <v>272701.0</v>
      </c>
      <c r="Y20" s="4" t="s">
        <v>65</v>
      </c>
      <c r="Z20" s="4" t="s">
        <v>66</v>
      </c>
      <c r="AA20" s="3">
        <v>4302.0</v>
      </c>
      <c r="AB20" s="4" t="s">
        <v>73</v>
      </c>
      <c r="AC20" s="3">
        <v>0.0</v>
      </c>
      <c r="AD20" s="3">
        <v>7.25971405E8</v>
      </c>
      <c r="AE20" s="3">
        <v>7.22966273E8</v>
      </c>
      <c r="AF20" s="5">
        <v>45507.0</v>
      </c>
    </row>
    <row r="21" ht="14.25" hidden="1" customHeight="1">
      <c r="A21" s="6">
        <v>2023.0</v>
      </c>
      <c r="B21" s="7" t="s">
        <v>32</v>
      </c>
      <c r="C21" s="7" t="s">
        <v>33</v>
      </c>
      <c r="D21" s="7" t="s">
        <v>34</v>
      </c>
      <c r="E21" s="6">
        <v>10.0</v>
      </c>
      <c r="F21" s="7" t="s">
        <v>35</v>
      </c>
      <c r="G21" s="6">
        <v>100.0</v>
      </c>
      <c r="H21" s="7" t="s">
        <v>35</v>
      </c>
      <c r="I21" s="6">
        <v>100.0</v>
      </c>
      <c r="J21" s="7" t="s">
        <v>36</v>
      </c>
      <c r="K21" s="6">
        <v>22.0</v>
      </c>
      <c r="L21" s="7" t="s">
        <v>37</v>
      </c>
      <c r="M21" s="6">
        <v>0.0</v>
      </c>
      <c r="N21" s="7" t="s">
        <v>38</v>
      </c>
      <c r="O21" s="6">
        <v>14237.0</v>
      </c>
      <c r="P21" s="6">
        <v>50.0</v>
      </c>
      <c r="Q21" s="7" t="s">
        <v>86</v>
      </c>
      <c r="R21" s="6">
        <v>51.0</v>
      </c>
      <c r="S21" s="7" t="s">
        <v>72</v>
      </c>
      <c r="T21" s="6">
        <v>272.0</v>
      </c>
      <c r="U21" s="7" t="s">
        <v>54</v>
      </c>
      <c r="V21" s="6">
        <v>4.0</v>
      </c>
      <c r="W21" s="7" t="s">
        <v>42</v>
      </c>
      <c r="X21" s="6">
        <v>272701.0</v>
      </c>
      <c r="Y21" s="7" t="s">
        <v>65</v>
      </c>
      <c r="Z21" s="7" t="s">
        <v>66</v>
      </c>
      <c r="AA21" s="6">
        <v>4302.0</v>
      </c>
      <c r="AB21" s="7" t="s">
        <v>73</v>
      </c>
      <c r="AC21" s="6">
        <v>0.0</v>
      </c>
      <c r="AD21" s="6">
        <v>1.729478282E9</v>
      </c>
      <c r="AE21" s="6">
        <v>1.50315776E8</v>
      </c>
      <c r="AF21" s="8">
        <v>45507.0</v>
      </c>
    </row>
    <row r="22" ht="14.25" hidden="1" customHeight="1">
      <c r="A22" s="3">
        <v>2023.0</v>
      </c>
      <c r="B22" s="4" t="s">
        <v>32</v>
      </c>
      <c r="C22" s="4" t="s">
        <v>33</v>
      </c>
      <c r="D22" s="4" t="s">
        <v>34</v>
      </c>
      <c r="E22" s="3">
        <v>10.0</v>
      </c>
      <c r="F22" s="4" t="s">
        <v>35</v>
      </c>
      <c r="G22" s="3">
        <v>100.0</v>
      </c>
      <c r="H22" s="4" t="s">
        <v>35</v>
      </c>
      <c r="I22" s="3">
        <v>100.0</v>
      </c>
      <c r="J22" s="4" t="s">
        <v>36</v>
      </c>
      <c r="K22" s="3">
        <v>22.0</v>
      </c>
      <c r="L22" s="4" t="s">
        <v>37</v>
      </c>
      <c r="M22" s="3">
        <v>0.0</v>
      </c>
      <c r="N22" s="4" t="s">
        <v>38</v>
      </c>
      <c r="O22" s="3">
        <v>14238.0</v>
      </c>
      <c r="P22" s="3">
        <v>51.0</v>
      </c>
      <c r="Q22" s="4" t="s">
        <v>87</v>
      </c>
      <c r="R22" s="3">
        <v>51.0</v>
      </c>
      <c r="S22" s="4" t="s">
        <v>72</v>
      </c>
      <c r="T22" s="3">
        <v>272.0</v>
      </c>
      <c r="U22" s="4" t="s">
        <v>54</v>
      </c>
      <c r="V22" s="3">
        <v>4.0</v>
      </c>
      <c r="W22" s="4" t="s">
        <v>42</v>
      </c>
      <c r="X22" s="3">
        <v>272701.0</v>
      </c>
      <c r="Y22" s="4" t="s">
        <v>65</v>
      </c>
      <c r="Z22" s="4" t="s">
        <v>66</v>
      </c>
      <c r="AA22" s="3">
        <v>4302.0</v>
      </c>
      <c r="AB22" s="4" t="s">
        <v>73</v>
      </c>
      <c r="AC22" s="3">
        <v>0.0</v>
      </c>
      <c r="AD22" s="3">
        <v>2007145.0</v>
      </c>
      <c r="AE22" s="3">
        <v>2.00696917E8</v>
      </c>
      <c r="AF22" s="5">
        <v>45507.0</v>
      </c>
    </row>
    <row r="23" ht="14.25" hidden="1" customHeight="1">
      <c r="A23" s="6">
        <v>2023.0</v>
      </c>
      <c r="B23" s="7" t="s">
        <v>32</v>
      </c>
      <c r="C23" s="7" t="s">
        <v>33</v>
      </c>
      <c r="D23" s="7" t="s">
        <v>34</v>
      </c>
      <c r="E23" s="6">
        <v>10.0</v>
      </c>
      <c r="F23" s="7" t="s">
        <v>35</v>
      </c>
      <c r="G23" s="6">
        <v>100.0</v>
      </c>
      <c r="H23" s="7" t="s">
        <v>35</v>
      </c>
      <c r="I23" s="6">
        <v>100.0</v>
      </c>
      <c r="J23" s="7" t="s">
        <v>36</v>
      </c>
      <c r="K23" s="6">
        <v>22.0</v>
      </c>
      <c r="L23" s="7" t="s">
        <v>37</v>
      </c>
      <c r="M23" s="6">
        <v>0.0</v>
      </c>
      <c r="N23" s="7" t="s">
        <v>38</v>
      </c>
      <c r="O23" s="6">
        <v>14238.0</v>
      </c>
      <c r="P23" s="6">
        <v>51.0</v>
      </c>
      <c r="Q23" s="7" t="s">
        <v>87</v>
      </c>
      <c r="R23" s="6">
        <v>52.0</v>
      </c>
      <c r="S23" s="7" t="s">
        <v>74</v>
      </c>
      <c r="T23" s="6">
        <v>271.0</v>
      </c>
      <c r="U23" s="7" t="s">
        <v>41</v>
      </c>
      <c r="V23" s="6">
        <v>4.0</v>
      </c>
      <c r="W23" s="7" t="s">
        <v>42</v>
      </c>
      <c r="X23" s="6">
        <v>271501.0</v>
      </c>
      <c r="Y23" s="7" t="s">
        <v>75</v>
      </c>
      <c r="Z23" s="7" t="s">
        <v>66</v>
      </c>
      <c r="AA23" s="6">
        <v>4302.0</v>
      </c>
      <c r="AB23" s="7" t="s">
        <v>73</v>
      </c>
      <c r="AC23" s="6">
        <v>204131.0</v>
      </c>
      <c r="AD23" s="6">
        <v>34.0</v>
      </c>
      <c r="AE23" s="6">
        <v>0.0</v>
      </c>
      <c r="AF23" s="8">
        <v>45507.0</v>
      </c>
    </row>
    <row r="24" ht="14.25" hidden="1" customHeight="1">
      <c r="A24" s="3">
        <v>2023.0</v>
      </c>
      <c r="B24" s="4" t="s">
        <v>32</v>
      </c>
      <c r="C24" s="4" t="s">
        <v>33</v>
      </c>
      <c r="D24" s="4" t="s">
        <v>34</v>
      </c>
      <c r="E24" s="3">
        <v>10.0</v>
      </c>
      <c r="F24" s="4" t="s">
        <v>35</v>
      </c>
      <c r="G24" s="3">
        <v>100.0</v>
      </c>
      <c r="H24" s="4" t="s">
        <v>35</v>
      </c>
      <c r="I24" s="3">
        <v>100.0</v>
      </c>
      <c r="J24" s="4" t="s">
        <v>36</v>
      </c>
      <c r="K24" s="3">
        <v>22.0</v>
      </c>
      <c r="L24" s="4" t="s">
        <v>37</v>
      </c>
      <c r="M24" s="3">
        <v>0.0</v>
      </c>
      <c r="N24" s="4" t="s">
        <v>38</v>
      </c>
      <c r="O24" s="3">
        <v>14239.0</v>
      </c>
      <c r="P24" s="3">
        <v>52.0</v>
      </c>
      <c r="Q24" s="4" t="s">
        <v>88</v>
      </c>
      <c r="R24" s="3">
        <v>51.0</v>
      </c>
      <c r="S24" s="4" t="s">
        <v>72</v>
      </c>
      <c r="T24" s="3">
        <v>272.0</v>
      </c>
      <c r="U24" s="4" t="s">
        <v>54</v>
      </c>
      <c r="V24" s="3">
        <v>4.0</v>
      </c>
      <c r="W24" s="4" t="s">
        <v>42</v>
      </c>
      <c r="X24" s="3">
        <v>272701.0</v>
      </c>
      <c r="Y24" s="4" t="s">
        <v>65</v>
      </c>
      <c r="Z24" s="4" t="s">
        <v>66</v>
      </c>
      <c r="AA24" s="3">
        <v>4302.0</v>
      </c>
      <c r="AB24" s="4" t="s">
        <v>73</v>
      </c>
      <c r="AC24" s="3">
        <v>0.0</v>
      </c>
      <c r="AD24" s="3">
        <v>1.76597239E8</v>
      </c>
      <c r="AE24" s="3">
        <v>1.63428231E8</v>
      </c>
      <c r="AF24" s="5">
        <v>45507.0</v>
      </c>
    </row>
    <row r="25" ht="14.25" hidden="1" customHeight="1">
      <c r="A25" s="6">
        <v>2023.0</v>
      </c>
      <c r="B25" s="7" t="s">
        <v>32</v>
      </c>
      <c r="C25" s="7" t="s">
        <v>33</v>
      </c>
      <c r="D25" s="7" t="s">
        <v>34</v>
      </c>
      <c r="E25" s="6">
        <v>10.0</v>
      </c>
      <c r="F25" s="7" t="s">
        <v>35</v>
      </c>
      <c r="G25" s="6">
        <v>100.0</v>
      </c>
      <c r="H25" s="7" t="s">
        <v>35</v>
      </c>
      <c r="I25" s="6">
        <v>100.0</v>
      </c>
      <c r="J25" s="7" t="s">
        <v>36</v>
      </c>
      <c r="K25" s="6">
        <v>22.0</v>
      </c>
      <c r="L25" s="7" t="s">
        <v>37</v>
      </c>
      <c r="M25" s="6">
        <v>0.0</v>
      </c>
      <c r="N25" s="7" t="s">
        <v>38</v>
      </c>
      <c r="O25" s="6">
        <v>14243.0</v>
      </c>
      <c r="P25" s="6">
        <v>56.0</v>
      </c>
      <c r="Q25" s="7" t="s">
        <v>89</v>
      </c>
      <c r="R25" s="6">
        <v>51.0</v>
      </c>
      <c r="S25" s="7" t="s">
        <v>72</v>
      </c>
      <c r="T25" s="6">
        <v>272.0</v>
      </c>
      <c r="U25" s="7" t="s">
        <v>54</v>
      </c>
      <c r="V25" s="6">
        <v>4.0</v>
      </c>
      <c r="W25" s="7" t="s">
        <v>42</v>
      </c>
      <c r="X25" s="6">
        <v>272701.0</v>
      </c>
      <c r="Y25" s="7" t="s">
        <v>65</v>
      </c>
      <c r="Z25" s="7" t="s">
        <v>66</v>
      </c>
      <c r="AA25" s="6">
        <v>4302.0</v>
      </c>
      <c r="AB25" s="7" t="s">
        <v>73</v>
      </c>
      <c r="AC25" s="6">
        <v>0.0</v>
      </c>
      <c r="AD25" s="6">
        <v>3.7762018E7</v>
      </c>
      <c r="AE25" s="6">
        <v>3.7762018E7</v>
      </c>
      <c r="AF25" s="8">
        <v>45507.0</v>
      </c>
    </row>
    <row r="26" ht="14.25" hidden="1" customHeight="1">
      <c r="A26" s="3">
        <v>2023.0</v>
      </c>
      <c r="B26" s="4" t="s">
        <v>32</v>
      </c>
      <c r="C26" s="4" t="s">
        <v>33</v>
      </c>
      <c r="D26" s="4" t="s">
        <v>34</v>
      </c>
      <c r="E26" s="3">
        <v>10.0</v>
      </c>
      <c r="F26" s="4" t="s">
        <v>35</v>
      </c>
      <c r="G26" s="3">
        <v>100.0</v>
      </c>
      <c r="H26" s="4" t="s">
        <v>35</v>
      </c>
      <c r="I26" s="3">
        <v>100.0</v>
      </c>
      <c r="J26" s="4" t="s">
        <v>36</v>
      </c>
      <c r="K26" s="3">
        <v>22.0</v>
      </c>
      <c r="L26" s="4" t="s">
        <v>37</v>
      </c>
      <c r="M26" s="3">
        <v>0.0</v>
      </c>
      <c r="N26" s="4" t="s">
        <v>38</v>
      </c>
      <c r="O26" s="3">
        <v>14244.0</v>
      </c>
      <c r="P26" s="3">
        <v>57.0</v>
      </c>
      <c r="Q26" s="4" t="s">
        <v>90</v>
      </c>
      <c r="R26" s="3">
        <v>51.0</v>
      </c>
      <c r="S26" s="4" t="s">
        <v>72</v>
      </c>
      <c r="T26" s="3">
        <v>272.0</v>
      </c>
      <c r="U26" s="4" t="s">
        <v>54</v>
      </c>
      <c r="V26" s="3">
        <v>4.0</v>
      </c>
      <c r="W26" s="4" t="s">
        <v>42</v>
      </c>
      <c r="X26" s="3">
        <v>272701.0</v>
      </c>
      <c r="Y26" s="4" t="s">
        <v>65</v>
      </c>
      <c r="Z26" s="4" t="s">
        <v>66</v>
      </c>
      <c r="AA26" s="3">
        <v>4302.0</v>
      </c>
      <c r="AB26" s="4" t="s">
        <v>73</v>
      </c>
      <c r="AC26" s="3">
        <v>5921938.0</v>
      </c>
      <c r="AD26" s="3">
        <v>2.34077316E8</v>
      </c>
      <c r="AE26" s="3">
        <v>2.34077316E8</v>
      </c>
      <c r="AF26" s="5">
        <v>45507.0</v>
      </c>
    </row>
    <row r="27" ht="14.25" hidden="1" customHeight="1">
      <c r="A27" s="6">
        <v>2023.0</v>
      </c>
      <c r="B27" s="7" t="s">
        <v>32</v>
      </c>
      <c r="C27" s="7" t="s">
        <v>33</v>
      </c>
      <c r="D27" s="7" t="s">
        <v>34</v>
      </c>
      <c r="E27" s="6">
        <v>10.0</v>
      </c>
      <c r="F27" s="7" t="s">
        <v>35</v>
      </c>
      <c r="G27" s="6">
        <v>100.0</v>
      </c>
      <c r="H27" s="7" t="s">
        <v>35</v>
      </c>
      <c r="I27" s="6">
        <v>100.0</v>
      </c>
      <c r="J27" s="7" t="s">
        <v>36</v>
      </c>
      <c r="K27" s="6">
        <v>22.0</v>
      </c>
      <c r="L27" s="7" t="s">
        <v>37</v>
      </c>
      <c r="M27" s="6">
        <v>0.0</v>
      </c>
      <c r="N27" s="7" t="s">
        <v>38</v>
      </c>
      <c r="O27" s="6">
        <v>14244.0</v>
      </c>
      <c r="P27" s="6">
        <v>57.0</v>
      </c>
      <c r="Q27" s="7" t="s">
        <v>90</v>
      </c>
      <c r="R27" s="6">
        <v>52.0</v>
      </c>
      <c r="S27" s="7" t="s">
        <v>74</v>
      </c>
      <c r="T27" s="6">
        <v>271.0</v>
      </c>
      <c r="U27" s="7" t="s">
        <v>41</v>
      </c>
      <c r="V27" s="6">
        <v>4.0</v>
      </c>
      <c r="W27" s="7" t="s">
        <v>42</v>
      </c>
      <c r="X27" s="6">
        <v>271501.0</v>
      </c>
      <c r="Y27" s="7" t="s">
        <v>75</v>
      </c>
      <c r="Z27" s="7" t="s">
        <v>66</v>
      </c>
      <c r="AA27" s="6">
        <v>4302.0</v>
      </c>
      <c r="AB27" s="7" t="s">
        <v>73</v>
      </c>
      <c r="AC27" s="6">
        <v>984738.0</v>
      </c>
      <c r="AD27" s="6">
        <v>1.0</v>
      </c>
      <c r="AE27" s="6">
        <v>0.0</v>
      </c>
      <c r="AF27" s="8">
        <v>45507.0</v>
      </c>
    </row>
    <row r="28" ht="14.25" hidden="1" customHeight="1">
      <c r="A28" s="3">
        <v>2023.0</v>
      </c>
      <c r="B28" s="4" t="s">
        <v>32</v>
      </c>
      <c r="C28" s="4" t="s">
        <v>33</v>
      </c>
      <c r="D28" s="4" t="s">
        <v>34</v>
      </c>
      <c r="E28" s="3">
        <v>10.0</v>
      </c>
      <c r="F28" s="4" t="s">
        <v>35</v>
      </c>
      <c r="G28" s="3">
        <v>100.0</v>
      </c>
      <c r="H28" s="4" t="s">
        <v>35</v>
      </c>
      <c r="I28" s="3">
        <v>100.0</v>
      </c>
      <c r="J28" s="4" t="s">
        <v>36</v>
      </c>
      <c r="K28" s="3">
        <v>22.0</v>
      </c>
      <c r="L28" s="4" t="s">
        <v>37</v>
      </c>
      <c r="M28" s="3">
        <v>0.0</v>
      </c>
      <c r="N28" s="4" t="s">
        <v>38</v>
      </c>
      <c r="O28" s="3">
        <v>14227.0</v>
      </c>
      <c r="P28" s="3">
        <v>60.0</v>
      </c>
      <c r="Q28" s="4" t="s">
        <v>91</v>
      </c>
      <c r="R28" s="3">
        <v>51.0</v>
      </c>
      <c r="S28" s="4" t="s">
        <v>72</v>
      </c>
      <c r="T28" s="3">
        <v>271.0</v>
      </c>
      <c r="U28" s="4" t="s">
        <v>41</v>
      </c>
      <c r="V28" s="3">
        <v>4.0</v>
      </c>
      <c r="W28" s="4" t="s">
        <v>42</v>
      </c>
      <c r="X28" s="3">
        <v>271201.0</v>
      </c>
      <c r="Y28" s="4" t="s">
        <v>43</v>
      </c>
      <c r="Z28" s="4" t="s">
        <v>92</v>
      </c>
      <c r="AA28" s="3">
        <v>4509.0</v>
      </c>
      <c r="AB28" s="4" t="s">
        <v>93</v>
      </c>
      <c r="AC28" s="3">
        <v>0.0</v>
      </c>
      <c r="AD28" s="3">
        <v>2.924810267E9</v>
      </c>
      <c r="AE28" s="3">
        <v>8.03966873E8</v>
      </c>
      <c r="AF28" s="5">
        <v>45507.0</v>
      </c>
    </row>
    <row r="29" ht="14.25" hidden="1" customHeight="1">
      <c r="A29" s="6">
        <v>2023.0</v>
      </c>
      <c r="B29" s="7" t="s">
        <v>32</v>
      </c>
      <c r="C29" s="7" t="s">
        <v>33</v>
      </c>
      <c r="D29" s="7" t="s">
        <v>34</v>
      </c>
      <c r="E29" s="6">
        <v>10.0</v>
      </c>
      <c r="F29" s="7" t="s">
        <v>35</v>
      </c>
      <c r="G29" s="6">
        <v>100.0</v>
      </c>
      <c r="H29" s="7" t="s">
        <v>35</v>
      </c>
      <c r="I29" s="6">
        <v>100.0</v>
      </c>
      <c r="J29" s="7" t="s">
        <v>36</v>
      </c>
      <c r="K29" s="6">
        <v>22.0</v>
      </c>
      <c r="L29" s="7" t="s">
        <v>37</v>
      </c>
      <c r="M29" s="6">
        <v>0.0</v>
      </c>
      <c r="N29" s="7" t="s">
        <v>38</v>
      </c>
      <c r="O29" s="6">
        <v>14262.0</v>
      </c>
      <c r="P29" s="6">
        <v>62.0</v>
      </c>
      <c r="Q29" s="7" t="s">
        <v>94</v>
      </c>
      <c r="R29" s="6">
        <v>51.0</v>
      </c>
      <c r="S29" s="7" t="s">
        <v>72</v>
      </c>
      <c r="T29" s="6">
        <v>271.0</v>
      </c>
      <c r="U29" s="7" t="s">
        <v>41</v>
      </c>
      <c r="V29" s="6">
        <v>4.0</v>
      </c>
      <c r="W29" s="7" t="s">
        <v>42</v>
      </c>
      <c r="X29" s="6">
        <v>271201.0</v>
      </c>
      <c r="Y29" s="7" t="s">
        <v>43</v>
      </c>
      <c r="Z29" s="7" t="s">
        <v>66</v>
      </c>
      <c r="AA29" s="6">
        <v>4305.0</v>
      </c>
      <c r="AB29" s="7" t="s">
        <v>95</v>
      </c>
      <c r="AC29" s="6">
        <v>0.0</v>
      </c>
      <c r="AD29" s="6">
        <v>3.05019441E8</v>
      </c>
      <c r="AE29" s="6">
        <v>0.0</v>
      </c>
      <c r="AF29" s="8">
        <v>45507.0</v>
      </c>
    </row>
    <row r="30" ht="14.25" hidden="1" customHeight="1">
      <c r="A30" s="3">
        <v>2023.0</v>
      </c>
      <c r="B30" s="4" t="s">
        <v>32</v>
      </c>
      <c r="C30" s="4" t="s">
        <v>33</v>
      </c>
      <c r="D30" s="4" t="s">
        <v>34</v>
      </c>
      <c r="E30" s="3">
        <v>10.0</v>
      </c>
      <c r="F30" s="4" t="s">
        <v>35</v>
      </c>
      <c r="G30" s="3">
        <v>100.0</v>
      </c>
      <c r="H30" s="4" t="s">
        <v>35</v>
      </c>
      <c r="I30" s="3">
        <v>100.0</v>
      </c>
      <c r="J30" s="4" t="s">
        <v>36</v>
      </c>
      <c r="K30" s="3">
        <v>22.0</v>
      </c>
      <c r="L30" s="4" t="s">
        <v>37</v>
      </c>
      <c r="M30" s="3">
        <v>0.0</v>
      </c>
      <c r="N30" s="4" t="s">
        <v>38</v>
      </c>
      <c r="O30" s="3">
        <v>14253.0</v>
      </c>
      <c r="P30" s="3">
        <v>64.0</v>
      </c>
      <c r="Q30" s="4" t="s">
        <v>96</v>
      </c>
      <c r="R30" s="3">
        <v>51.0</v>
      </c>
      <c r="S30" s="4" t="s">
        <v>72</v>
      </c>
      <c r="T30" s="3">
        <v>271.0</v>
      </c>
      <c r="U30" s="4" t="s">
        <v>41</v>
      </c>
      <c r="V30" s="3">
        <v>4.0</v>
      </c>
      <c r="W30" s="4" t="s">
        <v>42</v>
      </c>
      <c r="X30" s="3">
        <v>271201.0</v>
      </c>
      <c r="Y30" s="4" t="s">
        <v>43</v>
      </c>
      <c r="Z30" s="4" t="s">
        <v>66</v>
      </c>
      <c r="AA30" s="3">
        <v>4305.0</v>
      </c>
      <c r="AB30" s="4" t="s">
        <v>95</v>
      </c>
      <c r="AC30" s="3">
        <v>0.0</v>
      </c>
      <c r="AD30" s="3">
        <v>2.38886083E8</v>
      </c>
      <c r="AE30" s="3">
        <v>1.85238358E8</v>
      </c>
      <c r="AF30" s="5">
        <v>45507.0</v>
      </c>
    </row>
    <row r="31" ht="14.25" hidden="1" customHeight="1">
      <c r="A31" s="6">
        <v>2023.0</v>
      </c>
      <c r="B31" s="7" t="s">
        <v>32</v>
      </c>
      <c r="C31" s="7" t="s">
        <v>33</v>
      </c>
      <c r="D31" s="7" t="s">
        <v>34</v>
      </c>
      <c r="E31" s="6">
        <v>10.0</v>
      </c>
      <c r="F31" s="7" t="s">
        <v>35</v>
      </c>
      <c r="G31" s="6">
        <v>100.0</v>
      </c>
      <c r="H31" s="7" t="s">
        <v>35</v>
      </c>
      <c r="I31" s="6">
        <v>100.0</v>
      </c>
      <c r="J31" s="7" t="s">
        <v>36</v>
      </c>
      <c r="K31" s="6">
        <v>22.0</v>
      </c>
      <c r="L31" s="7" t="s">
        <v>37</v>
      </c>
      <c r="M31" s="6">
        <v>0.0</v>
      </c>
      <c r="N31" s="7" t="s">
        <v>38</v>
      </c>
      <c r="O31" s="6">
        <v>14390.0</v>
      </c>
      <c r="P31" s="6">
        <v>68.0</v>
      </c>
      <c r="Q31" s="7" t="s">
        <v>97</v>
      </c>
      <c r="R31" s="6">
        <v>51.0</v>
      </c>
      <c r="S31" s="7" t="s">
        <v>72</v>
      </c>
      <c r="T31" s="6">
        <v>272.0</v>
      </c>
      <c r="U31" s="7" t="s">
        <v>54</v>
      </c>
      <c r="V31" s="6">
        <v>4.0</v>
      </c>
      <c r="W31" s="7" t="s">
        <v>42</v>
      </c>
      <c r="X31" s="6">
        <v>272701.0</v>
      </c>
      <c r="Y31" s="7" t="s">
        <v>65</v>
      </c>
      <c r="Z31" s="7" t="s">
        <v>66</v>
      </c>
      <c r="AA31" s="6">
        <v>4302.0</v>
      </c>
      <c r="AB31" s="7" t="s">
        <v>73</v>
      </c>
      <c r="AC31" s="6">
        <v>1432694.0</v>
      </c>
      <c r="AD31" s="6">
        <v>1432694.0</v>
      </c>
      <c r="AE31" s="6">
        <v>1.4315883E7</v>
      </c>
      <c r="AF31" s="8">
        <v>45507.0</v>
      </c>
    </row>
    <row r="32" ht="14.25" hidden="1" customHeight="1">
      <c r="A32" s="3">
        <v>2023.0</v>
      </c>
      <c r="B32" s="4" t="s">
        <v>32</v>
      </c>
      <c r="C32" s="4" t="s">
        <v>33</v>
      </c>
      <c r="D32" s="4" t="s">
        <v>34</v>
      </c>
      <c r="E32" s="3">
        <v>10.0</v>
      </c>
      <c r="F32" s="4" t="s">
        <v>35</v>
      </c>
      <c r="G32" s="3">
        <v>100.0</v>
      </c>
      <c r="H32" s="4" t="s">
        <v>35</v>
      </c>
      <c r="I32" s="3">
        <v>100.0</v>
      </c>
      <c r="J32" s="4" t="s">
        <v>36</v>
      </c>
      <c r="K32" s="3">
        <v>22.0</v>
      </c>
      <c r="L32" s="4" t="s">
        <v>37</v>
      </c>
      <c r="M32" s="3">
        <v>0.0</v>
      </c>
      <c r="N32" s="4" t="s">
        <v>38</v>
      </c>
      <c r="O32" s="3">
        <v>14390.0</v>
      </c>
      <c r="P32" s="3">
        <v>68.0</v>
      </c>
      <c r="Q32" s="4" t="s">
        <v>97</v>
      </c>
      <c r="R32" s="3">
        <v>52.0</v>
      </c>
      <c r="S32" s="4" t="s">
        <v>74</v>
      </c>
      <c r="T32" s="3">
        <v>271.0</v>
      </c>
      <c r="U32" s="4" t="s">
        <v>41</v>
      </c>
      <c r="V32" s="3">
        <v>4.0</v>
      </c>
      <c r="W32" s="4" t="s">
        <v>42</v>
      </c>
      <c r="X32" s="3">
        <v>271501.0</v>
      </c>
      <c r="Y32" s="4" t="s">
        <v>75</v>
      </c>
      <c r="Z32" s="4" t="s">
        <v>66</v>
      </c>
      <c r="AA32" s="3">
        <v>4302.0</v>
      </c>
      <c r="AB32" s="4" t="s">
        <v>73</v>
      </c>
      <c r="AC32" s="3">
        <v>789129.0</v>
      </c>
      <c r="AD32" s="3">
        <v>0.0</v>
      </c>
      <c r="AE32" s="3">
        <v>0.0</v>
      </c>
      <c r="AF32" s="5">
        <v>45507.0</v>
      </c>
    </row>
    <row r="33" ht="14.25" hidden="1" customHeight="1">
      <c r="A33" s="6">
        <v>2023.0</v>
      </c>
      <c r="B33" s="7" t="s">
        <v>32</v>
      </c>
      <c r="C33" s="7" t="s">
        <v>33</v>
      </c>
      <c r="D33" s="7" t="s">
        <v>34</v>
      </c>
      <c r="E33" s="6">
        <v>10.0</v>
      </c>
      <c r="F33" s="7" t="s">
        <v>35</v>
      </c>
      <c r="G33" s="6">
        <v>100.0</v>
      </c>
      <c r="H33" s="7" t="s">
        <v>35</v>
      </c>
      <c r="I33" s="6">
        <v>100.0</v>
      </c>
      <c r="J33" s="7" t="s">
        <v>36</v>
      </c>
      <c r="K33" s="6">
        <v>22.0</v>
      </c>
      <c r="L33" s="7" t="s">
        <v>37</v>
      </c>
      <c r="M33" s="6">
        <v>0.0</v>
      </c>
      <c r="N33" s="7" t="s">
        <v>38</v>
      </c>
      <c r="O33" s="6">
        <v>14255.0</v>
      </c>
      <c r="P33" s="6">
        <v>69.0</v>
      </c>
      <c r="Q33" s="7" t="s">
        <v>98</v>
      </c>
      <c r="R33" s="6">
        <v>51.0</v>
      </c>
      <c r="S33" s="7" t="s">
        <v>72</v>
      </c>
      <c r="T33" s="6">
        <v>272.0</v>
      </c>
      <c r="U33" s="7" t="s">
        <v>54</v>
      </c>
      <c r="V33" s="6">
        <v>4.0</v>
      </c>
      <c r="W33" s="7" t="s">
        <v>42</v>
      </c>
      <c r="X33" s="6">
        <v>272701.0</v>
      </c>
      <c r="Y33" s="7" t="s">
        <v>65</v>
      </c>
      <c r="Z33" s="7" t="s">
        <v>66</v>
      </c>
      <c r="AA33" s="6">
        <v>4302.0</v>
      </c>
      <c r="AB33" s="7" t="s">
        <v>73</v>
      </c>
      <c r="AC33" s="6">
        <v>1101113.0</v>
      </c>
      <c r="AD33" s="6">
        <v>1.916158485E9</v>
      </c>
      <c r="AE33" s="6">
        <v>1.852620043E9</v>
      </c>
      <c r="AF33" s="8">
        <v>45507.0</v>
      </c>
    </row>
    <row r="34" ht="14.25" hidden="1" customHeight="1">
      <c r="A34" s="3">
        <v>2023.0</v>
      </c>
      <c r="B34" s="4" t="s">
        <v>32</v>
      </c>
      <c r="C34" s="4" t="s">
        <v>33</v>
      </c>
      <c r="D34" s="4" t="s">
        <v>34</v>
      </c>
      <c r="E34" s="3">
        <v>10.0</v>
      </c>
      <c r="F34" s="4" t="s">
        <v>35</v>
      </c>
      <c r="G34" s="3">
        <v>100.0</v>
      </c>
      <c r="H34" s="4" t="s">
        <v>35</v>
      </c>
      <c r="I34" s="3">
        <v>100.0</v>
      </c>
      <c r="J34" s="4" t="s">
        <v>36</v>
      </c>
      <c r="K34" s="3">
        <v>22.0</v>
      </c>
      <c r="L34" s="4" t="s">
        <v>37</v>
      </c>
      <c r="M34" s="3">
        <v>0.0</v>
      </c>
      <c r="N34" s="4" t="s">
        <v>38</v>
      </c>
      <c r="O34" s="3">
        <v>14255.0</v>
      </c>
      <c r="P34" s="3">
        <v>69.0</v>
      </c>
      <c r="Q34" s="4" t="s">
        <v>98</v>
      </c>
      <c r="R34" s="3">
        <v>52.0</v>
      </c>
      <c r="S34" s="4" t="s">
        <v>74</v>
      </c>
      <c r="T34" s="3">
        <v>271.0</v>
      </c>
      <c r="U34" s="4" t="s">
        <v>41</v>
      </c>
      <c r="V34" s="3">
        <v>4.0</v>
      </c>
      <c r="W34" s="4" t="s">
        <v>42</v>
      </c>
      <c r="X34" s="3">
        <v>271501.0</v>
      </c>
      <c r="Y34" s="4" t="s">
        <v>75</v>
      </c>
      <c r="Z34" s="4" t="s">
        <v>66</v>
      </c>
      <c r="AA34" s="3">
        <v>4302.0</v>
      </c>
      <c r="AB34" s="4" t="s">
        <v>73</v>
      </c>
      <c r="AC34" s="3">
        <v>787073.0</v>
      </c>
      <c r="AD34" s="3">
        <v>0.0</v>
      </c>
      <c r="AE34" s="3">
        <v>0.0</v>
      </c>
      <c r="AF34" s="5">
        <v>45507.0</v>
      </c>
    </row>
    <row r="35" ht="14.25" hidden="1" customHeight="1">
      <c r="A35" s="6">
        <v>2023.0</v>
      </c>
      <c r="B35" s="7" t="s">
        <v>32</v>
      </c>
      <c r="C35" s="7" t="s">
        <v>33</v>
      </c>
      <c r="D35" s="7" t="s">
        <v>34</v>
      </c>
      <c r="E35" s="6">
        <v>10.0</v>
      </c>
      <c r="F35" s="7" t="s">
        <v>35</v>
      </c>
      <c r="G35" s="6">
        <v>100.0</v>
      </c>
      <c r="H35" s="7" t="s">
        <v>35</v>
      </c>
      <c r="I35" s="6">
        <v>100.0</v>
      </c>
      <c r="J35" s="7" t="s">
        <v>36</v>
      </c>
      <c r="K35" s="6">
        <v>22.0</v>
      </c>
      <c r="L35" s="7" t="s">
        <v>37</v>
      </c>
      <c r="M35" s="6">
        <v>0.0</v>
      </c>
      <c r="N35" s="7" t="s">
        <v>38</v>
      </c>
      <c r="O35" s="6">
        <v>14257.0</v>
      </c>
      <c r="P35" s="6">
        <v>71.0</v>
      </c>
      <c r="Q35" s="7" t="s">
        <v>99</v>
      </c>
      <c r="R35" s="6">
        <v>51.0</v>
      </c>
      <c r="S35" s="7" t="s">
        <v>72</v>
      </c>
      <c r="T35" s="6">
        <v>272.0</v>
      </c>
      <c r="U35" s="7" t="s">
        <v>54</v>
      </c>
      <c r="V35" s="6">
        <v>4.0</v>
      </c>
      <c r="W35" s="7" t="s">
        <v>42</v>
      </c>
      <c r="X35" s="6">
        <v>272701.0</v>
      </c>
      <c r="Y35" s="7" t="s">
        <v>65</v>
      </c>
      <c r="Z35" s="7" t="s">
        <v>66</v>
      </c>
      <c r="AA35" s="6">
        <v>4302.0</v>
      </c>
      <c r="AB35" s="7" t="s">
        <v>73</v>
      </c>
      <c r="AC35" s="6">
        <v>0.0</v>
      </c>
      <c r="AD35" s="6">
        <v>4.172113693E9</v>
      </c>
      <c r="AE35" s="6">
        <v>4.014556531E9</v>
      </c>
      <c r="AF35" s="8">
        <v>45507.0</v>
      </c>
    </row>
    <row r="36" ht="14.25" hidden="1" customHeight="1">
      <c r="A36" s="3">
        <v>2023.0</v>
      </c>
      <c r="B36" s="4" t="s">
        <v>32</v>
      </c>
      <c r="C36" s="4" t="s">
        <v>33</v>
      </c>
      <c r="D36" s="4" t="s">
        <v>34</v>
      </c>
      <c r="E36" s="3">
        <v>10.0</v>
      </c>
      <c r="F36" s="4" t="s">
        <v>35</v>
      </c>
      <c r="G36" s="3">
        <v>100.0</v>
      </c>
      <c r="H36" s="4" t="s">
        <v>35</v>
      </c>
      <c r="I36" s="3">
        <v>100.0</v>
      </c>
      <c r="J36" s="4" t="s">
        <v>36</v>
      </c>
      <c r="K36" s="3">
        <v>22.0</v>
      </c>
      <c r="L36" s="4" t="s">
        <v>37</v>
      </c>
      <c r="M36" s="3">
        <v>0.0</v>
      </c>
      <c r="N36" s="4" t="s">
        <v>38</v>
      </c>
      <c r="O36" s="3">
        <v>14257.0</v>
      </c>
      <c r="P36" s="3">
        <v>71.0</v>
      </c>
      <c r="Q36" s="4" t="s">
        <v>99</v>
      </c>
      <c r="R36" s="3">
        <v>52.0</v>
      </c>
      <c r="S36" s="4" t="s">
        <v>74</v>
      </c>
      <c r="T36" s="3">
        <v>271.0</v>
      </c>
      <c r="U36" s="4" t="s">
        <v>41</v>
      </c>
      <c r="V36" s="3">
        <v>4.0</v>
      </c>
      <c r="W36" s="4" t="s">
        <v>42</v>
      </c>
      <c r="X36" s="3">
        <v>271501.0</v>
      </c>
      <c r="Y36" s="4" t="s">
        <v>75</v>
      </c>
      <c r="Z36" s="4" t="s">
        <v>66</v>
      </c>
      <c r="AA36" s="3">
        <v>4302.0</v>
      </c>
      <c r="AB36" s="4" t="s">
        <v>73</v>
      </c>
      <c r="AC36" s="3">
        <v>749089.0</v>
      </c>
      <c r="AD36" s="3">
        <v>0.0</v>
      </c>
      <c r="AE36" s="3">
        <v>0.0</v>
      </c>
      <c r="AF36" s="5">
        <v>45507.0</v>
      </c>
    </row>
    <row r="37" ht="14.25" hidden="1" customHeight="1">
      <c r="A37" s="6">
        <v>2023.0</v>
      </c>
      <c r="B37" s="7" t="s">
        <v>32</v>
      </c>
      <c r="C37" s="7" t="s">
        <v>33</v>
      </c>
      <c r="D37" s="7" t="s">
        <v>34</v>
      </c>
      <c r="E37" s="6">
        <v>10.0</v>
      </c>
      <c r="F37" s="7" t="s">
        <v>35</v>
      </c>
      <c r="G37" s="6">
        <v>100.0</v>
      </c>
      <c r="H37" s="7" t="s">
        <v>35</v>
      </c>
      <c r="I37" s="6">
        <v>100.0</v>
      </c>
      <c r="J37" s="7" t="s">
        <v>36</v>
      </c>
      <c r="K37" s="6">
        <v>22.0</v>
      </c>
      <c r="L37" s="7" t="s">
        <v>37</v>
      </c>
      <c r="M37" s="6">
        <v>0.0</v>
      </c>
      <c r="N37" s="7" t="s">
        <v>38</v>
      </c>
      <c r="O37" s="6">
        <v>14388.0</v>
      </c>
      <c r="P37" s="6">
        <v>72.0</v>
      </c>
      <c r="Q37" s="7" t="s">
        <v>100</v>
      </c>
      <c r="R37" s="6">
        <v>51.0</v>
      </c>
      <c r="S37" s="7" t="s">
        <v>72</v>
      </c>
      <c r="T37" s="6">
        <v>272.0</v>
      </c>
      <c r="U37" s="7" t="s">
        <v>54</v>
      </c>
      <c r="V37" s="6">
        <v>4.0</v>
      </c>
      <c r="W37" s="7" t="s">
        <v>42</v>
      </c>
      <c r="X37" s="6">
        <v>272701.0</v>
      </c>
      <c r="Y37" s="7" t="s">
        <v>65</v>
      </c>
      <c r="Z37" s="7" t="s">
        <v>66</v>
      </c>
      <c r="AA37" s="6">
        <v>4302.0</v>
      </c>
      <c r="AB37" s="7" t="s">
        <v>73</v>
      </c>
      <c r="AC37" s="6">
        <v>0.0</v>
      </c>
      <c r="AD37" s="6">
        <v>8.614344515E9</v>
      </c>
      <c r="AE37" s="6">
        <v>7.406111674E9</v>
      </c>
      <c r="AF37" s="8">
        <v>45507.0</v>
      </c>
    </row>
    <row r="38" ht="14.25" hidden="1" customHeight="1">
      <c r="A38" s="3">
        <v>2023.0</v>
      </c>
      <c r="B38" s="4" t="s">
        <v>32</v>
      </c>
      <c r="C38" s="4" t="s">
        <v>33</v>
      </c>
      <c r="D38" s="4" t="s">
        <v>34</v>
      </c>
      <c r="E38" s="3">
        <v>10.0</v>
      </c>
      <c r="F38" s="4" t="s">
        <v>35</v>
      </c>
      <c r="G38" s="3">
        <v>100.0</v>
      </c>
      <c r="H38" s="4" t="s">
        <v>35</v>
      </c>
      <c r="I38" s="3">
        <v>100.0</v>
      </c>
      <c r="J38" s="4" t="s">
        <v>36</v>
      </c>
      <c r="K38" s="3">
        <v>22.0</v>
      </c>
      <c r="L38" s="4" t="s">
        <v>37</v>
      </c>
      <c r="M38" s="3">
        <v>0.0</v>
      </c>
      <c r="N38" s="4" t="s">
        <v>38</v>
      </c>
      <c r="O38" s="3">
        <v>14394.0</v>
      </c>
      <c r="P38" s="3">
        <v>73.0</v>
      </c>
      <c r="Q38" s="4" t="s">
        <v>101</v>
      </c>
      <c r="R38" s="3">
        <v>51.0</v>
      </c>
      <c r="S38" s="4" t="s">
        <v>72</v>
      </c>
      <c r="T38" s="3">
        <v>272.0</v>
      </c>
      <c r="U38" s="4" t="s">
        <v>54</v>
      </c>
      <c r="V38" s="3">
        <v>4.0</v>
      </c>
      <c r="W38" s="4" t="s">
        <v>42</v>
      </c>
      <c r="X38" s="3">
        <v>272701.0</v>
      </c>
      <c r="Y38" s="4" t="s">
        <v>65</v>
      </c>
      <c r="Z38" s="4" t="s">
        <v>66</v>
      </c>
      <c r="AA38" s="3">
        <v>4302.0</v>
      </c>
      <c r="AB38" s="4" t="s">
        <v>73</v>
      </c>
      <c r="AC38" s="3">
        <v>1.269089E7</v>
      </c>
      <c r="AD38" s="3">
        <v>3.564242507E9</v>
      </c>
      <c r="AE38" s="3">
        <v>3.564181507E9</v>
      </c>
      <c r="AF38" s="5">
        <v>45507.0</v>
      </c>
    </row>
    <row r="39" ht="14.25" hidden="1" customHeight="1">
      <c r="A39" s="6">
        <v>2023.0</v>
      </c>
      <c r="B39" s="7" t="s">
        <v>32</v>
      </c>
      <c r="C39" s="7" t="s">
        <v>33</v>
      </c>
      <c r="D39" s="7" t="s">
        <v>34</v>
      </c>
      <c r="E39" s="6">
        <v>10.0</v>
      </c>
      <c r="F39" s="7" t="s">
        <v>35</v>
      </c>
      <c r="G39" s="6">
        <v>100.0</v>
      </c>
      <c r="H39" s="7" t="s">
        <v>35</v>
      </c>
      <c r="I39" s="6">
        <v>100.0</v>
      </c>
      <c r="J39" s="7" t="s">
        <v>36</v>
      </c>
      <c r="K39" s="6">
        <v>22.0</v>
      </c>
      <c r="L39" s="7" t="s">
        <v>37</v>
      </c>
      <c r="M39" s="6">
        <v>0.0</v>
      </c>
      <c r="N39" s="7" t="s">
        <v>38</v>
      </c>
      <c r="O39" s="6">
        <v>14394.0</v>
      </c>
      <c r="P39" s="6">
        <v>73.0</v>
      </c>
      <c r="Q39" s="7" t="s">
        <v>101</v>
      </c>
      <c r="R39" s="6">
        <v>52.0</v>
      </c>
      <c r="S39" s="7" t="s">
        <v>74</v>
      </c>
      <c r="T39" s="6">
        <v>271.0</v>
      </c>
      <c r="U39" s="7" t="s">
        <v>41</v>
      </c>
      <c r="V39" s="6">
        <v>4.0</v>
      </c>
      <c r="W39" s="7" t="s">
        <v>42</v>
      </c>
      <c r="X39" s="6">
        <v>271501.0</v>
      </c>
      <c r="Y39" s="7" t="s">
        <v>75</v>
      </c>
      <c r="Z39" s="7" t="s">
        <v>66</v>
      </c>
      <c r="AA39" s="6">
        <v>4302.0</v>
      </c>
      <c r="AB39" s="7" t="s">
        <v>73</v>
      </c>
      <c r="AC39" s="6">
        <v>2185261.0</v>
      </c>
      <c r="AD39" s="6">
        <v>0.0</v>
      </c>
      <c r="AE39" s="6">
        <v>0.0</v>
      </c>
      <c r="AF39" s="8">
        <v>45507.0</v>
      </c>
    </row>
    <row r="40" ht="14.25" hidden="1" customHeight="1">
      <c r="A40" s="3">
        <v>2023.0</v>
      </c>
      <c r="B40" s="4" t="s">
        <v>32</v>
      </c>
      <c r="C40" s="4" t="s">
        <v>33</v>
      </c>
      <c r="D40" s="4" t="s">
        <v>34</v>
      </c>
      <c r="E40" s="3">
        <v>10.0</v>
      </c>
      <c r="F40" s="4" t="s">
        <v>35</v>
      </c>
      <c r="G40" s="3">
        <v>100.0</v>
      </c>
      <c r="H40" s="4" t="s">
        <v>35</v>
      </c>
      <c r="I40" s="3">
        <v>100.0</v>
      </c>
      <c r="J40" s="4" t="s">
        <v>36</v>
      </c>
      <c r="K40" s="3">
        <v>22.0</v>
      </c>
      <c r="L40" s="4" t="s">
        <v>37</v>
      </c>
      <c r="M40" s="3">
        <v>0.0</v>
      </c>
      <c r="N40" s="4" t="s">
        <v>38</v>
      </c>
      <c r="O40" s="3">
        <v>14389.0</v>
      </c>
      <c r="P40" s="3">
        <v>74.0</v>
      </c>
      <c r="Q40" s="4" t="s">
        <v>102</v>
      </c>
      <c r="R40" s="3">
        <v>51.0</v>
      </c>
      <c r="S40" s="4" t="s">
        <v>72</v>
      </c>
      <c r="T40" s="3">
        <v>272.0</v>
      </c>
      <c r="U40" s="4" t="s">
        <v>54</v>
      </c>
      <c r="V40" s="3">
        <v>4.0</v>
      </c>
      <c r="W40" s="4" t="s">
        <v>42</v>
      </c>
      <c r="X40" s="3">
        <v>272701.0</v>
      </c>
      <c r="Y40" s="4" t="s">
        <v>65</v>
      </c>
      <c r="Z40" s="4" t="s">
        <v>66</v>
      </c>
      <c r="AA40" s="3">
        <v>4302.0</v>
      </c>
      <c r="AB40" s="4" t="s">
        <v>73</v>
      </c>
      <c r="AC40" s="3">
        <v>1488356.0</v>
      </c>
      <c r="AD40" s="3">
        <v>3.44846587E8</v>
      </c>
      <c r="AE40" s="3">
        <v>0.0</v>
      </c>
      <c r="AF40" s="5">
        <v>45507.0</v>
      </c>
    </row>
    <row r="41" ht="14.25" hidden="1" customHeight="1">
      <c r="A41" s="6">
        <v>2023.0</v>
      </c>
      <c r="B41" s="7" t="s">
        <v>32</v>
      </c>
      <c r="C41" s="7" t="s">
        <v>33</v>
      </c>
      <c r="D41" s="7" t="s">
        <v>34</v>
      </c>
      <c r="E41" s="6">
        <v>10.0</v>
      </c>
      <c r="F41" s="7" t="s">
        <v>35</v>
      </c>
      <c r="G41" s="6">
        <v>100.0</v>
      </c>
      <c r="H41" s="7" t="s">
        <v>35</v>
      </c>
      <c r="I41" s="6">
        <v>100.0</v>
      </c>
      <c r="J41" s="7" t="s">
        <v>36</v>
      </c>
      <c r="K41" s="6">
        <v>22.0</v>
      </c>
      <c r="L41" s="7" t="s">
        <v>37</v>
      </c>
      <c r="M41" s="6">
        <v>0.0</v>
      </c>
      <c r="N41" s="7" t="s">
        <v>38</v>
      </c>
      <c r="O41" s="6">
        <v>14389.0</v>
      </c>
      <c r="P41" s="6">
        <v>74.0</v>
      </c>
      <c r="Q41" s="7" t="s">
        <v>102</v>
      </c>
      <c r="R41" s="6">
        <v>52.0</v>
      </c>
      <c r="S41" s="7" t="s">
        <v>74</v>
      </c>
      <c r="T41" s="6">
        <v>271.0</v>
      </c>
      <c r="U41" s="7" t="s">
        <v>41</v>
      </c>
      <c r="V41" s="6">
        <v>4.0</v>
      </c>
      <c r="W41" s="7" t="s">
        <v>42</v>
      </c>
      <c r="X41" s="6">
        <v>271501.0</v>
      </c>
      <c r="Y41" s="7" t="s">
        <v>75</v>
      </c>
      <c r="Z41" s="7" t="s">
        <v>66</v>
      </c>
      <c r="AA41" s="6">
        <v>4302.0</v>
      </c>
      <c r="AB41" s="7" t="s">
        <v>73</v>
      </c>
      <c r="AC41" s="6">
        <v>496010.0</v>
      </c>
      <c r="AD41" s="6">
        <v>0.0</v>
      </c>
      <c r="AE41" s="6">
        <v>0.0</v>
      </c>
      <c r="AF41" s="8">
        <v>45507.0</v>
      </c>
    </row>
    <row r="42" ht="14.25" hidden="1" customHeight="1">
      <c r="A42" s="3">
        <v>2023.0</v>
      </c>
      <c r="B42" s="4" t="s">
        <v>32</v>
      </c>
      <c r="C42" s="4" t="s">
        <v>33</v>
      </c>
      <c r="D42" s="4" t="s">
        <v>34</v>
      </c>
      <c r="E42" s="3">
        <v>10.0</v>
      </c>
      <c r="F42" s="4" t="s">
        <v>35</v>
      </c>
      <c r="G42" s="3">
        <v>100.0</v>
      </c>
      <c r="H42" s="4" t="s">
        <v>35</v>
      </c>
      <c r="I42" s="3">
        <v>100.0</v>
      </c>
      <c r="J42" s="4" t="s">
        <v>36</v>
      </c>
      <c r="K42" s="3">
        <v>22.0</v>
      </c>
      <c r="L42" s="4" t="s">
        <v>37</v>
      </c>
      <c r="M42" s="3">
        <v>0.0</v>
      </c>
      <c r="N42" s="4" t="s">
        <v>38</v>
      </c>
      <c r="O42" s="3">
        <v>14391.0</v>
      </c>
      <c r="P42" s="3">
        <v>75.0</v>
      </c>
      <c r="Q42" s="4" t="s">
        <v>103</v>
      </c>
      <c r="R42" s="3">
        <v>51.0</v>
      </c>
      <c r="S42" s="4" t="s">
        <v>72</v>
      </c>
      <c r="T42" s="3">
        <v>272.0</v>
      </c>
      <c r="U42" s="4" t="s">
        <v>54</v>
      </c>
      <c r="V42" s="3">
        <v>4.0</v>
      </c>
      <c r="W42" s="4" t="s">
        <v>42</v>
      </c>
      <c r="X42" s="3">
        <v>272701.0</v>
      </c>
      <c r="Y42" s="4" t="s">
        <v>65</v>
      </c>
      <c r="Z42" s="4" t="s">
        <v>66</v>
      </c>
      <c r="AA42" s="3">
        <v>4302.0</v>
      </c>
      <c r="AB42" s="4" t="s">
        <v>73</v>
      </c>
      <c r="AC42" s="3">
        <v>0.0</v>
      </c>
      <c r="AD42" s="3">
        <v>3.85990633E8</v>
      </c>
      <c r="AE42" s="3">
        <v>3.8597456E7</v>
      </c>
      <c r="AF42" s="5">
        <v>45507.0</v>
      </c>
    </row>
    <row r="43" ht="14.25" hidden="1" customHeight="1">
      <c r="A43" s="6">
        <v>2023.0</v>
      </c>
      <c r="B43" s="7" t="s">
        <v>32</v>
      </c>
      <c r="C43" s="7" t="s">
        <v>33</v>
      </c>
      <c r="D43" s="7" t="s">
        <v>34</v>
      </c>
      <c r="E43" s="6">
        <v>10.0</v>
      </c>
      <c r="F43" s="7" t="s">
        <v>35</v>
      </c>
      <c r="G43" s="6">
        <v>100.0</v>
      </c>
      <c r="H43" s="7" t="s">
        <v>35</v>
      </c>
      <c r="I43" s="6">
        <v>100.0</v>
      </c>
      <c r="J43" s="7" t="s">
        <v>36</v>
      </c>
      <c r="K43" s="6">
        <v>22.0</v>
      </c>
      <c r="L43" s="7" t="s">
        <v>37</v>
      </c>
      <c r="M43" s="6">
        <v>0.0</v>
      </c>
      <c r="N43" s="7" t="s">
        <v>38</v>
      </c>
      <c r="O43" s="6">
        <v>14392.0</v>
      </c>
      <c r="P43" s="6">
        <v>76.0</v>
      </c>
      <c r="Q43" s="7" t="s">
        <v>104</v>
      </c>
      <c r="R43" s="6">
        <v>51.0</v>
      </c>
      <c r="S43" s="7" t="s">
        <v>72</v>
      </c>
      <c r="T43" s="6">
        <v>272.0</v>
      </c>
      <c r="U43" s="7" t="s">
        <v>54</v>
      </c>
      <c r="V43" s="6">
        <v>4.0</v>
      </c>
      <c r="W43" s="7" t="s">
        <v>42</v>
      </c>
      <c r="X43" s="6">
        <v>272701.0</v>
      </c>
      <c r="Y43" s="7" t="s">
        <v>65</v>
      </c>
      <c r="Z43" s="7" t="s">
        <v>66</v>
      </c>
      <c r="AA43" s="6">
        <v>4302.0</v>
      </c>
      <c r="AB43" s="7" t="s">
        <v>73</v>
      </c>
      <c r="AC43" s="6">
        <v>2947300.0</v>
      </c>
      <c r="AD43" s="6">
        <v>2947300.0</v>
      </c>
      <c r="AE43" s="6">
        <v>2.81616153E8</v>
      </c>
      <c r="AF43" s="8">
        <v>45507.0</v>
      </c>
    </row>
    <row r="44" ht="14.25" hidden="1" customHeight="1">
      <c r="A44" s="3">
        <v>2023.0</v>
      </c>
      <c r="B44" s="4" t="s">
        <v>32</v>
      </c>
      <c r="C44" s="4" t="s">
        <v>33</v>
      </c>
      <c r="D44" s="4" t="s">
        <v>34</v>
      </c>
      <c r="E44" s="3">
        <v>10.0</v>
      </c>
      <c r="F44" s="4" t="s">
        <v>35</v>
      </c>
      <c r="G44" s="3">
        <v>100.0</v>
      </c>
      <c r="H44" s="4" t="s">
        <v>35</v>
      </c>
      <c r="I44" s="3">
        <v>100.0</v>
      </c>
      <c r="J44" s="4" t="s">
        <v>36</v>
      </c>
      <c r="K44" s="3">
        <v>22.0</v>
      </c>
      <c r="L44" s="4" t="s">
        <v>37</v>
      </c>
      <c r="M44" s="3">
        <v>0.0</v>
      </c>
      <c r="N44" s="4" t="s">
        <v>38</v>
      </c>
      <c r="O44" s="3">
        <v>14392.0</v>
      </c>
      <c r="P44" s="3">
        <v>76.0</v>
      </c>
      <c r="Q44" s="4" t="s">
        <v>104</v>
      </c>
      <c r="R44" s="3">
        <v>52.0</v>
      </c>
      <c r="S44" s="4" t="s">
        <v>74</v>
      </c>
      <c r="T44" s="3">
        <v>271.0</v>
      </c>
      <c r="U44" s="4" t="s">
        <v>41</v>
      </c>
      <c r="V44" s="3">
        <v>4.0</v>
      </c>
      <c r="W44" s="4" t="s">
        <v>42</v>
      </c>
      <c r="X44" s="3">
        <v>271501.0</v>
      </c>
      <c r="Y44" s="4" t="s">
        <v>75</v>
      </c>
      <c r="Z44" s="4" t="s">
        <v>66</v>
      </c>
      <c r="AA44" s="3">
        <v>4302.0</v>
      </c>
      <c r="AB44" s="4" t="s">
        <v>73</v>
      </c>
      <c r="AC44" s="3">
        <v>210338.0</v>
      </c>
      <c r="AD44" s="3">
        <v>0.0</v>
      </c>
      <c r="AE44" s="3">
        <v>0.0</v>
      </c>
      <c r="AF44" s="5">
        <v>45507.0</v>
      </c>
    </row>
    <row r="45" ht="14.25" hidden="1" customHeight="1">
      <c r="A45" s="6">
        <v>2023.0</v>
      </c>
      <c r="B45" s="7" t="s">
        <v>32</v>
      </c>
      <c r="C45" s="7" t="s">
        <v>33</v>
      </c>
      <c r="D45" s="7" t="s">
        <v>34</v>
      </c>
      <c r="E45" s="6">
        <v>10.0</v>
      </c>
      <c r="F45" s="7" t="s">
        <v>35</v>
      </c>
      <c r="G45" s="6">
        <v>100.0</v>
      </c>
      <c r="H45" s="7" t="s">
        <v>35</v>
      </c>
      <c r="I45" s="6">
        <v>100.0</v>
      </c>
      <c r="J45" s="7" t="s">
        <v>36</v>
      </c>
      <c r="K45" s="6">
        <v>22.0</v>
      </c>
      <c r="L45" s="7" t="s">
        <v>37</v>
      </c>
      <c r="M45" s="6">
        <v>0.0</v>
      </c>
      <c r="N45" s="7" t="s">
        <v>38</v>
      </c>
      <c r="O45" s="6">
        <v>14235.0</v>
      </c>
      <c r="P45" s="6">
        <v>79.0</v>
      </c>
      <c r="Q45" s="7" t="s">
        <v>105</v>
      </c>
      <c r="R45" s="6">
        <v>51.0</v>
      </c>
      <c r="S45" s="7" t="s">
        <v>106</v>
      </c>
      <c r="T45" s="6">
        <v>271.0</v>
      </c>
      <c r="U45" s="7" t="s">
        <v>41</v>
      </c>
      <c r="V45" s="6">
        <v>1.0</v>
      </c>
      <c r="W45" s="7" t="s">
        <v>55</v>
      </c>
      <c r="X45" s="6">
        <v>271201.0</v>
      </c>
      <c r="Y45" s="7" t="s">
        <v>43</v>
      </c>
      <c r="Z45" s="7" t="s">
        <v>57</v>
      </c>
      <c r="AA45" s="6">
        <v>1401.0</v>
      </c>
      <c r="AB45" s="7" t="s">
        <v>58</v>
      </c>
      <c r="AC45" s="6">
        <v>360746.0</v>
      </c>
      <c r="AD45" s="6">
        <v>3.89509456E8</v>
      </c>
      <c r="AE45" s="6">
        <v>3.89509453E8</v>
      </c>
      <c r="AF45" s="8">
        <v>45507.0</v>
      </c>
    </row>
    <row r="46" ht="14.25" hidden="1" customHeight="1">
      <c r="A46" s="3">
        <v>2023.0</v>
      </c>
      <c r="B46" s="4" t="s">
        <v>32</v>
      </c>
      <c r="C46" s="4" t="s">
        <v>33</v>
      </c>
      <c r="D46" s="4" t="s">
        <v>34</v>
      </c>
      <c r="E46" s="3">
        <v>10.0</v>
      </c>
      <c r="F46" s="4" t="s">
        <v>35</v>
      </c>
      <c r="G46" s="3">
        <v>100.0</v>
      </c>
      <c r="H46" s="4" t="s">
        <v>35</v>
      </c>
      <c r="I46" s="3">
        <v>100.0</v>
      </c>
      <c r="J46" s="4" t="s">
        <v>36</v>
      </c>
      <c r="K46" s="3">
        <v>22.0</v>
      </c>
      <c r="L46" s="4" t="s">
        <v>37</v>
      </c>
      <c r="M46" s="3">
        <v>0.0</v>
      </c>
      <c r="N46" s="4" t="s">
        <v>38</v>
      </c>
      <c r="O46" s="3">
        <v>14235.0</v>
      </c>
      <c r="P46" s="3">
        <v>79.0</v>
      </c>
      <c r="Q46" s="4" t="s">
        <v>105</v>
      </c>
      <c r="R46" s="3">
        <v>52.0</v>
      </c>
      <c r="S46" s="4" t="s">
        <v>107</v>
      </c>
      <c r="T46" s="3">
        <v>271.0</v>
      </c>
      <c r="U46" s="4" t="s">
        <v>41</v>
      </c>
      <c r="V46" s="3">
        <v>1.0</v>
      </c>
      <c r="W46" s="4" t="s">
        <v>55</v>
      </c>
      <c r="X46" s="3">
        <v>271201.0</v>
      </c>
      <c r="Y46" s="4" t="s">
        <v>43</v>
      </c>
      <c r="Z46" s="4" t="s">
        <v>57</v>
      </c>
      <c r="AA46" s="3">
        <v>1401.0</v>
      </c>
      <c r="AB46" s="4" t="s">
        <v>58</v>
      </c>
      <c r="AC46" s="3">
        <v>3300958.0</v>
      </c>
      <c r="AD46" s="3">
        <v>0.0</v>
      </c>
      <c r="AE46" s="3">
        <v>0.0</v>
      </c>
      <c r="AF46" s="5">
        <v>45507.0</v>
      </c>
    </row>
    <row r="47" ht="14.25" hidden="1" customHeight="1">
      <c r="A47" s="6">
        <v>2023.0</v>
      </c>
      <c r="B47" s="7" t="s">
        <v>32</v>
      </c>
      <c r="C47" s="7" t="s">
        <v>33</v>
      </c>
      <c r="D47" s="7" t="s">
        <v>34</v>
      </c>
      <c r="E47" s="6">
        <v>10.0</v>
      </c>
      <c r="F47" s="7" t="s">
        <v>35</v>
      </c>
      <c r="G47" s="6">
        <v>100.0</v>
      </c>
      <c r="H47" s="7" t="s">
        <v>35</v>
      </c>
      <c r="I47" s="6">
        <v>100.0</v>
      </c>
      <c r="J47" s="7" t="s">
        <v>36</v>
      </c>
      <c r="K47" s="6">
        <v>22.0</v>
      </c>
      <c r="L47" s="7" t="s">
        <v>37</v>
      </c>
      <c r="M47" s="6">
        <v>0.0</v>
      </c>
      <c r="N47" s="7" t="s">
        <v>38</v>
      </c>
      <c r="O47" s="6">
        <v>14235.0</v>
      </c>
      <c r="P47" s="6">
        <v>79.0</v>
      </c>
      <c r="Q47" s="7" t="s">
        <v>105</v>
      </c>
      <c r="R47" s="6">
        <v>53.0</v>
      </c>
      <c r="S47" s="7" t="s">
        <v>108</v>
      </c>
      <c r="T47" s="6">
        <v>271.0</v>
      </c>
      <c r="U47" s="7" t="s">
        <v>41</v>
      </c>
      <c r="V47" s="6">
        <v>1.0</v>
      </c>
      <c r="W47" s="7" t="s">
        <v>55</v>
      </c>
      <c r="X47" s="6">
        <v>271201.0</v>
      </c>
      <c r="Y47" s="7" t="s">
        <v>43</v>
      </c>
      <c r="Z47" s="7" t="s">
        <v>57</v>
      </c>
      <c r="AA47" s="6">
        <v>1401.0</v>
      </c>
      <c r="AB47" s="7" t="s">
        <v>58</v>
      </c>
      <c r="AC47" s="6">
        <v>1000000.0</v>
      </c>
      <c r="AD47" s="6">
        <v>0.0</v>
      </c>
      <c r="AE47" s="6">
        <v>0.0</v>
      </c>
      <c r="AF47" s="8">
        <v>45507.0</v>
      </c>
    </row>
    <row r="48" ht="14.25" hidden="1" customHeight="1">
      <c r="A48" s="3">
        <v>2023.0</v>
      </c>
      <c r="B48" s="4" t="s">
        <v>32</v>
      </c>
      <c r="C48" s="4" t="s">
        <v>33</v>
      </c>
      <c r="D48" s="4" t="s">
        <v>34</v>
      </c>
      <c r="E48" s="3">
        <v>10.0</v>
      </c>
      <c r="F48" s="4" t="s">
        <v>35</v>
      </c>
      <c r="G48" s="3">
        <v>100.0</v>
      </c>
      <c r="H48" s="4" t="s">
        <v>35</v>
      </c>
      <c r="I48" s="3">
        <v>100.0</v>
      </c>
      <c r="J48" s="4" t="s">
        <v>36</v>
      </c>
      <c r="K48" s="3">
        <v>22.0</v>
      </c>
      <c r="L48" s="4" t="s">
        <v>37</v>
      </c>
      <c r="M48" s="3">
        <v>0.0</v>
      </c>
      <c r="N48" s="4" t="s">
        <v>38</v>
      </c>
      <c r="O48" s="3">
        <v>14396.0</v>
      </c>
      <c r="P48" s="3">
        <v>80.0</v>
      </c>
      <c r="Q48" s="4" t="s">
        <v>109</v>
      </c>
      <c r="R48" s="3">
        <v>51.0</v>
      </c>
      <c r="S48" s="4" t="s">
        <v>78</v>
      </c>
      <c r="T48" s="3">
        <v>272.0</v>
      </c>
      <c r="U48" s="4" t="s">
        <v>54</v>
      </c>
      <c r="V48" s="3">
        <v>4.0</v>
      </c>
      <c r="W48" s="4" t="s">
        <v>42</v>
      </c>
      <c r="X48" s="3">
        <v>272701.0</v>
      </c>
      <c r="Y48" s="4" t="s">
        <v>65</v>
      </c>
      <c r="Z48" s="4" t="s">
        <v>66</v>
      </c>
      <c r="AA48" s="3">
        <v>4303.0</v>
      </c>
      <c r="AB48" s="4" t="s">
        <v>110</v>
      </c>
      <c r="AC48" s="3">
        <v>7915302.0</v>
      </c>
      <c r="AD48" s="3">
        <v>0.0</v>
      </c>
      <c r="AE48" s="3">
        <v>0.0</v>
      </c>
      <c r="AF48" s="5">
        <v>45507.0</v>
      </c>
    </row>
    <row r="49" ht="14.25" hidden="1" customHeight="1">
      <c r="A49" s="6">
        <v>2023.0</v>
      </c>
      <c r="B49" s="7" t="s">
        <v>32</v>
      </c>
      <c r="C49" s="7" t="s">
        <v>33</v>
      </c>
      <c r="D49" s="7" t="s">
        <v>34</v>
      </c>
      <c r="E49" s="6">
        <v>10.0</v>
      </c>
      <c r="F49" s="7" t="s">
        <v>35</v>
      </c>
      <c r="G49" s="6">
        <v>100.0</v>
      </c>
      <c r="H49" s="7" t="s">
        <v>35</v>
      </c>
      <c r="I49" s="6">
        <v>100.0</v>
      </c>
      <c r="J49" s="7" t="s">
        <v>36</v>
      </c>
      <c r="K49" s="6">
        <v>22.0</v>
      </c>
      <c r="L49" s="7" t="s">
        <v>37</v>
      </c>
      <c r="M49" s="6">
        <v>0.0</v>
      </c>
      <c r="N49" s="7" t="s">
        <v>38</v>
      </c>
      <c r="O49" s="6">
        <v>14396.0</v>
      </c>
      <c r="P49" s="6">
        <v>80.0</v>
      </c>
      <c r="Q49" s="7" t="s">
        <v>109</v>
      </c>
      <c r="R49" s="6">
        <v>52.0</v>
      </c>
      <c r="S49" s="7" t="s">
        <v>111</v>
      </c>
      <c r="T49" s="6">
        <v>271.0</v>
      </c>
      <c r="U49" s="7" t="s">
        <v>41</v>
      </c>
      <c r="V49" s="6">
        <v>4.0</v>
      </c>
      <c r="W49" s="7" t="s">
        <v>42</v>
      </c>
      <c r="X49" s="6">
        <v>271501.0</v>
      </c>
      <c r="Y49" s="7" t="s">
        <v>75</v>
      </c>
      <c r="Z49" s="7" t="s">
        <v>66</v>
      </c>
      <c r="AA49" s="6">
        <v>4303.0</v>
      </c>
      <c r="AB49" s="7" t="s">
        <v>110</v>
      </c>
      <c r="AC49" s="6">
        <v>327147.0</v>
      </c>
      <c r="AD49" s="6">
        <v>0.0</v>
      </c>
      <c r="AE49" s="6">
        <v>0.0</v>
      </c>
      <c r="AF49" s="8">
        <v>45507.0</v>
      </c>
    </row>
    <row r="50" ht="14.25" hidden="1" customHeight="1">
      <c r="A50" s="3">
        <v>2023.0</v>
      </c>
      <c r="B50" s="4" t="s">
        <v>32</v>
      </c>
      <c r="C50" s="4" t="s">
        <v>33</v>
      </c>
      <c r="D50" s="4" t="s">
        <v>34</v>
      </c>
      <c r="E50" s="3">
        <v>10.0</v>
      </c>
      <c r="F50" s="4" t="s">
        <v>35</v>
      </c>
      <c r="G50" s="3">
        <v>100.0</v>
      </c>
      <c r="H50" s="4" t="s">
        <v>35</v>
      </c>
      <c r="I50" s="3">
        <v>100.0</v>
      </c>
      <c r="J50" s="4" t="s">
        <v>36</v>
      </c>
      <c r="K50" s="3">
        <v>22.0</v>
      </c>
      <c r="L50" s="4" t="s">
        <v>37</v>
      </c>
      <c r="M50" s="3">
        <v>0.0</v>
      </c>
      <c r="N50" s="4" t="s">
        <v>38</v>
      </c>
      <c r="O50" s="3">
        <v>14397.0</v>
      </c>
      <c r="P50" s="3">
        <v>81.0</v>
      </c>
      <c r="Q50" s="4" t="s">
        <v>112</v>
      </c>
      <c r="R50" s="3">
        <v>51.0</v>
      </c>
      <c r="S50" s="4" t="s">
        <v>113</v>
      </c>
      <c r="T50" s="3">
        <v>272.0</v>
      </c>
      <c r="U50" s="4" t="s">
        <v>54</v>
      </c>
      <c r="V50" s="3">
        <v>4.0</v>
      </c>
      <c r="W50" s="4" t="s">
        <v>42</v>
      </c>
      <c r="X50" s="3">
        <v>272701.0</v>
      </c>
      <c r="Y50" s="4" t="s">
        <v>65</v>
      </c>
      <c r="Z50" s="4" t="s">
        <v>66</v>
      </c>
      <c r="AA50" s="3">
        <v>4303.0</v>
      </c>
      <c r="AB50" s="4" t="s">
        <v>110</v>
      </c>
      <c r="AC50" s="3">
        <v>1.0687637E7</v>
      </c>
      <c r="AD50" s="3">
        <v>2.5095484E7</v>
      </c>
      <c r="AE50" s="3">
        <v>2.50954837E8</v>
      </c>
      <c r="AF50" s="5">
        <v>45507.0</v>
      </c>
    </row>
    <row r="51" ht="14.25" hidden="1" customHeight="1">
      <c r="A51" s="6">
        <v>2023.0</v>
      </c>
      <c r="B51" s="7" t="s">
        <v>32</v>
      </c>
      <c r="C51" s="7" t="s">
        <v>33</v>
      </c>
      <c r="D51" s="7" t="s">
        <v>34</v>
      </c>
      <c r="E51" s="6">
        <v>10.0</v>
      </c>
      <c r="F51" s="7" t="s">
        <v>35</v>
      </c>
      <c r="G51" s="6">
        <v>100.0</v>
      </c>
      <c r="H51" s="7" t="s">
        <v>35</v>
      </c>
      <c r="I51" s="6">
        <v>100.0</v>
      </c>
      <c r="J51" s="7" t="s">
        <v>36</v>
      </c>
      <c r="K51" s="6">
        <v>22.0</v>
      </c>
      <c r="L51" s="7" t="s">
        <v>37</v>
      </c>
      <c r="M51" s="6">
        <v>0.0</v>
      </c>
      <c r="N51" s="7" t="s">
        <v>38</v>
      </c>
      <c r="O51" s="6">
        <v>14397.0</v>
      </c>
      <c r="P51" s="6">
        <v>81.0</v>
      </c>
      <c r="Q51" s="7" t="s">
        <v>112</v>
      </c>
      <c r="R51" s="6">
        <v>52.0</v>
      </c>
      <c r="S51" s="7" t="s">
        <v>111</v>
      </c>
      <c r="T51" s="6">
        <v>271.0</v>
      </c>
      <c r="U51" s="7" t="s">
        <v>41</v>
      </c>
      <c r="V51" s="6">
        <v>4.0</v>
      </c>
      <c r="W51" s="7" t="s">
        <v>42</v>
      </c>
      <c r="X51" s="6">
        <v>271501.0</v>
      </c>
      <c r="Y51" s="7" t="s">
        <v>75</v>
      </c>
      <c r="Z51" s="7" t="s">
        <v>66</v>
      </c>
      <c r="AA51" s="6">
        <v>4303.0</v>
      </c>
      <c r="AB51" s="7" t="s">
        <v>110</v>
      </c>
      <c r="AC51" s="6">
        <v>1199341.0</v>
      </c>
      <c r="AD51" s="6">
        <v>0.0</v>
      </c>
      <c r="AE51" s="6">
        <v>0.0</v>
      </c>
      <c r="AF51" s="8">
        <v>45507.0</v>
      </c>
    </row>
    <row r="52" ht="14.25" hidden="1" customHeight="1">
      <c r="A52" s="3">
        <v>2023.0</v>
      </c>
      <c r="B52" s="4" t="s">
        <v>32</v>
      </c>
      <c r="C52" s="4" t="s">
        <v>33</v>
      </c>
      <c r="D52" s="4" t="s">
        <v>34</v>
      </c>
      <c r="E52" s="3">
        <v>10.0</v>
      </c>
      <c r="F52" s="4" t="s">
        <v>35</v>
      </c>
      <c r="G52" s="3">
        <v>100.0</v>
      </c>
      <c r="H52" s="4" t="s">
        <v>35</v>
      </c>
      <c r="I52" s="3">
        <v>100.0</v>
      </c>
      <c r="J52" s="4" t="s">
        <v>36</v>
      </c>
      <c r="K52" s="3">
        <v>22.0</v>
      </c>
      <c r="L52" s="4" t="s">
        <v>37</v>
      </c>
      <c r="M52" s="3">
        <v>0.0</v>
      </c>
      <c r="N52" s="4" t="s">
        <v>38</v>
      </c>
      <c r="O52" s="3">
        <v>14399.0</v>
      </c>
      <c r="P52" s="3">
        <v>83.0</v>
      </c>
      <c r="Q52" s="4" t="s">
        <v>114</v>
      </c>
      <c r="R52" s="3">
        <v>51.0</v>
      </c>
      <c r="S52" s="4" t="s">
        <v>78</v>
      </c>
      <c r="T52" s="3">
        <v>272.0</v>
      </c>
      <c r="U52" s="4" t="s">
        <v>54</v>
      </c>
      <c r="V52" s="3">
        <v>4.0</v>
      </c>
      <c r="W52" s="4" t="s">
        <v>42</v>
      </c>
      <c r="X52" s="3">
        <v>272701.0</v>
      </c>
      <c r="Y52" s="4" t="s">
        <v>65</v>
      </c>
      <c r="Z52" s="4" t="s">
        <v>66</v>
      </c>
      <c r="AA52" s="3">
        <v>4303.0</v>
      </c>
      <c r="AB52" s="4" t="s">
        <v>110</v>
      </c>
      <c r="AC52" s="3">
        <v>844486.0</v>
      </c>
      <c r="AD52" s="3">
        <v>0.0</v>
      </c>
      <c r="AE52" s="3">
        <v>0.0</v>
      </c>
      <c r="AF52" s="5">
        <v>45507.0</v>
      </c>
    </row>
    <row r="53" ht="14.25" hidden="1" customHeight="1">
      <c r="A53" s="6">
        <v>2023.0</v>
      </c>
      <c r="B53" s="7" t="s">
        <v>32</v>
      </c>
      <c r="C53" s="7" t="s">
        <v>33</v>
      </c>
      <c r="D53" s="7" t="s">
        <v>34</v>
      </c>
      <c r="E53" s="6">
        <v>10.0</v>
      </c>
      <c r="F53" s="7" t="s">
        <v>35</v>
      </c>
      <c r="G53" s="6">
        <v>100.0</v>
      </c>
      <c r="H53" s="7" t="s">
        <v>35</v>
      </c>
      <c r="I53" s="6">
        <v>100.0</v>
      </c>
      <c r="J53" s="7" t="s">
        <v>36</v>
      </c>
      <c r="K53" s="6">
        <v>22.0</v>
      </c>
      <c r="L53" s="7" t="s">
        <v>37</v>
      </c>
      <c r="M53" s="6">
        <v>0.0</v>
      </c>
      <c r="N53" s="7" t="s">
        <v>38</v>
      </c>
      <c r="O53" s="6">
        <v>14399.0</v>
      </c>
      <c r="P53" s="6">
        <v>83.0</v>
      </c>
      <c r="Q53" s="7" t="s">
        <v>114</v>
      </c>
      <c r="R53" s="6">
        <v>52.0</v>
      </c>
      <c r="S53" s="7" t="s">
        <v>111</v>
      </c>
      <c r="T53" s="6">
        <v>271.0</v>
      </c>
      <c r="U53" s="7" t="s">
        <v>41</v>
      </c>
      <c r="V53" s="6">
        <v>4.0</v>
      </c>
      <c r="W53" s="7" t="s">
        <v>42</v>
      </c>
      <c r="X53" s="6">
        <v>271501.0</v>
      </c>
      <c r="Y53" s="7" t="s">
        <v>75</v>
      </c>
      <c r="Z53" s="7" t="s">
        <v>66</v>
      </c>
      <c r="AA53" s="6">
        <v>4303.0</v>
      </c>
      <c r="AB53" s="7" t="s">
        <v>110</v>
      </c>
      <c r="AC53" s="6">
        <v>94765.0</v>
      </c>
      <c r="AD53" s="6">
        <v>0.0</v>
      </c>
      <c r="AE53" s="6">
        <v>0.0</v>
      </c>
      <c r="AF53" s="8">
        <v>45507.0</v>
      </c>
    </row>
    <row r="54" ht="14.25" hidden="1" customHeight="1">
      <c r="A54" s="3">
        <v>2023.0</v>
      </c>
      <c r="B54" s="4" t="s">
        <v>32</v>
      </c>
      <c r="C54" s="4" t="s">
        <v>33</v>
      </c>
      <c r="D54" s="4" t="s">
        <v>34</v>
      </c>
      <c r="E54" s="3">
        <v>10.0</v>
      </c>
      <c r="F54" s="4" t="s">
        <v>35</v>
      </c>
      <c r="G54" s="3">
        <v>100.0</v>
      </c>
      <c r="H54" s="4" t="s">
        <v>35</v>
      </c>
      <c r="I54" s="3">
        <v>100.0</v>
      </c>
      <c r="J54" s="4" t="s">
        <v>36</v>
      </c>
      <c r="K54" s="3">
        <v>22.0</v>
      </c>
      <c r="L54" s="4" t="s">
        <v>37</v>
      </c>
      <c r="M54" s="3">
        <v>0.0</v>
      </c>
      <c r="N54" s="4" t="s">
        <v>38</v>
      </c>
      <c r="O54" s="3">
        <v>14247.0</v>
      </c>
      <c r="P54" s="3">
        <v>87.0</v>
      </c>
      <c r="Q54" s="4" t="s">
        <v>115</v>
      </c>
      <c r="R54" s="3">
        <v>51.0</v>
      </c>
      <c r="S54" s="4" t="s">
        <v>74</v>
      </c>
      <c r="T54" s="3">
        <v>271.0</v>
      </c>
      <c r="U54" s="4" t="s">
        <v>41</v>
      </c>
      <c r="V54" s="3">
        <v>4.0</v>
      </c>
      <c r="W54" s="4" t="s">
        <v>42</v>
      </c>
      <c r="X54" s="3">
        <v>271101.0</v>
      </c>
      <c r="Y54" s="4" t="s">
        <v>116</v>
      </c>
      <c r="Z54" s="4" t="s">
        <v>92</v>
      </c>
      <c r="AA54" s="3">
        <v>4501.0</v>
      </c>
      <c r="AB54" s="4" t="s">
        <v>117</v>
      </c>
      <c r="AC54" s="3">
        <v>3600000.0</v>
      </c>
      <c r="AD54" s="3">
        <v>1.438691122E9</v>
      </c>
      <c r="AE54" s="3">
        <v>1.438591037E9</v>
      </c>
      <c r="AF54" s="5">
        <v>45507.0</v>
      </c>
    </row>
    <row r="55" ht="14.25" hidden="1" customHeight="1">
      <c r="A55" s="6">
        <v>2023.0</v>
      </c>
      <c r="B55" s="7" t="s">
        <v>32</v>
      </c>
      <c r="C55" s="7" t="s">
        <v>33</v>
      </c>
      <c r="D55" s="7" t="s">
        <v>34</v>
      </c>
      <c r="E55" s="6">
        <v>10.0</v>
      </c>
      <c r="F55" s="7" t="s">
        <v>35</v>
      </c>
      <c r="G55" s="6">
        <v>100.0</v>
      </c>
      <c r="H55" s="7" t="s">
        <v>35</v>
      </c>
      <c r="I55" s="6">
        <v>100.0</v>
      </c>
      <c r="J55" s="7" t="s">
        <v>36</v>
      </c>
      <c r="K55" s="6">
        <v>22.0</v>
      </c>
      <c r="L55" s="7" t="s">
        <v>37</v>
      </c>
      <c r="M55" s="6">
        <v>0.0</v>
      </c>
      <c r="N55" s="7" t="s">
        <v>38</v>
      </c>
      <c r="O55" s="6">
        <v>14247.0</v>
      </c>
      <c r="P55" s="6">
        <v>87.0</v>
      </c>
      <c r="Q55" s="7" t="s">
        <v>115</v>
      </c>
      <c r="R55" s="6">
        <v>52.0</v>
      </c>
      <c r="S55" s="7" t="s">
        <v>74</v>
      </c>
      <c r="T55" s="6">
        <v>271.0</v>
      </c>
      <c r="U55" s="7" t="s">
        <v>41</v>
      </c>
      <c r="V55" s="6">
        <v>4.0</v>
      </c>
      <c r="W55" s="7" t="s">
        <v>42</v>
      </c>
      <c r="X55" s="6">
        <v>271501.0</v>
      </c>
      <c r="Y55" s="7" t="s">
        <v>75</v>
      </c>
      <c r="Z55" s="7" t="s">
        <v>92</v>
      </c>
      <c r="AA55" s="6">
        <v>4501.0</v>
      </c>
      <c r="AB55" s="7" t="s">
        <v>117</v>
      </c>
      <c r="AC55" s="6">
        <v>1343620.0</v>
      </c>
      <c r="AD55" s="6">
        <v>73.0</v>
      </c>
      <c r="AE55" s="6">
        <v>0.0</v>
      </c>
      <c r="AF55" s="8">
        <v>45507.0</v>
      </c>
    </row>
    <row r="56" ht="14.25" hidden="1" customHeight="1">
      <c r="A56" s="3">
        <v>2023.0</v>
      </c>
      <c r="B56" s="4" t="s">
        <v>32</v>
      </c>
      <c r="C56" s="4" t="s">
        <v>33</v>
      </c>
      <c r="D56" s="4" t="s">
        <v>34</v>
      </c>
      <c r="E56" s="3">
        <v>10.0</v>
      </c>
      <c r="F56" s="4" t="s">
        <v>35</v>
      </c>
      <c r="G56" s="3">
        <v>100.0</v>
      </c>
      <c r="H56" s="4" t="s">
        <v>35</v>
      </c>
      <c r="I56" s="3">
        <v>100.0</v>
      </c>
      <c r="J56" s="4" t="s">
        <v>36</v>
      </c>
      <c r="K56" s="3">
        <v>22.0</v>
      </c>
      <c r="L56" s="4" t="s">
        <v>37</v>
      </c>
      <c r="M56" s="3">
        <v>0.0</v>
      </c>
      <c r="N56" s="4" t="s">
        <v>38</v>
      </c>
      <c r="O56" s="3">
        <v>14236.0</v>
      </c>
      <c r="P56" s="3">
        <v>89.0</v>
      </c>
      <c r="Q56" s="4" t="s">
        <v>118</v>
      </c>
      <c r="R56" s="3">
        <v>51.0</v>
      </c>
      <c r="S56" s="4" t="s">
        <v>72</v>
      </c>
      <c r="T56" s="3">
        <v>271.0</v>
      </c>
      <c r="U56" s="4" t="s">
        <v>41</v>
      </c>
      <c r="V56" s="3">
        <v>1.0</v>
      </c>
      <c r="W56" s="4" t="s">
        <v>55</v>
      </c>
      <c r="X56" s="3">
        <v>271201.0</v>
      </c>
      <c r="Y56" s="4" t="s">
        <v>43</v>
      </c>
      <c r="Z56" s="4" t="s">
        <v>57</v>
      </c>
      <c r="AA56" s="3">
        <v>1405.0</v>
      </c>
      <c r="AB56" s="4" t="s">
        <v>119</v>
      </c>
      <c r="AC56" s="3">
        <v>3613017.0</v>
      </c>
      <c r="AD56" s="3">
        <v>0.0</v>
      </c>
      <c r="AE56" s="3">
        <v>0.0</v>
      </c>
      <c r="AF56" s="5">
        <v>45507.0</v>
      </c>
    </row>
    <row r="57" ht="14.25" hidden="1" customHeight="1">
      <c r="A57" s="6">
        <v>2023.0</v>
      </c>
      <c r="B57" s="7" t="s">
        <v>32</v>
      </c>
      <c r="C57" s="7" t="s">
        <v>33</v>
      </c>
      <c r="D57" s="7" t="s">
        <v>34</v>
      </c>
      <c r="E57" s="6">
        <v>10.0</v>
      </c>
      <c r="F57" s="7" t="s">
        <v>35</v>
      </c>
      <c r="G57" s="6">
        <v>100.0</v>
      </c>
      <c r="H57" s="7" t="s">
        <v>35</v>
      </c>
      <c r="I57" s="6">
        <v>100.0</v>
      </c>
      <c r="J57" s="7" t="s">
        <v>36</v>
      </c>
      <c r="K57" s="6">
        <v>22.0</v>
      </c>
      <c r="L57" s="7" t="s">
        <v>37</v>
      </c>
      <c r="M57" s="6">
        <v>0.0</v>
      </c>
      <c r="N57" s="7" t="s">
        <v>38</v>
      </c>
      <c r="O57" s="6">
        <v>14236.0</v>
      </c>
      <c r="P57" s="6">
        <v>89.0</v>
      </c>
      <c r="Q57" s="7" t="s">
        <v>118</v>
      </c>
      <c r="R57" s="6">
        <v>52.0</v>
      </c>
      <c r="S57" s="7" t="s">
        <v>74</v>
      </c>
      <c r="T57" s="6">
        <v>271.0</v>
      </c>
      <c r="U57" s="7" t="s">
        <v>41</v>
      </c>
      <c r="V57" s="6">
        <v>1.0</v>
      </c>
      <c r="W57" s="7" t="s">
        <v>55</v>
      </c>
      <c r="X57" s="6">
        <v>271501.0</v>
      </c>
      <c r="Y57" s="7" t="s">
        <v>75</v>
      </c>
      <c r="Z57" s="7" t="s">
        <v>57</v>
      </c>
      <c r="AA57" s="6">
        <v>1405.0</v>
      </c>
      <c r="AB57" s="7" t="s">
        <v>119</v>
      </c>
      <c r="AC57" s="6">
        <v>524165.0</v>
      </c>
      <c r="AD57" s="6">
        <v>0.0</v>
      </c>
      <c r="AE57" s="6">
        <v>0.0</v>
      </c>
      <c r="AF57" s="8">
        <v>45507.0</v>
      </c>
    </row>
    <row r="58" ht="14.25" hidden="1" customHeight="1">
      <c r="A58" s="3">
        <v>2023.0</v>
      </c>
      <c r="B58" s="4" t="s">
        <v>32</v>
      </c>
      <c r="C58" s="4" t="s">
        <v>33</v>
      </c>
      <c r="D58" s="4" t="s">
        <v>34</v>
      </c>
      <c r="E58" s="3">
        <v>10.0</v>
      </c>
      <c r="F58" s="4" t="s">
        <v>35</v>
      </c>
      <c r="G58" s="3">
        <v>100.0</v>
      </c>
      <c r="H58" s="4" t="s">
        <v>35</v>
      </c>
      <c r="I58" s="3">
        <v>100.0</v>
      </c>
      <c r="J58" s="4" t="s">
        <v>36</v>
      </c>
      <c r="K58" s="3">
        <v>22.0</v>
      </c>
      <c r="L58" s="4" t="s">
        <v>37</v>
      </c>
      <c r="M58" s="3">
        <v>0.0</v>
      </c>
      <c r="N58" s="4" t="s">
        <v>38</v>
      </c>
      <c r="O58" s="3">
        <v>14248.0</v>
      </c>
      <c r="P58" s="3">
        <v>90.0</v>
      </c>
      <c r="Q58" s="4" t="s">
        <v>120</v>
      </c>
      <c r="R58" s="3">
        <v>51.0</v>
      </c>
      <c r="S58" s="4" t="s">
        <v>78</v>
      </c>
      <c r="T58" s="3">
        <v>271.0</v>
      </c>
      <c r="U58" s="4" t="s">
        <v>41</v>
      </c>
      <c r="V58" s="3">
        <v>2.0</v>
      </c>
      <c r="W58" s="4" t="s">
        <v>121</v>
      </c>
      <c r="X58" s="3">
        <v>271301.0</v>
      </c>
      <c r="Y58" s="4" t="s">
        <v>122</v>
      </c>
      <c r="Z58" s="4" t="s">
        <v>123</v>
      </c>
      <c r="AA58" s="3">
        <v>2502.0</v>
      </c>
      <c r="AB58" s="4" t="s">
        <v>124</v>
      </c>
      <c r="AC58" s="3">
        <v>0.0</v>
      </c>
      <c r="AD58" s="3">
        <v>2.52886726E8</v>
      </c>
      <c r="AE58" s="3">
        <v>2.10524279E8</v>
      </c>
      <c r="AF58" s="5">
        <v>45507.0</v>
      </c>
    </row>
    <row r="59" ht="14.25" hidden="1" customHeight="1">
      <c r="A59" s="6">
        <v>2023.0</v>
      </c>
      <c r="B59" s="7" t="s">
        <v>32</v>
      </c>
      <c r="C59" s="7" t="s">
        <v>33</v>
      </c>
      <c r="D59" s="7" t="s">
        <v>34</v>
      </c>
      <c r="E59" s="6">
        <v>10.0</v>
      </c>
      <c r="F59" s="7" t="s">
        <v>35</v>
      </c>
      <c r="G59" s="6">
        <v>100.0</v>
      </c>
      <c r="H59" s="7" t="s">
        <v>35</v>
      </c>
      <c r="I59" s="6">
        <v>100.0</v>
      </c>
      <c r="J59" s="7" t="s">
        <v>36</v>
      </c>
      <c r="K59" s="6">
        <v>22.0</v>
      </c>
      <c r="L59" s="7" t="s">
        <v>37</v>
      </c>
      <c r="M59" s="6">
        <v>0.0</v>
      </c>
      <c r="N59" s="7" t="s">
        <v>38</v>
      </c>
      <c r="O59" s="6">
        <v>14400.0</v>
      </c>
      <c r="P59" s="6">
        <v>93.0</v>
      </c>
      <c r="Q59" s="7" t="s">
        <v>125</v>
      </c>
      <c r="R59" s="6">
        <v>51.0</v>
      </c>
      <c r="S59" s="7" t="s">
        <v>78</v>
      </c>
      <c r="T59" s="6">
        <v>272.0</v>
      </c>
      <c r="U59" s="7" t="s">
        <v>54</v>
      </c>
      <c r="V59" s="6">
        <v>4.0</v>
      </c>
      <c r="W59" s="7" t="s">
        <v>42</v>
      </c>
      <c r="X59" s="6">
        <v>272701.0</v>
      </c>
      <c r="Y59" s="7" t="s">
        <v>65</v>
      </c>
      <c r="Z59" s="7" t="s">
        <v>66</v>
      </c>
      <c r="AA59" s="6">
        <v>4302.0</v>
      </c>
      <c r="AB59" s="7" t="s">
        <v>73</v>
      </c>
      <c r="AC59" s="6">
        <v>0.0</v>
      </c>
      <c r="AD59" s="6">
        <v>2.24617131E8</v>
      </c>
      <c r="AE59" s="6">
        <v>2.2346427E7</v>
      </c>
      <c r="AF59" s="8">
        <v>45507.0</v>
      </c>
    </row>
    <row r="60" ht="14.25" hidden="1" customHeight="1">
      <c r="A60" s="3">
        <v>2023.0</v>
      </c>
      <c r="B60" s="4" t="s">
        <v>32</v>
      </c>
      <c r="C60" s="4" t="s">
        <v>33</v>
      </c>
      <c r="D60" s="4" t="s">
        <v>34</v>
      </c>
      <c r="E60" s="3">
        <v>10.0</v>
      </c>
      <c r="F60" s="4" t="s">
        <v>35</v>
      </c>
      <c r="G60" s="3">
        <v>100.0</v>
      </c>
      <c r="H60" s="4" t="s">
        <v>35</v>
      </c>
      <c r="I60" s="3">
        <v>100.0</v>
      </c>
      <c r="J60" s="4" t="s">
        <v>36</v>
      </c>
      <c r="K60" s="3">
        <v>22.0</v>
      </c>
      <c r="L60" s="4" t="s">
        <v>37</v>
      </c>
      <c r="M60" s="3">
        <v>0.0</v>
      </c>
      <c r="N60" s="4" t="s">
        <v>38</v>
      </c>
      <c r="O60" s="3">
        <v>14203.0</v>
      </c>
      <c r="P60" s="3">
        <v>94.0</v>
      </c>
      <c r="Q60" s="4" t="s">
        <v>126</v>
      </c>
      <c r="R60" s="3">
        <v>51.0</v>
      </c>
      <c r="S60" s="4" t="s">
        <v>127</v>
      </c>
      <c r="T60" s="3">
        <v>272.0</v>
      </c>
      <c r="U60" s="4" t="s">
        <v>54</v>
      </c>
      <c r="V60" s="3">
        <v>2.0</v>
      </c>
      <c r="W60" s="4" t="s">
        <v>121</v>
      </c>
      <c r="X60" s="3">
        <v>272401.0</v>
      </c>
      <c r="Y60" s="4" t="s">
        <v>56</v>
      </c>
      <c r="Z60" s="4" t="s">
        <v>128</v>
      </c>
      <c r="AA60" s="3">
        <v>2601.0</v>
      </c>
      <c r="AB60" s="4" t="s">
        <v>129</v>
      </c>
      <c r="AC60" s="3">
        <v>1.30662346E8</v>
      </c>
      <c r="AD60" s="3">
        <v>0.0</v>
      </c>
      <c r="AE60" s="3">
        <v>0.0</v>
      </c>
      <c r="AF60" s="5">
        <v>45507.0</v>
      </c>
    </row>
    <row r="61" ht="14.25" hidden="1" customHeight="1">
      <c r="A61" s="6">
        <v>2023.0</v>
      </c>
      <c r="B61" s="7" t="s">
        <v>32</v>
      </c>
      <c r="C61" s="7" t="s">
        <v>33</v>
      </c>
      <c r="D61" s="7" t="s">
        <v>34</v>
      </c>
      <c r="E61" s="6">
        <v>10.0</v>
      </c>
      <c r="F61" s="7" t="s">
        <v>35</v>
      </c>
      <c r="G61" s="6">
        <v>100.0</v>
      </c>
      <c r="H61" s="7" t="s">
        <v>35</v>
      </c>
      <c r="I61" s="6">
        <v>100.0</v>
      </c>
      <c r="J61" s="7" t="s">
        <v>36</v>
      </c>
      <c r="K61" s="6">
        <v>22.0</v>
      </c>
      <c r="L61" s="7" t="s">
        <v>37</v>
      </c>
      <c r="M61" s="6">
        <v>0.0</v>
      </c>
      <c r="N61" s="7" t="s">
        <v>38</v>
      </c>
      <c r="O61" s="6">
        <v>14203.0</v>
      </c>
      <c r="P61" s="6">
        <v>94.0</v>
      </c>
      <c r="Q61" s="7" t="s">
        <v>126</v>
      </c>
      <c r="R61" s="6">
        <v>52.0</v>
      </c>
      <c r="S61" s="7" t="s">
        <v>74</v>
      </c>
      <c r="T61" s="6">
        <v>272.0</v>
      </c>
      <c r="U61" s="7" t="s">
        <v>54</v>
      </c>
      <c r="V61" s="6">
        <v>2.0</v>
      </c>
      <c r="W61" s="7" t="s">
        <v>121</v>
      </c>
      <c r="X61" s="6">
        <v>272402.0</v>
      </c>
      <c r="Y61" s="7" t="s">
        <v>130</v>
      </c>
      <c r="Z61" s="7" t="s">
        <v>128</v>
      </c>
      <c r="AA61" s="6">
        <v>2601.0</v>
      </c>
      <c r="AB61" s="7" t="s">
        <v>129</v>
      </c>
      <c r="AC61" s="6">
        <v>1.032057E7</v>
      </c>
      <c r="AD61" s="6">
        <v>0.0</v>
      </c>
      <c r="AE61" s="6">
        <v>0.0</v>
      </c>
      <c r="AF61" s="8">
        <v>45507.0</v>
      </c>
    </row>
    <row r="62" ht="14.25" hidden="1" customHeight="1">
      <c r="A62" s="3">
        <v>2023.0</v>
      </c>
      <c r="B62" s="4" t="s">
        <v>32</v>
      </c>
      <c r="C62" s="4" t="s">
        <v>33</v>
      </c>
      <c r="D62" s="4" t="s">
        <v>34</v>
      </c>
      <c r="E62" s="3">
        <v>10.0</v>
      </c>
      <c r="F62" s="4" t="s">
        <v>35</v>
      </c>
      <c r="G62" s="3">
        <v>100.0</v>
      </c>
      <c r="H62" s="4" t="s">
        <v>35</v>
      </c>
      <c r="I62" s="3">
        <v>100.0</v>
      </c>
      <c r="J62" s="4" t="s">
        <v>36</v>
      </c>
      <c r="K62" s="3">
        <v>22.0</v>
      </c>
      <c r="L62" s="4" t="s">
        <v>37</v>
      </c>
      <c r="M62" s="3">
        <v>0.0</v>
      </c>
      <c r="N62" s="4" t="s">
        <v>38</v>
      </c>
      <c r="O62" s="3">
        <v>14203.0</v>
      </c>
      <c r="P62" s="3">
        <v>94.0</v>
      </c>
      <c r="Q62" s="4" t="s">
        <v>126</v>
      </c>
      <c r="R62" s="3">
        <v>53.0</v>
      </c>
      <c r="S62" s="4" t="s">
        <v>131</v>
      </c>
      <c r="T62" s="3">
        <v>272.0</v>
      </c>
      <c r="U62" s="4" t="s">
        <v>54</v>
      </c>
      <c r="V62" s="3">
        <v>2.0</v>
      </c>
      <c r="W62" s="4" t="s">
        <v>121</v>
      </c>
      <c r="X62" s="3">
        <v>272401.0</v>
      </c>
      <c r="Y62" s="4" t="s">
        <v>56</v>
      </c>
      <c r="Z62" s="4" t="s">
        <v>128</v>
      </c>
      <c r="AA62" s="3">
        <v>2601.0</v>
      </c>
      <c r="AB62" s="4" t="s">
        <v>129</v>
      </c>
      <c r="AC62" s="3">
        <v>7241656.0</v>
      </c>
      <c r="AD62" s="3">
        <v>0.0</v>
      </c>
      <c r="AE62" s="3">
        <v>0.0</v>
      </c>
      <c r="AF62" s="5">
        <v>45507.0</v>
      </c>
    </row>
    <row r="63" ht="14.25" hidden="1" customHeight="1">
      <c r="A63" s="6">
        <v>2023.0</v>
      </c>
      <c r="B63" s="7" t="s">
        <v>32</v>
      </c>
      <c r="C63" s="7" t="s">
        <v>33</v>
      </c>
      <c r="D63" s="7" t="s">
        <v>34</v>
      </c>
      <c r="E63" s="6">
        <v>10.0</v>
      </c>
      <c r="F63" s="7" t="s">
        <v>35</v>
      </c>
      <c r="G63" s="6">
        <v>100.0</v>
      </c>
      <c r="H63" s="7" t="s">
        <v>35</v>
      </c>
      <c r="I63" s="6">
        <v>100.0</v>
      </c>
      <c r="J63" s="7" t="s">
        <v>36</v>
      </c>
      <c r="K63" s="6">
        <v>22.0</v>
      </c>
      <c r="L63" s="7" t="s">
        <v>37</v>
      </c>
      <c r="M63" s="6">
        <v>0.0</v>
      </c>
      <c r="N63" s="7" t="s">
        <v>38</v>
      </c>
      <c r="O63" s="6">
        <v>14203.0</v>
      </c>
      <c r="P63" s="6">
        <v>94.0</v>
      </c>
      <c r="Q63" s="7" t="s">
        <v>126</v>
      </c>
      <c r="R63" s="6">
        <v>54.0</v>
      </c>
      <c r="S63" s="7" t="s">
        <v>132</v>
      </c>
      <c r="T63" s="6">
        <v>272.0</v>
      </c>
      <c r="U63" s="7" t="s">
        <v>54</v>
      </c>
      <c r="V63" s="6">
        <v>2.0</v>
      </c>
      <c r="W63" s="7" t="s">
        <v>121</v>
      </c>
      <c r="X63" s="6">
        <v>272401.0</v>
      </c>
      <c r="Y63" s="7" t="s">
        <v>56</v>
      </c>
      <c r="Z63" s="7" t="s">
        <v>128</v>
      </c>
      <c r="AA63" s="6">
        <v>2601.0</v>
      </c>
      <c r="AB63" s="7" t="s">
        <v>129</v>
      </c>
      <c r="AC63" s="6">
        <v>4935847.0</v>
      </c>
      <c r="AD63" s="6">
        <v>0.0</v>
      </c>
      <c r="AE63" s="6">
        <v>0.0</v>
      </c>
      <c r="AF63" s="8">
        <v>45507.0</v>
      </c>
    </row>
    <row r="64" ht="14.25" hidden="1" customHeight="1">
      <c r="A64" s="3">
        <v>2023.0</v>
      </c>
      <c r="B64" s="4" t="s">
        <v>32</v>
      </c>
      <c r="C64" s="4" t="s">
        <v>33</v>
      </c>
      <c r="D64" s="4" t="s">
        <v>34</v>
      </c>
      <c r="E64" s="3">
        <v>10.0</v>
      </c>
      <c r="F64" s="4" t="s">
        <v>35</v>
      </c>
      <c r="G64" s="3">
        <v>100.0</v>
      </c>
      <c r="H64" s="4" t="s">
        <v>35</v>
      </c>
      <c r="I64" s="3">
        <v>100.0</v>
      </c>
      <c r="J64" s="4" t="s">
        <v>36</v>
      </c>
      <c r="K64" s="3">
        <v>22.0</v>
      </c>
      <c r="L64" s="4" t="s">
        <v>37</v>
      </c>
      <c r="M64" s="3">
        <v>0.0</v>
      </c>
      <c r="N64" s="4" t="s">
        <v>38</v>
      </c>
      <c r="O64" s="3">
        <v>14203.0</v>
      </c>
      <c r="P64" s="3">
        <v>94.0</v>
      </c>
      <c r="Q64" s="4" t="s">
        <v>126</v>
      </c>
      <c r="R64" s="3">
        <v>55.0</v>
      </c>
      <c r="S64" s="4" t="s">
        <v>133</v>
      </c>
      <c r="T64" s="3">
        <v>272.0</v>
      </c>
      <c r="U64" s="4" t="s">
        <v>54</v>
      </c>
      <c r="V64" s="3">
        <v>2.0</v>
      </c>
      <c r="W64" s="4" t="s">
        <v>121</v>
      </c>
      <c r="X64" s="3">
        <v>272401.0</v>
      </c>
      <c r="Y64" s="4" t="s">
        <v>56</v>
      </c>
      <c r="Z64" s="4" t="s">
        <v>128</v>
      </c>
      <c r="AA64" s="3">
        <v>2601.0</v>
      </c>
      <c r="AB64" s="4" t="s">
        <v>129</v>
      </c>
      <c r="AC64" s="3">
        <v>1.609535E7</v>
      </c>
      <c r="AD64" s="3">
        <v>0.0</v>
      </c>
      <c r="AE64" s="3">
        <v>0.0</v>
      </c>
      <c r="AF64" s="5">
        <v>45507.0</v>
      </c>
    </row>
    <row r="65" ht="14.25" hidden="1" customHeight="1">
      <c r="A65" s="6">
        <v>2023.0</v>
      </c>
      <c r="B65" s="7" t="s">
        <v>32</v>
      </c>
      <c r="C65" s="7" t="s">
        <v>33</v>
      </c>
      <c r="D65" s="7" t="s">
        <v>34</v>
      </c>
      <c r="E65" s="6">
        <v>10.0</v>
      </c>
      <c r="F65" s="7" t="s">
        <v>35</v>
      </c>
      <c r="G65" s="6">
        <v>100.0</v>
      </c>
      <c r="H65" s="7" t="s">
        <v>35</v>
      </c>
      <c r="I65" s="6">
        <v>100.0</v>
      </c>
      <c r="J65" s="7" t="s">
        <v>36</v>
      </c>
      <c r="K65" s="6">
        <v>22.0</v>
      </c>
      <c r="L65" s="7" t="s">
        <v>37</v>
      </c>
      <c r="M65" s="6">
        <v>0.0</v>
      </c>
      <c r="N65" s="7" t="s">
        <v>38</v>
      </c>
      <c r="O65" s="6">
        <v>14203.0</v>
      </c>
      <c r="P65" s="6">
        <v>94.0</v>
      </c>
      <c r="Q65" s="7" t="s">
        <v>126</v>
      </c>
      <c r="R65" s="6">
        <v>56.0</v>
      </c>
      <c r="S65" s="7" t="s">
        <v>134</v>
      </c>
      <c r="T65" s="6">
        <v>272.0</v>
      </c>
      <c r="U65" s="7" t="s">
        <v>54</v>
      </c>
      <c r="V65" s="6">
        <v>2.0</v>
      </c>
      <c r="W65" s="7" t="s">
        <v>121</v>
      </c>
      <c r="X65" s="6">
        <v>272401.0</v>
      </c>
      <c r="Y65" s="7" t="s">
        <v>56</v>
      </c>
      <c r="Z65" s="7" t="s">
        <v>128</v>
      </c>
      <c r="AA65" s="6">
        <v>2601.0</v>
      </c>
      <c r="AB65" s="7" t="s">
        <v>129</v>
      </c>
      <c r="AC65" s="6">
        <v>1.7702775E7</v>
      </c>
      <c r="AD65" s="6">
        <v>0.0</v>
      </c>
      <c r="AE65" s="6">
        <v>0.0</v>
      </c>
      <c r="AF65" s="8">
        <v>45507.0</v>
      </c>
    </row>
    <row r="66" ht="14.25" hidden="1" customHeight="1">
      <c r="A66" s="3">
        <v>2023.0</v>
      </c>
      <c r="B66" s="4" t="s">
        <v>32</v>
      </c>
      <c r="C66" s="4" t="s">
        <v>33</v>
      </c>
      <c r="D66" s="4" t="s">
        <v>34</v>
      </c>
      <c r="E66" s="3">
        <v>10.0</v>
      </c>
      <c r="F66" s="4" t="s">
        <v>35</v>
      </c>
      <c r="G66" s="3">
        <v>100.0</v>
      </c>
      <c r="H66" s="4" t="s">
        <v>35</v>
      </c>
      <c r="I66" s="3">
        <v>100.0</v>
      </c>
      <c r="J66" s="4" t="s">
        <v>36</v>
      </c>
      <c r="K66" s="3">
        <v>22.0</v>
      </c>
      <c r="L66" s="4" t="s">
        <v>37</v>
      </c>
      <c r="M66" s="3">
        <v>0.0</v>
      </c>
      <c r="N66" s="4" t="s">
        <v>38</v>
      </c>
      <c r="O66" s="3">
        <v>14203.0</v>
      </c>
      <c r="P66" s="3">
        <v>94.0</v>
      </c>
      <c r="Q66" s="4" t="s">
        <v>126</v>
      </c>
      <c r="R66" s="3">
        <v>57.0</v>
      </c>
      <c r="S66" s="4" t="s">
        <v>135</v>
      </c>
      <c r="T66" s="3">
        <v>272.0</v>
      </c>
      <c r="U66" s="4" t="s">
        <v>54</v>
      </c>
      <c r="V66" s="3">
        <v>2.0</v>
      </c>
      <c r="W66" s="4" t="s">
        <v>121</v>
      </c>
      <c r="X66" s="3">
        <v>272401.0</v>
      </c>
      <c r="Y66" s="4" t="s">
        <v>56</v>
      </c>
      <c r="Z66" s="4" t="s">
        <v>128</v>
      </c>
      <c r="AA66" s="3">
        <v>2601.0</v>
      </c>
      <c r="AB66" s="4" t="s">
        <v>129</v>
      </c>
      <c r="AC66" s="3">
        <v>5563630.0</v>
      </c>
      <c r="AD66" s="3">
        <v>0.0</v>
      </c>
      <c r="AE66" s="3">
        <v>0.0</v>
      </c>
      <c r="AF66" s="5">
        <v>45507.0</v>
      </c>
    </row>
    <row r="67" ht="14.25" hidden="1" customHeight="1">
      <c r="A67" s="6">
        <v>2023.0</v>
      </c>
      <c r="B67" s="7" t="s">
        <v>32</v>
      </c>
      <c r="C67" s="7" t="s">
        <v>33</v>
      </c>
      <c r="D67" s="7" t="s">
        <v>34</v>
      </c>
      <c r="E67" s="6">
        <v>10.0</v>
      </c>
      <c r="F67" s="7" t="s">
        <v>35</v>
      </c>
      <c r="G67" s="6">
        <v>100.0</v>
      </c>
      <c r="H67" s="7" t="s">
        <v>35</v>
      </c>
      <c r="I67" s="6">
        <v>100.0</v>
      </c>
      <c r="J67" s="7" t="s">
        <v>36</v>
      </c>
      <c r="K67" s="6">
        <v>22.0</v>
      </c>
      <c r="L67" s="7" t="s">
        <v>37</v>
      </c>
      <c r="M67" s="6">
        <v>0.0</v>
      </c>
      <c r="N67" s="7" t="s">
        <v>38</v>
      </c>
      <c r="O67" s="6">
        <v>14203.0</v>
      </c>
      <c r="P67" s="6">
        <v>94.0</v>
      </c>
      <c r="Q67" s="7" t="s">
        <v>126</v>
      </c>
      <c r="R67" s="6">
        <v>58.0</v>
      </c>
      <c r="S67" s="7" t="s">
        <v>136</v>
      </c>
      <c r="T67" s="6">
        <v>272.0</v>
      </c>
      <c r="U67" s="7" t="s">
        <v>54</v>
      </c>
      <c r="V67" s="6">
        <v>2.0</v>
      </c>
      <c r="W67" s="7" t="s">
        <v>121</v>
      </c>
      <c r="X67" s="6">
        <v>272401.0</v>
      </c>
      <c r="Y67" s="7" t="s">
        <v>56</v>
      </c>
      <c r="Z67" s="7" t="s">
        <v>128</v>
      </c>
      <c r="AA67" s="6">
        <v>2601.0</v>
      </c>
      <c r="AB67" s="7" t="s">
        <v>129</v>
      </c>
      <c r="AC67" s="6">
        <v>4978816.0</v>
      </c>
      <c r="AD67" s="6">
        <v>0.0</v>
      </c>
      <c r="AE67" s="6">
        <v>0.0</v>
      </c>
      <c r="AF67" s="8">
        <v>45507.0</v>
      </c>
    </row>
    <row r="68" ht="14.25" hidden="1" customHeight="1">
      <c r="A68" s="3">
        <v>2023.0</v>
      </c>
      <c r="B68" s="4" t="s">
        <v>32</v>
      </c>
      <c r="C68" s="4" t="s">
        <v>33</v>
      </c>
      <c r="D68" s="4" t="s">
        <v>34</v>
      </c>
      <c r="E68" s="3">
        <v>10.0</v>
      </c>
      <c r="F68" s="4" t="s">
        <v>35</v>
      </c>
      <c r="G68" s="3">
        <v>100.0</v>
      </c>
      <c r="H68" s="4" t="s">
        <v>35</v>
      </c>
      <c r="I68" s="3">
        <v>100.0</v>
      </c>
      <c r="J68" s="4" t="s">
        <v>36</v>
      </c>
      <c r="K68" s="3">
        <v>22.0</v>
      </c>
      <c r="L68" s="4" t="s">
        <v>37</v>
      </c>
      <c r="M68" s="3">
        <v>0.0</v>
      </c>
      <c r="N68" s="4" t="s">
        <v>38</v>
      </c>
      <c r="O68" s="3">
        <v>14203.0</v>
      </c>
      <c r="P68" s="3">
        <v>94.0</v>
      </c>
      <c r="Q68" s="4" t="s">
        <v>126</v>
      </c>
      <c r="R68" s="3">
        <v>59.0</v>
      </c>
      <c r="S68" s="4" t="s">
        <v>137</v>
      </c>
      <c r="T68" s="3">
        <v>272.0</v>
      </c>
      <c r="U68" s="4" t="s">
        <v>54</v>
      </c>
      <c r="V68" s="3">
        <v>2.0</v>
      </c>
      <c r="W68" s="4" t="s">
        <v>121</v>
      </c>
      <c r="X68" s="3">
        <v>272401.0</v>
      </c>
      <c r="Y68" s="4" t="s">
        <v>56</v>
      </c>
      <c r="Z68" s="4" t="s">
        <v>128</v>
      </c>
      <c r="AA68" s="3">
        <v>2601.0</v>
      </c>
      <c r="AB68" s="4" t="s">
        <v>129</v>
      </c>
      <c r="AC68" s="3">
        <v>3988689.0</v>
      </c>
      <c r="AD68" s="3">
        <v>0.0</v>
      </c>
      <c r="AE68" s="3">
        <v>0.0</v>
      </c>
      <c r="AF68" s="5">
        <v>45507.0</v>
      </c>
    </row>
    <row r="69" ht="14.25" hidden="1" customHeight="1">
      <c r="A69" s="6">
        <v>2023.0</v>
      </c>
      <c r="B69" s="7" t="s">
        <v>32</v>
      </c>
      <c r="C69" s="7" t="s">
        <v>33</v>
      </c>
      <c r="D69" s="7" t="s">
        <v>34</v>
      </c>
      <c r="E69" s="6">
        <v>10.0</v>
      </c>
      <c r="F69" s="7" t="s">
        <v>35</v>
      </c>
      <c r="G69" s="6">
        <v>100.0</v>
      </c>
      <c r="H69" s="7" t="s">
        <v>35</v>
      </c>
      <c r="I69" s="6">
        <v>100.0</v>
      </c>
      <c r="J69" s="7" t="s">
        <v>36</v>
      </c>
      <c r="K69" s="6">
        <v>22.0</v>
      </c>
      <c r="L69" s="7" t="s">
        <v>37</v>
      </c>
      <c r="M69" s="6">
        <v>0.0</v>
      </c>
      <c r="N69" s="7" t="s">
        <v>38</v>
      </c>
      <c r="O69" s="6">
        <v>14203.0</v>
      </c>
      <c r="P69" s="6">
        <v>94.0</v>
      </c>
      <c r="Q69" s="7" t="s">
        <v>126</v>
      </c>
      <c r="R69" s="6">
        <v>60.0</v>
      </c>
      <c r="S69" s="7" t="s">
        <v>138</v>
      </c>
      <c r="T69" s="6">
        <v>272.0</v>
      </c>
      <c r="U69" s="7" t="s">
        <v>54</v>
      </c>
      <c r="V69" s="6">
        <v>2.0</v>
      </c>
      <c r="W69" s="7" t="s">
        <v>121</v>
      </c>
      <c r="X69" s="6">
        <v>272401.0</v>
      </c>
      <c r="Y69" s="7" t="s">
        <v>56</v>
      </c>
      <c r="Z69" s="7" t="s">
        <v>128</v>
      </c>
      <c r="AA69" s="6">
        <v>2601.0</v>
      </c>
      <c r="AB69" s="7" t="s">
        <v>129</v>
      </c>
      <c r="AC69" s="6">
        <v>1639484.0</v>
      </c>
      <c r="AD69" s="6">
        <v>0.0</v>
      </c>
      <c r="AE69" s="6">
        <v>0.0</v>
      </c>
      <c r="AF69" s="8">
        <v>45507.0</v>
      </c>
    </row>
    <row r="70" ht="14.25" hidden="1" customHeight="1">
      <c r="A70" s="3">
        <v>2023.0</v>
      </c>
      <c r="B70" s="4" t="s">
        <v>32</v>
      </c>
      <c r="C70" s="4" t="s">
        <v>33</v>
      </c>
      <c r="D70" s="4" t="s">
        <v>34</v>
      </c>
      <c r="E70" s="3">
        <v>10.0</v>
      </c>
      <c r="F70" s="4" t="s">
        <v>35</v>
      </c>
      <c r="G70" s="3">
        <v>100.0</v>
      </c>
      <c r="H70" s="4" t="s">
        <v>35</v>
      </c>
      <c r="I70" s="3">
        <v>100.0</v>
      </c>
      <c r="J70" s="4" t="s">
        <v>36</v>
      </c>
      <c r="K70" s="3">
        <v>22.0</v>
      </c>
      <c r="L70" s="4" t="s">
        <v>37</v>
      </c>
      <c r="M70" s="3">
        <v>0.0</v>
      </c>
      <c r="N70" s="4" t="s">
        <v>38</v>
      </c>
      <c r="O70" s="3">
        <v>14203.0</v>
      </c>
      <c r="P70" s="3">
        <v>94.0</v>
      </c>
      <c r="Q70" s="4" t="s">
        <v>126</v>
      </c>
      <c r="R70" s="3">
        <v>61.0</v>
      </c>
      <c r="S70" s="4" t="s">
        <v>139</v>
      </c>
      <c r="T70" s="3">
        <v>272.0</v>
      </c>
      <c r="U70" s="4" t="s">
        <v>54</v>
      </c>
      <c r="V70" s="3">
        <v>2.0</v>
      </c>
      <c r="W70" s="4" t="s">
        <v>121</v>
      </c>
      <c r="X70" s="3">
        <v>272401.0</v>
      </c>
      <c r="Y70" s="4" t="s">
        <v>56</v>
      </c>
      <c r="Z70" s="4" t="s">
        <v>128</v>
      </c>
      <c r="AA70" s="3">
        <v>2601.0</v>
      </c>
      <c r="AB70" s="4" t="s">
        <v>129</v>
      </c>
      <c r="AC70" s="3">
        <v>1399023.0</v>
      </c>
      <c r="AD70" s="3">
        <v>0.0</v>
      </c>
      <c r="AE70" s="3">
        <v>0.0</v>
      </c>
      <c r="AF70" s="5">
        <v>45507.0</v>
      </c>
    </row>
    <row r="71" ht="14.25" hidden="1" customHeight="1">
      <c r="A71" s="6">
        <v>2023.0</v>
      </c>
      <c r="B71" s="7" t="s">
        <v>32</v>
      </c>
      <c r="C71" s="7" t="s">
        <v>33</v>
      </c>
      <c r="D71" s="7" t="s">
        <v>34</v>
      </c>
      <c r="E71" s="6">
        <v>10.0</v>
      </c>
      <c r="F71" s="7" t="s">
        <v>35</v>
      </c>
      <c r="G71" s="6">
        <v>100.0</v>
      </c>
      <c r="H71" s="7" t="s">
        <v>35</v>
      </c>
      <c r="I71" s="6">
        <v>100.0</v>
      </c>
      <c r="J71" s="7" t="s">
        <v>36</v>
      </c>
      <c r="K71" s="6">
        <v>22.0</v>
      </c>
      <c r="L71" s="7" t="s">
        <v>37</v>
      </c>
      <c r="M71" s="6">
        <v>0.0</v>
      </c>
      <c r="N71" s="7" t="s">
        <v>38</v>
      </c>
      <c r="O71" s="6">
        <v>14203.0</v>
      </c>
      <c r="P71" s="6">
        <v>94.0</v>
      </c>
      <c r="Q71" s="7" t="s">
        <v>126</v>
      </c>
      <c r="R71" s="6">
        <v>62.0</v>
      </c>
      <c r="S71" s="7" t="s">
        <v>140</v>
      </c>
      <c r="T71" s="6">
        <v>272.0</v>
      </c>
      <c r="U71" s="7" t="s">
        <v>54</v>
      </c>
      <c r="V71" s="6">
        <v>2.0</v>
      </c>
      <c r="W71" s="7" t="s">
        <v>121</v>
      </c>
      <c r="X71" s="6">
        <v>272401.0</v>
      </c>
      <c r="Y71" s="7" t="s">
        <v>56</v>
      </c>
      <c r="Z71" s="7" t="s">
        <v>128</v>
      </c>
      <c r="AA71" s="6">
        <v>2601.0</v>
      </c>
      <c r="AB71" s="7" t="s">
        <v>129</v>
      </c>
      <c r="AC71" s="6">
        <v>1389157.0</v>
      </c>
      <c r="AD71" s="6">
        <v>0.0</v>
      </c>
      <c r="AE71" s="6">
        <v>0.0</v>
      </c>
      <c r="AF71" s="8">
        <v>45507.0</v>
      </c>
    </row>
    <row r="72" ht="14.25" hidden="1" customHeight="1">
      <c r="A72" s="3">
        <v>2023.0</v>
      </c>
      <c r="B72" s="4" t="s">
        <v>32</v>
      </c>
      <c r="C72" s="4" t="s">
        <v>33</v>
      </c>
      <c r="D72" s="4" t="s">
        <v>34</v>
      </c>
      <c r="E72" s="3">
        <v>10.0</v>
      </c>
      <c r="F72" s="4" t="s">
        <v>35</v>
      </c>
      <c r="G72" s="3">
        <v>100.0</v>
      </c>
      <c r="H72" s="4" t="s">
        <v>35</v>
      </c>
      <c r="I72" s="3">
        <v>100.0</v>
      </c>
      <c r="J72" s="4" t="s">
        <v>36</v>
      </c>
      <c r="K72" s="3">
        <v>22.0</v>
      </c>
      <c r="L72" s="4" t="s">
        <v>37</v>
      </c>
      <c r="M72" s="3">
        <v>0.0</v>
      </c>
      <c r="N72" s="4" t="s">
        <v>38</v>
      </c>
      <c r="O72" s="3">
        <v>14203.0</v>
      </c>
      <c r="P72" s="3">
        <v>94.0</v>
      </c>
      <c r="Q72" s="4" t="s">
        <v>126</v>
      </c>
      <c r="R72" s="3">
        <v>63.0</v>
      </c>
      <c r="S72" s="4" t="s">
        <v>141</v>
      </c>
      <c r="T72" s="3">
        <v>272.0</v>
      </c>
      <c r="U72" s="4" t="s">
        <v>54</v>
      </c>
      <c r="V72" s="3">
        <v>2.0</v>
      </c>
      <c r="W72" s="4" t="s">
        <v>121</v>
      </c>
      <c r="X72" s="3">
        <v>272401.0</v>
      </c>
      <c r="Y72" s="4" t="s">
        <v>56</v>
      </c>
      <c r="Z72" s="4" t="s">
        <v>128</v>
      </c>
      <c r="AA72" s="3">
        <v>2601.0</v>
      </c>
      <c r="AB72" s="4" t="s">
        <v>129</v>
      </c>
      <c r="AC72" s="3">
        <v>1.0814625E7</v>
      </c>
      <c r="AD72" s="3">
        <v>0.0</v>
      </c>
      <c r="AE72" s="3">
        <v>0.0</v>
      </c>
      <c r="AF72" s="5">
        <v>45507.0</v>
      </c>
    </row>
    <row r="73" ht="14.25" hidden="1" customHeight="1">
      <c r="A73" s="6">
        <v>2023.0</v>
      </c>
      <c r="B73" s="7" t="s">
        <v>32</v>
      </c>
      <c r="C73" s="7" t="s">
        <v>33</v>
      </c>
      <c r="D73" s="7" t="s">
        <v>34</v>
      </c>
      <c r="E73" s="6">
        <v>10.0</v>
      </c>
      <c r="F73" s="7" t="s">
        <v>35</v>
      </c>
      <c r="G73" s="6">
        <v>100.0</v>
      </c>
      <c r="H73" s="7" t="s">
        <v>35</v>
      </c>
      <c r="I73" s="6">
        <v>100.0</v>
      </c>
      <c r="J73" s="7" t="s">
        <v>36</v>
      </c>
      <c r="K73" s="6">
        <v>22.0</v>
      </c>
      <c r="L73" s="7" t="s">
        <v>37</v>
      </c>
      <c r="M73" s="6">
        <v>0.0</v>
      </c>
      <c r="N73" s="7" t="s">
        <v>38</v>
      </c>
      <c r="O73" s="6">
        <v>14203.0</v>
      </c>
      <c r="P73" s="6">
        <v>94.0</v>
      </c>
      <c r="Q73" s="7" t="s">
        <v>126</v>
      </c>
      <c r="R73" s="6">
        <v>64.0</v>
      </c>
      <c r="S73" s="7" t="s">
        <v>142</v>
      </c>
      <c r="T73" s="6">
        <v>228.0</v>
      </c>
      <c r="U73" s="7" t="s">
        <v>143</v>
      </c>
      <c r="V73" s="6">
        <v>2.0</v>
      </c>
      <c r="W73" s="7" t="s">
        <v>121</v>
      </c>
      <c r="X73" s="6">
        <v>228701.0</v>
      </c>
      <c r="Y73" s="7" t="s">
        <v>144</v>
      </c>
      <c r="Z73" s="7" t="s">
        <v>128</v>
      </c>
      <c r="AA73" s="6">
        <v>2601.0</v>
      </c>
      <c r="AB73" s="7" t="s">
        <v>129</v>
      </c>
      <c r="AC73" s="6">
        <v>7.3491966E7</v>
      </c>
      <c r="AD73" s="6">
        <v>0.0</v>
      </c>
      <c r="AE73" s="6">
        <v>0.0</v>
      </c>
      <c r="AF73" s="8">
        <v>45507.0</v>
      </c>
    </row>
    <row r="74" ht="14.25" hidden="1" customHeight="1">
      <c r="A74" s="3">
        <v>2023.0</v>
      </c>
      <c r="B74" s="4" t="s">
        <v>32</v>
      </c>
      <c r="C74" s="4" t="s">
        <v>33</v>
      </c>
      <c r="D74" s="4" t="s">
        <v>34</v>
      </c>
      <c r="E74" s="3">
        <v>10.0</v>
      </c>
      <c r="F74" s="4" t="s">
        <v>35</v>
      </c>
      <c r="G74" s="3">
        <v>100.0</v>
      </c>
      <c r="H74" s="4" t="s">
        <v>35</v>
      </c>
      <c r="I74" s="3">
        <v>100.0</v>
      </c>
      <c r="J74" s="4" t="s">
        <v>36</v>
      </c>
      <c r="K74" s="3">
        <v>22.0</v>
      </c>
      <c r="L74" s="4" t="s">
        <v>37</v>
      </c>
      <c r="M74" s="3">
        <v>0.0</v>
      </c>
      <c r="N74" s="4" t="s">
        <v>38</v>
      </c>
      <c r="O74" s="3">
        <v>14205.0</v>
      </c>
      <c r="P74" s="3">
        <v>95.0</v>
      </c>
      <c r="Q74" s="4" t="s">
        <v>145</v>
      </c>
      <c r="R74" s="3">
        <v>51.0</v>
      </c>
      <c r="S74" s="4" t="s">
        <v>78</v>
      </c>
      <c r="T74" s="3">
        <v>272.0</v>
      </c>
      <c r="U74" s="4" t="s">
        <v>54</v>
      </c>
      <c r="V74" s="3">
        <v>4.0</v>
      </c>
      <c r="W74" s="4" t="s">
        <v>42</v>
      </c>
      <c r="X74" s="3">
        <v>272701.0</v>
      </c>
      <c r="Y74" s="4" t="s">
        <v>65</v>
      </c>
      <c r="Z74" s="4" t="s">
        <v>66</v>
      </c>
      <c r="AA74" s="3">
        <v>4302.0</v>
      </c>
      <c r="AB74" s="4" t="s">
        <v>73</v>
      </c>
      <c r="AC74" s="3">
        <v>427885.0</v>
      </c>
      <c r="AD74" s="3">
        <v>2.88671598E8</v>
      </c>
      <c r="AE74" s="3">
        <v>2.46458802E8</v>
      </c>
      <c r="AF74" s="5">
        <v>45507.0</v>
      </c>
    </row>
    <row r="75" ht="14.25" hidden="1" customHeight="1">
      <c r="A75" s="6">
        <v>2023.0</v>
      </c>
      <c r="B75" s="7" t="s">
        <v>32</v>
      </c>
      <c r="C75" s="7" t="s">
        <v>33</v>
      </c>
      <c r="D75" s="7" t="s">
        <v>34</v>
      </c>
      <c r="E75" s="6">
        <v>10.0</v>
      </c>
      <c r="F75" s="7" t="s">
        <v>35</v>
      </c>
      <c r="G75" s="6">
        <v>100.0</v>
      </c>
      <c r="H75" s="7" t="s">
        <v>35</v>
      </c>
      <c r="I75" s="6">
        <v>100.0</v>
      </c>
      <c r="J75" s="7" t="s">
        <v>36</v>
      </c>
      <c r="K75" s="6">
        <v>22.0</v>
      </c>
      <c r="L75" s="7" t="s">
        <v>37</v>
      </c>
      <c r="M75" s="6">
        <v>0.0</v>
      </c>
      <c r="N75" s="7" t="s">
        <v>38</v>
      </c>
      <c r="O75" s="6">
        <v>14205.0</v>
      </c>
      <c r="P75" s="6">
        <v>95.0</v>
      </c>
      <c r="Q75" s="7" t="s">
        <v>145</v>
      </c>
      <c r="R75" s="6">
        <v>52.0</v>
      </c>
      <c r="S75" s="7" t="s">
        <v>111</v>
      </c>
      <c r="T75" s="6">
        <v>271.0</v>
      </c>
      <c r="U75" s="7" t="s">
        <v>41</v>
      </c>
      <c r="V75" s="6">
        <v>4.0</v>
      </c>
      <c r="W75" s="7" t="s">
        <v>42</v>
      </c>
      <c r="X75" s="6">
        <v>271501.0</v>
      </c>
      <c r="Y75" s="7" t="s">
        <v>75</v>
      </c>
      <c r="Z75" s="7" t="s">
        <v>66</v>
      </c>
      <c r="AA75" s="6">
        <v>4302.0</v>
      </c>
      <c r="AB75" s="7" t="s">
        <v>73</v>
      </c>
      <c r="AC75" s="6">
        <v>193301.0</v>
      </c>
      <c r="AD75" s="6">
        <v>0.0</v>
      </c>
      <c r="AE75" s="6">
        <v>0.0</v>
      </c>
      <c r="AF75" s="8">
        <v>45507.0</v>
      </c>
    </row>
    <row r="76" ht="14.25" hidden="1" customHeight="1">
      <c r="A76" s="3">
        <v>2023.0</v>
      </c>
      <c r="B76" s="4" t="s">
        <v>32</v>
      </c>
      <c r="C76" s="4" t="s">
        <v>33</v>
      </c>
      <c r="D76" s="4" t="s">
        <v>34</v>
      </c>
      <c r="E76" s="3">
        <v>10.0</v>
      </c>
      <c r="F76" s="4" t="s">
        <v>35</v>
      </c>
      <c r="G76" s="3">
        <v>100.0</v>
      </c>
      <c r="H76" s="4" t="s">
        <v>35</v>
      </c>
      <c r="I76" s="3">
        <v>100.0</v>
      </c>
      <c r="J76" s="4" t="s">
        <v>36</v>
      </c>
      <c r="K76" s="3">
        <v>22.0</v>
      </c>
      <c r="L76" s="4" t="s">
        <v>37</v>
      </c>
      <c r="M76" s="3">
        <v>0.0</v>
      </c>
      <c r="N76" s="4" t="s">
        <v>38</v>
      </c>
      <c r="O76" s="3">
        <v>14206.0</v>
      </c>
      <c r="P76" s="3">
        <v>96.0</v>
      </c>
      <c r="Q76" s="4" t="s">
        <v>146</v>
      </c>
      <c r="R76" s="3">
        <v>51.0</v>
      </c>
      <c r="S76" s="4" t="s">
        <v>78</v>
      </c>
      <c r="T76" s="3">
        <v>271.0</v>
      </c>
      <c r="U76" s="4" t="s">
        <v>41</v>
      </c>
      <c r="V76" s="3">
        <v>4.0</v>
      </c>
      <c r="W76" s="4" t="s">
        <v>42</v>
      </c>
      <c r="X76" s="3">
        <v>271201.0</v>
      </c>
      <c r="Y76" s="4" t="s">
        <v>43</v>
      </c>
      <c r="Z76" s="4" t="s">
        <v>92</v>
      </c>
      <c r="AA76" s="3">
        <v>4509.0</v>
      </c>
      <c r="AB76" s="4" t="s">
        <v>93</v>
      </c>
      <c r="AC76" s="3">
        <v>0.0</v>
      </c>
      <c r="AD76" s="3">
        <v>1.08642738E8</v>
      </c>
      <c r="AE76" s="3">
        <v>0.0</v>
      </c>
      <c r="AF76" s="5">
        <v>45507.0</v>
      </c>
    </row>
    <row r="77" ht="14.25" hidden="1" customHeight="1">
      <c r="A77" s="6">
        <v>2023.0</v>
      </c>
      <c r="B77" s="7" t="s">
        <v>32</v>
      </c>
      <c r="C77" s="7" t="s">
        <v>33</v>
      </c>
      <c r="D77" s="7" t="s">
        <v>34</v>
      </c>
      <c r="E77" s="6">
        <v>10.0</v>
      </c>
      <c r="F77" s="7" t="s">
        <v>35</v>
      </c>
      <c r="G77" s="6">
        <v>100.0</v>
      </c>
      <c r="H77" s="7" t="s">
        <v>35</v>
      </c>
      <c r="I77" s="6">
        <v>100.0</v>
      </c>
      <c r="J77" s="7" t="s">
        <v>36</v>
      </c>
      <c r="K77" s="6">
        <v>22.0</v>
      </c>
      <c r="L77" s="7" t="s">
        <v>37</v>
      </c>
      <c r="M77" s="6">
        <v>0.0</v>
      </c>
      <c r="N77" s="7" t="s">
        <v>38</v>
      </c>
      <c r="O77" s="6">
        <v>14214.0</v>
      </c>
      <c r="P77" s="6">
        <v>99.0</v>
      </c>
      <c r="Q77" s="7" t="s">
        <v>147</v>
      </c>
      <c r="R77" s="6">
        <v>51.0</v>
      </c>
      <c r="S77" s="7" t="s">
        <v>78</v>
      </c>
      <c r="T77" s="6">
        <v>271.0</v>
      </c>
      <c r="U77" s="7" t="s">
        <v>41</v>
      </c>
      <c r="V77" s="6">
        <v>4.0</v>
      </c>
      <c r="W77" s="7" t="s">
        <v>42</v>
      </c>
      <c r="X77" s="6">
        <v>271101.0</v>
      </c>
      <c r="Y77" s="7" t="s">
        <v>116</v>
      </c>
      <c r="Z77" s="7" t="s">
        <v>44</v>
      </c>
      <c r="AA77" s="6">
        <v>4101.0</v>
      </c>
      <c r="AB77" s="7" t="s">
        <v>148</v>
      </c>
      <c r="AC77" s="6">
        <v>0.0</v>
      </c>
      <c r="AD77" s="6">
        <v>3.082204645E9</v>
      </c>
      <c r="AE77" s="6">
        <v>3.082204645E9</v>
      </c>
      <c r="AF77" s="8">
        <v>45507.0</v>
      </c>
    </row>
    <row r="78" ht="14.25" hidden="1" customHeight="1">
      <c r="A78" s="3">
        <v>2023.0</v>
      </c>
      <c r="B78" s="4" t="s">
        <v>32</v>
      </c>
      <c r="C78" s="4" t="s">
        <v>33</v>
      </c>
      <c r="D78" s="4" t="s">
        <v>34</v>
      </c>
      <c r="E78" s="3">
        <v>10.0</v>
      </c>
      <c r="F78" s="4" t="s">
        <v>35</v>
      </c>
      <c r="G78" s="3">
        <v>100.0</v>
      </c>
      <c r="H78" s="4" t="s">
        <v>35</v>
      </c>
      <c r="I78" s="3">
        <v>100.0</v>
      </c>
      <c r="J78" s="4" t="s">
        <v>36</v>
      </c>
      <c r="K78" s="3">
        <v>22.0</v>
      </c>
      <c r="L78" s="4" t="s">
        <v>37</v>
      </c>
      <c r="M78" s="3">
        <v>3.0</v>
      </c>
      <c r="N78" s="4" t="s">
        <v>149</v>
      </c>
      <c r="O78" s="3">
        <v>14215.0</v>
      </c>
      <c r="P78" s="3">
        <v>1.0</v>
      </c>
      <c r="Q78" s="4" t="s">
        <v>150</v>
      </c>
      <c r="R78" s="3">
        <v>51.0</v>
      </c>
      <c r="S78" s="4" t="s">
        <v>78</v>
      </c>
      <c r="T78" s="3">
        <v>272.0</v>
      </c>
      <c r="U78" s="4" t="s">
        <v>54</v>
      </c>
      <c r="V78" s="3">
        <v>4.0</v>
      </c>
      <c r="W78" s="4" t="s">
        <v>42</v>
      </c>
      <c r="X78" s="3">
        <v>272701.0</v>
      </c>
      <c r="Y78" s="4" t="s">
        <v>65</v>
      </c>
      <c r="Z78" s="4" t="s">
        <v>66</v>
      </c>
      <c r="AA78" s="3">
        <v>4303.0</v>
      </c>
      <c r="AB78" s="4" t="s">
        <v>110</v>
      </c>
      <c r="AC78" s="3">
        <v>2.5977936E7</v>
      </c>
      <c r="AD78" s="3">
        <v>9.131234275E9</v>
      </c>
      <c r="AE78" s="3">
        <v>6.630182117E9</v>
      </c>
      <c r="AF78" s="5">
        <v>45507.0</v>
      </c>
    </row>
    <row r="79" ht="14.25" hidden="1" customHeight="1">
      <c r="A79" s="6">
        <v>2023.0</v>
      </c>
      <c r="B79" s="7" t="s">
        <v>32</v>
      </c>
      <c r="C79" s="7" t="s">
        <v>33</v>
      </c>
      <c r="D79" s="7" t="s">
        <v>34</v>
      </c>
      <c r="E79" s="6">
        <v>10.0</v>
      </c>
      <c r="F79" s="7" t="s">
        <v>35</v>
      </c>
      <c r="G79" s="6">
        <v>100.0</v>
      </c>
      <c r="H79" s="7" t="s">
        <v>35</v>
      </c>
      <c r="I79" s="6">
        <v>100.0</v>
      </c>
      <c r="J79" s="7" t="s">
        <v>36</v>
      </c>
      <c r="K79" s="6">
        <v>22.0</v>
      </c>
      <c r="L79" s="7" t="s">
        <v>37</v>
      </c>
      <c r="M79" s="6">
        <v>3.0</v>
      </c>
      <c r="N79" s="7" t="s">
        <v>149</v>
      </c>
      <c r="O79" s="6">
        <v>14215.0</v>
      </c>
      <c r="P79" s="6">
        <v>1.0</v>
      </c>
      <c r="Q79" s="7" t="s">
        <v>150</v>
      </c>
      <c r="R79" s="6">
        <v>52.0</v>
      </c>
      <c r="S79" s="7" t="s">
        <v>111</v>
      </c>
      <c r="T79" s="6">
        <v>271.0</v>
      </c>
      <c r="U79" s="7" t="s">
        <v>41</v>
      </c>
      <c r="V79" s="6">
        <v>4.0</v>
      </c>
      <c r="W79" s="7" t="s">
        <v>42</v>
      </c>
      <c r="X79" s="6">
        <v>271501.0</v>
      </c>
      <c r="Y79" s="7" t="s">
        <v>75</v>
      </c>
      <c r="Z79" s="7" t="s">
        <v>66</v>
      </c>
      <c r="AA79" s="6">
        <v>4303.0</v>
      </c>
      <c r="AB79" s="7" t="s">
        <v>110</v>
      </c>
      <c r="AC79" s="6">
        <v>2023172.0</v>
      </c>
      <c r="AD79" s="6">
        <v>0.0</v>
      </c>
      <c r="AE79" s="6">
        <v>0.0</v>
      </c>
      <c r="AF79" s="8">
        <v>45507.0</v>
      </c>
    </row>
    <row r="80" ht="14.25" hidden="1" customHeight="1">
      <c r="A80" s="3">
        <v>2023.0</v>
      </c>
      <c r="B80" s="4" t="s">
        <v>32</v>
      </c>
      <c r="C80" s="4" t="s">
        <v>33</v>
      </c>
      <c r="D80" s="4" t="s">
        <v>34</v>
      </c>
      <c r="E80" s="3">
        <v>10.0</v>
      </c>
      <c r="F80" s="4" t="s">
        <v>35</v>
      </c>
      <c r="G80" s="3">
        <v>100.0</v>
      </c>
      <c r="H80" s="4" t="s">
        <v>35</v>
      </c>
      <c r="I80" s="3">
        <v>100.0</v>
      </c>
      <c r="J80" s="4" t="s">
        <v>36</v>
      </c>
      <c r="K80" s="3">
        <v>22.0</v>
      </c>
      <c r="L80" s="4" t="s">
        <v>37</v>
      </c>
      <c r="M80" s="3">
        <v>3.0</v>
      </c>
      <c r="N80" s="4" t="s">
        <v>149</v>
      </c>
      <c r="O80" s="3">
        <v>14419.0</v>
      </c>
      <c r="P80" s="3">
        <v>2.0</v>
      </c>
      <c r="Q80" s="4" t="s">
        <v>151</v>
      </c>
      <c r="R80" s="3">
        <v>51.0</v>
      </c>
      <c r="S80" s="4" t="s">
        <v>78</v>
      </c>
      <c r="T80" s="3">
        <v>272.0</v>
      </c>
      <c r="U80" s="4" t="s">
        <v>54</v>
      </c>
      <c r="V80" s="3">
        <v>2.0</v>
      </c>
      <c r="W80" s="4" t="s">
        <v>121</v>
      </c>
      <c r="X80" s="3">
        <v>272401.0</v>
      </c>
      <c r="Y80" s="4" t="s">
        <v>56</v>
      </c>
      <c r="Z80" s="4" t="s">
        <v>128</v>
      </c>
      <c r="AA80" s="3">
        <v>2601.0</v>
      </c>
      <c r="AB80" s="4" t="s">
        <v>129</v>
      </c>
      <c r="AC80" s="3">
        <v>0.0</v>
      </c>
      <c r="AD80" s="3">
        <v>1.585521303E9</v>
      </c>
      <c r="AE80" s="3">
        <v>7.98055828E8</v>
      </c>
      <c r="AF80" s="5">
        <v>45507.0</v>
      </c>
    </row>
    <row r="81" ht="14.25" hidden="1" customHeight="1">
      <c r="A81" s="6">
        <v>2023.0</v>
      </c>
      <c r="B81" s="7" t="s">
        <v>32</v>
      </c>
      <c r="C81" s="7" t="s">
        <v>33</v>
      </c>
      <c r="D81" s="7" t="s">
        <v>34</v>
      </c>
      <c r="E81" s="6">
        <v>10.0</v>
      </c>
      <c r="F81" s="7" t="s">
        <v>35</v>
      </c>
      <c r="G81" s="6">
        <v>100.0</v>
      </c>
      <c r="H81" s="7" t="s">
        <v>35</v>
      </c>
      <c r="I81" s="6">
        <v>100.0</v>
      </c>
      <c r="J81" s="7" t="s">
        <v>36</v>
      </c>
      <c r="K81" s="6">
        <v>22.0</v>
      </c>
      <c r="L81" s="7" t="s">
        <v>37</v>
      </c>
      <c r="M81" s="6">
        <v>3.0</v>
      </c>
      <c r="N81" s="7" t="s">
        <v>149</v>
      </c>
      <c r="O81" s="6">
        <v>14421.0</v>
      </c>
      <c r="P81" s="6">
        <v>4.0</v>
      </c>
      <c r="Q81" s="7" t="s">
        <v>152</v>
      </c>
      <c r="R81" s="6">
        <v>51.0</v>
      </c>
      <c r="S81" s="7" t="s">
        <v>78</v>
      </c>
      <c r="T81" s="6">
        <v>272.0</v>
      </c>
      <c r="U81" s="7" t="s">
        <v>54</v>
      </c>
      <c r="V81" s="6">
        <v>2.0</v>
      </c>
      <c r="W81" s="7" t="s">
        <v>121</v>
      </c>
      <c r="X81" s="6">
        <v>272401.0</v>
      </c>
      <c r="Y81" s="7" t="s">
        <v>56</v>
      </c>
      <c r="Z81" s="7" t="s">
        <v>128</v>
      </c>
      <c r="AA81" s="6">
        <v>2601.0</v>
      </c>
      <c r="AB81" s="7" t="s">
        <v>129</v>
      </c>
      <c r="AC81" s="6">
        <v>3264089.0</v>
      </c>
      <c r="AD81" s="6">
        <v>1.626529602E9</v>
      </c>
      <c r="AE81" s="6">
        <v>1.567412606E9</v>
      </c>
      <c r="AF81" s="8">
        <v>45507.0</v>
      </c>
    </row>
    <row r="82" ht="14.25" hidden="1" customHeight="1">
      <c r="A82" s="3">
        <v>2023.0</v>
      </c>
      <c r="B82" s="4" t="s">
        <v>32</v>
      </c>
      <c r="C82" s="4" t="s">
        <v>33</v>
      </c>
      <c r="D82" s="4" t="s">
        <v>34</v>
      </c>
      <c r="E82" s="3">
        <v>10.0</v>
      </c>
      <c r="F82" s="4" t="s">
        <v>35</v>
      </c>
      <c r="G82" s="3">
        <v>100.0</v>
      </c>
      <c r="H82" s="4" t="s">
        <v>35</v>
      </c>
      <c r="I82" s="3">
        <v>100.0</v>
      </c>
      <c r="J82" s="4" t="s">
        <v>36</v>
      </c>
      <c r="K82" s="3">
        <v>22.0</v>
      </c>
      <c r="L82" s="4" t="s">
        <v>37</v>
      </c>
      <c r="M82" s="3">
        <v>3.0</v>
      </c>
      <c r="N82" s="4" t="s">
        <v>149</v>
      </c>
      <c r="O82" s="3">
        <v>14421.0</v>
      </c>
      <c r="P82" s="3">
        <v>4.0</v>
      </c>
      <c r="Q82" s="4" t="s">
        <v>152</v>
      </c>
      <c r="R82" s="3">
        <v>52.0</v>
      </c>
      <c r="S82" s="4" t="s">
        <v>111</v>
      </c>
      <c r="T82" s="3">
        <v>272.0</v>
      </c>
      <c r="U82" s="4" t="s">
        <v>54</v>
      </c>
      <c r="V82" s="3">
        <v>2.0</v>
      </c>
      <c r="W82" s="4" t="s">
        <v>121</v>
      </c>
      <c r="X82" s="3">
        <v>272402.0</v>
      </c>
      <c r="Y82" s="4" t="s">
        <v>130</v>
      </c>
      <c r="Z82" s="4" t="s">
        <v>128</v>
      </c>
      <c r="AA82" s="3">
        <v>2601.0</v>
      </c>
      <c r="AB82" s="4" t="s">
        <v>129</v>
      </c>
      <c r="AC82" s="3">
        <v>667854.0</v>
      </c>
      <c r="AD82" s="3">
        <v>0.0</v>
      </c>
      <c r="AE82" s="3">
        <v>0.0</v>
      </c>
      <c r="AF82" s="5">
        <v>45507.0</v>
      </c>
    </row>
    <row r="83" ht="14.25" hidden="1" customHeight="1">
      <c r="A83" s="6">
        <v>2023.0</v>
      </c>
      <c r="B83" s="7" t="s">
        <v>32</v>
      </c>
      <c r="C83" s="7" t="s">
        <v>33</v>
      </c>
      <c r="D83" s="7" t="s">
        <v>34</v>
      </c>
      <c r="E83" s="6">
        <v>10.0</v>
      </c>
      <c r="F83" s="7" t="s">
        <v>35</v>
      </c>
      <c r="G83" s="6">
        <v>100.0</v>
      </c>
      <c r="H83" s="7" t="s">
        <v>35</v>
      </c>
      <c r="I83" s="6">
        <v>100.0</v>
      </c>
      <c r="J83" s="7" t="s">
        <v>36</v>
      </c>
      <c r="K83" s="6">
        <v>22.0</v>
      </c>
      <c r="L83" s="7" t="s">
        <v>37</v>
      </c>
      <c r="M83" s="6">
        <v>3.0</v>
      </c>
      <c r="N83" s="7" t="s">
        <v>149</v>
      </c>
      <c r="O83" s="6">
        <v>14422.0</v>
      </c>
      <c r="P83" s="6">
        <v>5.0</v>
      </c>
      <c r="Q83" s="7" t="s">
        <v>153</v>
      </c>
      <c r="R83" s="6">
        <v>51.0</v>
      </c>
      <c r="S83" s="7" t="s">
        <v>78</v>
      </c>
      <c r="T83" s="6">
        <v>272.0</v>
      </c>
      <c r="U83" s="7" t="s">
        <v>54</v>
      </c>
      <c r="V83" s="6">
        <v>2.0</v>
      </c>
      <c r="W83" s="7" t="s">
        <v>121</v>
      </c>
      <c r="X83" s="6">
        <v>272401.0</v>
      </c>
      <c r="Y83" s="7" t="s">
        <v>56</v>
      </c>
      <c r="Z83" s="7" t="s">
        <v>128</v>
      </c>
      <c r="AA83" s="6">
        <v>2601.0</v>
      </c>
      <c r="AB83" s="7" t="s">
        <v>129</v>
      </c>
      <c r="AC83" s="6">
        <v>0.0</v>
      </c>
      <c r="AD83" s="6">
        <v>1.025972582E9</v>
      </c>
      <c r="AE83" s="6">
        <v>1.025972582E9</v>
      </c>
      <c r="AF83" s="8">
        <v>45507.0</v>
      </c>
    </row>
    <row r="84" ht="14.25" hidden="1" customHeight="1">
      <c r="A84" s="3">
        <v>2023.0</v>
      </c>
      <c r="B84" s="4" t="s">
        <v>32</v>
      </c>
      <c r="C84" s="4" t="s">
        <v>33</v>
      </c>
      <c r="D84" s="4" t="s">
        <v>34</v>
      </c>
      <c r="E84" s="3">
        <v>10.0</v>
      </c>
      <c r="F84" s="4" t="s">
        <v>35</v>
      </c>
      <c r="G84" s="3">
        <v>100.0</v>
      </c>
      <c r="H84" s="4" t="s">
        <v>35</v>
      </c>
      <c r="I84" s="3">
        <v>100.0</v>
      </c>
      <c r="J84" s="4" t="s">
        <v>36</v>
      </c>
      <c r="K84" s="3">
        <v>22.0</v>
      </c>
      <c r="L84" s="4" t="s">
        <v>37</v>
      </c>
      <c r="M84" s="3">
        <v>3.0</v>
      </c>
      <c r="N84" s="4" t="s">
        <v>149</v>
      </c>
      <c r="O84" s="3">
        <v>14524.0</v>
      </c>
      <c r="P84" s="3">
        <v>7.0</v>
      </c>
      <c r="Q84" s="4" t="s">
        <v>154</v>
      </c>
      <c r="R84" s="3">
        <v>51.0</v>
      </c>
      <c r="S84" s="4" t="s">
        <v>155</v>
      </c>
      <c r="T84" s="3">
        <v>272.0</v>
      </c>
      <c r="U84" s="4" t="s">
        <v>54</v>
      </c>
      <c r="V84" s="3">
        <v>4.0</v>
      </c>
      <c r="W84" s="4" t="s">
        <v>42</v>
      </c>
      <c r="X84" s="3">
        <v>272701.0</v>
      </c>
      <c r="Y84" s="4" t="s">
        <v>65</v>
      </c>
      <c r="Z84" s="4" t="s">
        <v>66</v>
      </c>
      <c r="AA84" s="3">
        <v>4302.0</v>
      </c>
      <c r="AB84" s="4" t="s">
        <v>73</v>
      </c>
      <c r="AC84" s="3">
        <v>1901024.0</v>
      </c>
      <c r="AD84" s="3">
        <v>6.70162394E8</v>
      </c>
      <c r="AE84" s="3">
        <v>6.69612715E8</v>
      </c>
      <c r="AF84" s="5">
        <v>45507.0</v>
      </c>
    </row>
    <row r="85" ht="14.25" hidden="1" customHeight="1">
      <c r="A85" s="6">
        <v>2023.0</v>
      </c>
      <c r="B85" s="7" t="s">
        <v>32</v>
      </c>
      <c r="C85" s="7" t="s">
        <v>33</v>
      </c>
      <c r="D85" s="7" t="s">
        <v>34</v>
      </c>
      <c r="E85" s="6">
        <v>10.0</v>
      </c>
      <c r="F85" s="7" t="s">
        <v>35</v>
      </c>
      <c r="G85" s="6">
        <v>100.0</v>
      </c>
      <c r="H85" s="7" t="s">
        <v>35</v>
      </c>
      <c r="I85" s="6">
        <v>100.0</v>
      </c>
      <c r="J85" s="7" t="s">
        <v>36</v>
      </c>
      <c r="K85" s="6">
        <v>22.0</v>
      </c>
      <c r="L85" s="7" t="s">
        <v>37</v>
      </c>
      <c r="M85" s="6">
        <v>3.0</v>
      </c>
      <c r="N85" s="7" t="s">
        <v>149</v>
      </c>
      <c r="O85" s="6">
        <v>14524.0</v>
      </c>
      <c r="P85" s="6">
        <v>7.0</v>
      </c>
      <c r="Q85" s="7" t="s">
        <v>154</v>
      </c>
      <c r="R85" s="6">
        <v>52.0</v>
      </c>
      <c r="S85" s="7" t="s">
        <v>156</v>
      </c>
      <c r="T85" s="6">
        <v>272.0</v>
      </c>
      <c r="U85" s="7" t="s">
        <v>54</v>
      </c>
      <c r="V85" s="6">
        <v>4.0</v>
      </c>
      <c r="W85" s="7" t="s">
        <v>42</v>
      </c>
      <c r="X85" s="6">
        <v>272701.0</v>
      </c>
      <c r="Y85" s="7" t="s">
        <v>65</v>
      </c>
      <c r="Z85" s="7" t="s">
        <v>66</v>
      </c>
      <c r="AA85" s="6">
        <v>4302.0</v>
      </c>
      <c r="AB85" s="7" t="s">
        <v>73</v>
      </c>
      <c r="AC85" s="6">
        <v>1332580.0</v>
      </c>
      <c r="AD85" s="6">
        <v>5.2061663E7</v>
      </c>
      <c r="AE85" s="6">
        <v>5.20616512E8</v>
      </c>
      <c r="AF85" s="8">
        <v>45507.0</v>
      </c>
    </row>
    <row r="86" ht="14.25" hidden="1" customHeight="1">
      <c r="A86" s="3">
        <v>2023.0</v>
      </c>
      <c r="B86" s="4" t="s">
        <v>32</v>
      </c>
      <c r="C86" s="4" t="s">
        <v>33</v>
      </c>
      <c r="D86" s="4" t="s">
        <v>34</v>
      </c>
      <c r="E86" s="3">
        <v>10.0</v>
      </c>
      <c r="F86" s="4" t="s">
        <v>35</v>
      </c>
      <c r="G86" s="3">
        <v>100.0</v>
      </c>
      <c r="H86" s="4" t="s">
        <v>35</v>
      </c>
      <c r="I86" s="3">
        <v>100.0</v>
      </c>
      <c r="J86" s="4" t="s">
        <v>36</v>
      </c>
      <c r="K86" s="3">
        <v>22.0</v>
      </c>
      <c r="L86" s="4" t="s">
        <v>37</v>
      </c>
      <c r="M86" s="3">
        <v>3.0</v>
      </c>
      <c r="N86" s="4" t="s">
        <v>149</v>
      </c>
      <c r="O86" s="3">
        <v>14525.0</v>
      </c>
      <c r="P86" s="3">
        <v>8.0</v>
      </c>
      <c r="Q86" s="4" t="s">
        <v>157</v>
      </c>
      <c r="R86" s="3">
        <v>51.0</v>
      </c>
      <c r="S86" s="4" t="s">
        <v>113</v>
      </c>
      <c r="T86" s="3">
        <v>272.0</v>
      </c>
      <c r="U86" s="4" t="s">
        <v>54</v>
      </c>
      <c r="V86" s="3">
        <v>4.0</v>
      </c>
      <c r="W86" s="4" t="s">
        <v>42</v>
      </c>
      <c r="X86" s="3">
        <v>272701.0</v>
      </c>
      <c r="Y86" s="4" t="s">
        <v>65</v>
      </c>
      <c r="Z86" s="4" t="s">
        <v>66</v>
      </c>
      <c r="AA86" s="3">
        <v>4302.0</v>
      </c>
      <c r="AB86" s="4" t="s">
        <v>73</v>
      </c>
      <c r="AC86" s="3">
        <v>2.770272E7</v>
      </c>
      <c r="AD86" s="3">
        <v>3.763787398E9</v>
      </c>
      <c r="AE86" s="3">
        <v>3.763787329E9</v>
      </c>
      <c r="AF86" s="5">
        <v>45507.0</v>
      </c>
    </row>
    <row r="87" ht="14.25" hidden="1" customHeight="1">
      <c r="A87" s="6">
        <v>2023.0</v>
      </c>
      <c r="B87" s="7" t="s">
        <v>32</v>
      </c>
      <c r="C87" s="7" t="s">
        <v>33</v>
      </c>
      <c r="D87" s="7" t="s">
        <v>34</v>
      </c>
      <c r="E87" s="6">
        <v>10.0</v>
      </c>
      <c r="F87" s="7" t="s">
        <v>35</v>
      </c>
      <c r="G87" s="6">
        <v>100.0</v>
      </c>
      <c r="H87" s="7" t="s">
        <v>35</v>
      </c>
      <c r="I87" s="6">
        <v>100.0</v>
      </c>
      <c r="J87" s="7" t="s">
        <v>36</v>
      </c>
      <c r="K87" s="6">
        <v>22.0</v>
      </c>
      <c r="L87" s="7" t="s">
        <v>37</v>
      </c>
      <c r="M87" s="6">
        <v>3.0</v>
      </c>
      <c r="N87" s="7" t="s">
        <v>149</v>
      </c>
      <c r="O87" s="6">
        <v>14525.0</v>
      </c>
      <c r="P87" s="6">
        <v>8.0</v>
      </c>
      <c r="Q87" s="7" t="s">
        <v>157</v>
      </c>
      <c r="R87" s="6">
        <v>52.0</v>
      </c>
      <c r="S87" s="7" t="s">
        <v>111</v>
      </c>
      <c r="T87" s="6">
        <v>271.0</v>
      </c>
      <c r="U87" s="7" t="s">
        <v>41</v>
      </c>
      <c r="V87" s="6">
        <v>4.0</v>
      </c>
      <c r="W87" s="7" t="s">
        <v>42</v>
      </c>
      <c r="X87" s="6">
        <v>271501.0</v>
      </c>
      <c r="Y87" s="7" t="s">
        <v>75</v>
      </c>
      <c r="Z87" s="7" t="s">
        <v>66</v>
      </c>
      <c r="AA87" s="6">
        <v>4302.0</v>
      </c>
      <c r="AB87" s="7" t="s">
        <v>73</v>
      </c>
      <c r="AC87" s="6">
        <v>793033.0</v>
      </c>
      <c r="AD87" s="6">
        <v>0.0</v>
      </c>
      <c r="AE87" s="6">
        <v>0.0</v>
      </c>
      <c r="AF87" s="8">
        <v>45507.0</v>
      </c>
    </row>
    <row r="88" ht="14.25" hidden="1" customHeight="1">
      <c r="A88" s="3">
        <v>2023.0</v>
      </c>
      <c r="B88" s="4" t="s">
        <v>32</v>
      </c>
      <c r="C88" s="4" t="s">
        <v>33</v>
      </c>
      <c r="D88" s="4" t="s">
        <v>34</v>
      </c>
      <c r="E88" s="3">
        <v>10.0</v>
      </c>
      <c r="F88" s="4" t="s">
        <v>35</v>
      </c>
      <c r="G88" s="3">
        <v>100.0</v>
      </c>
      <c r="H88" s="4" t="s">
        <v>35</v>
      </c>
      <c r="I88" s="3">
        <v>100.0</v>
      </c>
      <c r="J88" s="4" t="s">
        <v>36</v>
      </c>
      <c r="K88" s="3">
        <v>22.0</v>
      </c>
      <c r="L88" s="4" t="s">
        <v>37</v>
      </c>
      <c r="M88" s="3">
        <v>3.0</v>
      </c>
      <c r="N88" s="4" t="s">
        <v>149</v>
      </c>
      <c r="O88" s="3">
        <v>14526.0</v>
      </c>
      <c r="P88" s="3">
        <v>9.0</v>
      </c>
      <c r="Q88" s="4" t="s">
        <v>158</v>
      </c>
      <c r="R88" s="3">
        <v>51.0</v>
      </c>
      <c r="S88" s="4" t="s">
        <v>159</v>
      </c>
      <c r="T88" s="3">
        <v>271.0</v>
      </c>
      <c r="U88" s="4" t="s">
        <v>41</v>
      </c>
      <c r="V88" s="3">
        <v>1.0</v>
      </c>
      <c r="W88" s="4" t="s">
        <v>55</v>
      </c>
      <c r="X88" s="3">
        <v>271201.0</v>
      </c>
      <c r="Y88" s="4" t="s">
        <v>43</v>
      </c>
      <c r="Z88" s="4" t="s">
        <v>57</v>
      </c>
      <c r="AA88" s="3">
        <v>1401.0</v>
      </c>
      <c r="AB88" s="4" t="s">
        <v>58</v>
      </c>
      <c r="AC88" s="3">
        <v>811273.0</v>
      </c>
      <c r="AD88" s="3">
        <v>4811273.0</v>
      </c>
      <c r="AE88" s="3">
        <v>4811273.0</v>
      </c>
      <c r="AF88" s="5">
        <v>45507.0</v>
      </c>
    </row>
    <row r="89" ht="14.25" hidden="1" customHeight="1">
      <c r="A89" s="6">
        <v>2023.0</v>
      </c>
      <c r="B89" s="7" t="s">
        <v>32</v>
      </c>
      <c r="C89" s="7" t="s">
        <v>33</v>
      </c>
      <c r="D89" s="7" t="s">
        <v>34</v>
      </c>
      <c r="E89" s="6">
        <v>10.0</v>
      </c>
      <c r="F89" s="7" t="s">
        <v>35</v>
      </c>
      <c r="G89" s="6">
        <v>100.0</v>
      </c>
      <c r="H89" s="7" t="s">
        <v>35</v>
      </c>
      <c r="I89" s="6">
        <v>100.0</v>
      </c>
      <c r="J89" s="7" t="s">
        <v>36</v>
      </c>
      <c r="K89" s="6">
        <v>22.0</v>
      </c>
      <c r="L89" s="7" t="s">
        <v>37</v>
      </c>
      <c r="M89" s="6">
        <v>3.0</v>
      </c>
      <c r="N89" s="7" t="s">
        <v>149</v>
      </c>
      <c r="O89" s="6">
        <v>14526.0</v>
      </c>
      <c r="P89" s="6">
        <v>9.0</v>
      </c>
      <c r="Q89" s="7" t="s">
        <v>158</v>
      </c>
      <c r="R89" s="6">
        <v>52.0</v>
      </c>
      <c r="S89" s="7" t="s">
        <v>160</v>
      </c>
      <c r="T89" s="6">
        <v>271.0</v>
      </c>
      <c r="U89" s="7" t="s">
        <v>41</v>
      </c>
      <c r="V89" s="6">
        <v>1.0</v>
      </c>
      <c r="W89" s="7" t="s">
        <v>55</v>
      </c>
      <c r="X89" s="6">
        <v>271201.0</v>
      </c>
      <c r="Y89" s="7" t="s">
        <v>43</v>
      </c>
      <c r="Z89" s="7" t="s">
        <v>57</v>
      </c>
      <c r="AA89" s="6">
        <v>1401.0</v>
      </c>
      <c r="AB89" s="7" t="s">
        <v>58</v>
      </c>
      <c r="AC89" s="6">
        <v>1238114.0</v>
      </c>
      <c r="AD89" s="6">
        <v>7238114.0</v>
      </c>
      <c r="AE89" s="6">
        <v>7.20505366E8</v>
      </c>
      <c r="AF89" s="8">
        <v>45507.0</v>
      </c>
    </row>
    <row r="90" ht="14.25" hidden="1" customHeight="1">
      <c r="A90" s="3">
        <v>2023.0</v>
      </c>
      <c r="B90" s="4" t="s">
        <v>32</v>
      </c>
      <c r="C90" s="4" t="s">
        <v>33</v>
      </c>
      <c r="D90" s="4" t="s">
        <v>34</v>
      </c>
      <c r="E90" s="3">
        <v>10.0</v>
      </c>
      <c r="F90" s="4" t="s">
        <v>35</v>
      </c>
      <c r="G90" s="3">
        <v>100.0</v>
      </c>
      <c r="H90" s="4" t="s">
        <v>35</v>
      </c>
      <c r="I90" s="3">
        <v>100.0</v>
      </c>
      <c r="J90" s="4" t="s">
        <v>36</v>
      </c>
      <c r="K90" s="3">
        <v>22.0</v>
      </c>
      <c r="L90" s="4" t="s">
        <v>37</v>
      </c>
      <c r="M90" s="3">
        <v>3.0</v>
      </c>
      <c r="N90" s="4" t="s">
        <v>149</v>
      </c>
      <c r="O90" s="3">
        <v>14526.0</v>
      </c>
      <c r="P90" s="3">
        <v>9.0</v>
      </c>
      <c r="Q90" s="4" t="s">
        <v>158</v>
      </c>
      <c r="R90" s="3">
        <v>53.0</v>
      </c>
      <c r="S90" s="4" t="s">
        <v>161</v>
      </c>
      <c r="T90" s="3">
        <v>271.0</v>
      </c>
      <c r="U90" s="4" t="s">
        <v>41</v>
      </c>
      <c r="V90" s="3">
        <v>1.0</v>
      </c>
      <c r="W90" s="4" t="s">
        <v>55</v>
      </c>
      <c r="X90" s="3">
        <v>271201.0</v>
      </c>
      <c r="Y90" s="4" t="s">
        <v>43</v>
      </c>
      <c r="Z90" s="4" t="s">
        <v>57</v>
      </c>
      <c r="AA90" s="3">
        <v>1401.0</v>
      </c>
      <c r="AB90" s="4" t="s">
        <v>58</v>
      </c>
      <c r="AC90" s="3">
        <v>2055339.0</v>
      </c>
      <c r="AD90" s="3">
        <v>0.0</v>
      </c>
      <c r="AE90" s="3">
        <v>0.0</v>
      </c>
      <c r="AF90" s="5">
        <v>45507.0</v>
      </c>
    </row>
    <row r="91" ht="14.25" hidden="1" customHeight="1">
      <c r="A91" s="6">
        <v>2023.0</v>
      </c>
      <c r="B91" s="7" t="s">
        <v>32</v>
      </c>
      <c r="C91" s="7" t="s">
        <v>33</v>
      </c>
      <c r="D91" s="7" t="s">
        <v>34</v>
      </c>
      <c r="E91" s="6">
        <v>10.0</v>
      </c>
      <c r="F91" s="7" t="s">
        <v>35</v>
      </c>
      <c r="G91" s="6">
        <v>100.0</v>
      </c>
      <c r="H91" s="7" t="s">
        <v>35</v>
      </c>
      <c r="I91" s="6">
        <v>100.0</v>
      </c>
      <c r="J91" s="7" t="s">
        <v>36</v>
      </c>
      <c r="K91" s="6">
        <v>22.0</v>
      </c>
      <c r="L91" s="7" t="s">
        <v>37</v>
      </c>
      <c r="M91" s="6">
        <v>3.0</v>
      </c>
      <c r="N91" s="7" t="s">
        <v>149</v>
      </c>
      <c r="O91" s="6">
        <v>14526.0</v>
      </c>
      <c r="P91" s="6">
        <v>9.0</v>
      </c>
      <c r="Q91" s="7" t="s">
        <v>158</v>
      </c>
      <c r="R91" s="6">
        <v>54.0</v>
      </c>
      <c r="S91" s="7" t="s">
        <v>162</v>
      </c>
      <c r="T91" s="6">
        <v>271.0</v>
      </c>
      <c r="U91" s="7" t="s">
        <v>41</v>
      </c>
      <c r="V91" s="6">
        <v>1.0</v>
      </c>
      <c r="W91" s="7" t="s">
        <v>55</v>
      </c>
      <c r="X91" s="6">
        <v>271201.0</v>
      </c>
      <c r="Y91" s="7" t="s">
        <v>43</v>
      </c>
      <c r="Z91" s="7" t="s">
        <v>57</v>
      </c>
      <c r="AA91" s="6">
        <v>1401.0</v>
      </c>
      <c r="AB91" s="7" t="s">
        <v>58</v>
      </c>
      <c r="AC91" s="6">
        <v>811273.0</v>
      </c>
      <c r="AD91" s="6">
        <v>0.0</v>
      </c>
      <c r="AE91" s="6">
        <v>0.0</v>
      </c>
      <c r="AF91" s="8">
        <v>45507.0</v>
      </c>
    </row>
    <row r="92" ht="14.25" hidden="1" customHeight="1">
      <c r="A92" s="3">
        <v>2023.0</v>
      </c>
      <c r="B92" s="4" t="s">
        <v>32</v>
      </c>
      <c r="C92" s="4" t="s">
        <v>33</v>
      </c>
      <c r="D92" s="4" t="s">
        <v>34</v>
      </c>
      <c r="E92" s="3">
        <v>10.0</v>
      </c>
      <c r="F92" s="4" t="s">
        <v>35</v>
      </c>
      <c r="G92" s="3">
        <v>100.0</v>
      </c>
      <c r="H92" s="4" t="s">
        <v>35</v>
      </c>
      <c r="I92" s="3">
        <v>100.0</v>
      </c>
      <c r="J92" s="4" t="s">
        <v>36</v>
      </c>
      <c r="K92" s="3">
        <v>22.0</v>
      </c>
      <c r="L92" s="4" t="s">
        <v>37</v>
      </c>
      <c r="M92" s="3">
        <v>3.0</v>
      </c>
      <c r="N92" s="4" t="s">
        <v>149</v>
      </c>
      <c r="O92" s="3">
        <v>14527.0</v>
      </c>
      <c r="P92" s="3">
        <v>10.0</v>
      </c>
      <c r="Q92" s="4" t="s">
        <v>163</v>
      </c>
      <c r="R92" s="3">
        <v>51.0</v>
      </c>
      <c r="S92" s="4" t="s">
        <v>164</v>
      </c>
      <c r="T92" s="3">
        <v>272.0</v>
      </c>
      <c r="U92" s="4" t="s">
        <v>54</v>
      </c>
      <c r="V92" s="3">
        <v>4.0</v>
      </c>
      <c r="W92" s="4" t="s">
        <v>42</v>
      </c>
      <c r="X92" s="3">
        <v>272701.0</v>
      </c>
      <c r="Y92" s="4" t="s">
        <v>65</v>
      </c>
      <c r="Z92" s="4" t="s">
        <v>66</v>
      </c>
      <c r="AA92" s="3">
        <v>4302.0</v>
      </c>
      <c r="AB92" s="4" t="s">
        <v>73</v>
      </c>
      <c r="AC92" s="3">
        <v>1194189.0</v>
      </c>
      <c r="AD92" s="3">
        <v>1194189.0</v>
      </c>
      <c r="AE92" s="3">
        <v>1.15129721E8</v>
      </c>
      <c r="AF92" s="5">
        <v>45507.0</v>
      </c>
    </row>
    <row r="93" ht="14.25" hidden="1" customHeight="1">
      <c r="A93" s="6">
        <v>2023.0</v>
      </c>
      <c r="B93" s="7" t="s">
        <v>32</v>
      </c>
      <c r="C93" s="7" t="s">
        <v>33</v>
      </c>
      <c r="D93" s="7" t="s">
        <v>34</v>
      </c>
      <c r="E93" s="6">
        <v>10.0</v>
      </c>
      <c r="F93" s="7" t="s">
        <v>35</v>
      </c>
      <c r="G93" s="6">
        <v>100.0</v>
      </c>
      <c r="H93" s="7" t="s">
        <v>35</v>
      </c>
      <c r="I93" s="6">
        <v>100.0</v>
      </c>
      <c r="J93" s="7" t="s">
        <v>36</v>
      </c>
      <c r="K93" s="6">
        <v>22.0</v>
      </c>
      <c r="L93" s="7" t="s">
        <v>37</v>
      </c>
      <c r="M93" s="6">
        <v>3.0</v>
      </c>
      <c r="N93" s="7" t="s">
        <v>149</v>
      </c>
      <c r="O93" s="6">
        <v>14527.0</v>
      </c>
      <c r="P93" s="6">
        <v>10.0</v>
      </c>
      <c r="Q93" s="7" t="s">
        <v>163</v>
      </c>
      <c r="R93" s="6">
        <v>52.0</v>
      </c>
      <c r="S93" s="7" t="s">
        <v>165</v>
      </c>
      <c r="T93" s="6">
        <v>272.0</v>
      </c>
      <c r="U93" s="7" t="s">
        <v>54</v>
      </c>
      <c r="V93" s="6">
        <v>4.0</v>
      </c>
      <c r="W93" s="7" t="s">
        <v>42</v>
      </c>
      <c r="X93" s="6">
        <v>272701.0</v>
      </c>
      <c r="Y93" s="7" t="s">
        <v>65</v>
      </c>
      <c r="Z93" s="7" t="s">
        <v>66</v>
      </c>
      <c r="AA93" s="6">
        <v>4302.0</v>
      </c>
      <c r="AB93" s="7" t="s">
        <v>73</v>
      </c>
      <c r="AC93" s="6">
        <v>1415165.0</v>
      </c>
      <c r="AD93" s="6">
        <v>1415165.0</v>
      </c>
      <c r="AE93" s="6">
        <v>1415165.0</v>
      </c>
      <c r="AF93" s="8">
        <v>45507.0</v>
      </c>
    </row>
    <row r="94" ht="14.25" hidden="1" customHeight="1">
      <c r="A94" s="3">
        <v>2023.0</v>
      </c>
      <c r="B94" s="4" t="s">
        <v>32</v>
      </c>
      <c r="C94" s="4" t="s">
        <v>33</v>
      </c>
      <c r="D94" s="4" t="s">
        <v>34</v>
      </c>
      <c r="E94" s="3">
        <v>10.0</v>
      </c>
      <c r="F94" s="4" t="s">
        <v>35</v>
      </c>
      <c r="G94" s="3">
        <v>100.0</v>
      </c>
      <c r="H94" s="4" t="s">
        <v>35</v>
      </c>
      <c r="I94" s="3">
        <v>100.0</v>
      </c>
      <c r="J94" s="4" t="s">
        <v>36</v>
      </c>
      <c r="K94" s="3">
        <v>22.0</v>
      </c>
      <c r="L94" s="4" t="s">
        <v>37</v>
      </c>
      <c r="M94" s="3">
        <v>3.0</v>
      </c>
      <c r="N94" s="4" t="s">
        <v>149</v>
      </c>
      <c r="O94" s="3">
        <v>14528.0</v>
      </c>
      <c r="P94" s="3">
        <v>11.0</v>
      </c>
      <c r="Q94" s="4" t="s">
        <v>166</v>
      </c>
      <c r="R94" s="3">
        <v>51.0</v>
      </c>
      <c r="S94" s="4" t="s">
        <v>113</v>
      </c>
      <c r="T94" s="3">
        <v>272.0</v>
      </c>
      <c r="U94" s="4" t="s">
        <v>54</v>
      </c>
      <c r="V94" s="3">
        <v>2.0</v>
      </c>
      <c r="W94" s="4" t="s">
        <v>121</v>
      </c>
      <c r="X94" s="3">
        <v>272401.0</v>
      </c>
      <c r="Y94" s="4" t="s">
        <v>56</v>
      </c>
      <c r="Z94" s="4" t="s">
        <v>128</v>
      </c>
      <c r="AA94" s="3">
        <v>2601.0</v>
      </c>
      <c r="AB94" s="4" t="s">
        <v>129</v>
      </c>
      <c r="AC94" s="3">
        <v>695491.0</v>
      </c>
      <c r="AD94" s="3">
        <v>1.71048575E8</v>
      </c>
      <c r="AE94" s="3">
        <v>1.70363274E8</v>
      </c>
      <c r="AF94" s="5">
        <v>45507.0</v>
      </c>
    </row>
    <row r="95" ht="14.25" hidden="1" customHeight="1">
      <c r="A95" s="6">
        <v>2023.0</v>
      </c>
      <c r="B95" s="7" t="s">
        <v>32</v>
      </c>
      <c r="C95" s="7" t="s">
        <v>33</v>
      </c>
      <c r="D95" s="7" t="s">
        <v>34</v>
      </c>
      <c r="E95" s="6">
        <v>10.0</v>
      </c>
      <c r="F95" s="7" t="s">
        <v>35</v>
      </c>
      <c r="G95" s="6">
        <v>100.0</v>
      </c>
      <c r="H95" s="7" t="s">
        <v>35</v>
      </c>
      <c r="I95" s="6">
        <v>100.0</v>
      </c>
      <c r="J95" s="7" t="s">
        <v>36</v>
      </c>
      <c r="K95" s="6">
        <v>22.0</v>
      </c>
      <c r="L95" s="7" t="s">
        <v>37</v>
      </c>
      <c r="M95" s="6">
        <v>3.0</v>
      </c>
      <c r="N95" s="7" t="s">
        <v>149</v>
      </c>
      <c r="O95" s="6">
        <v>14528.0</v>
      </c>
      <c r="P95" s="6">
        <v>11.0</v>
      </c>
      <c r="Q95" s="7" t="s">
        <v>166</v>
      </c>
      <c r="R95" s="6">
        <v>52.0</v>
      </c>
      <c r="S95" s="7" t="s">
        <v>111</v>
      </c>
      <c r="T95" s="6">
        <v>272.0</v>
      </c>
      <c r="U95" s="7" t="s">
        <v>54</v>
      </c>
      <c r="V95" s="6">
        <v>2.0</v>
      </c>
      <c r="W95" s="7" t="s">
        <v>121</v>
      </c>
      <c r="X95" s="6">
        <v>272402.0</v>
      </c>
      <c r="Y95" s="7" t="s">
        <v>130</v>
      </c>
      <c r="Z95" s="7" t="s">
        <v>128</v>
      </c>
      <c r="AA95" s="6">
        <v>2601.0</v>
      </c>
      <c r="AB95" s="7" t="s">
        <v>129</v>
      </c>
      <c r="AC95" s="6">
        <v>71464.0</v>
      </c>
      <c r="AD95" s="6">
        <v>0.0</v>
      </c>
      <c r="AE95" s="6">
        <v>0.0</v>
      </c>
      <c r="AF95" s="8">
        <v>45507.0</v>
      </c>
    </row>
    <row r="96" ht="14.25" hidden="1" customHeight="1">
      <c r="A96" s="3">
        <v>2023.0</v>
      </c>
      <c r="B96" s="4" t="s">
        <v>32</v>
      </c>
      <c r="C96" s="4" t="s">
        <v>33</v>
      </c>
      <c r="D96" s="4" t="s">
        <v>34</v>
      </c>
      <c r="E96" s="3">
        <v>10.0</v>
      </c>
      <c r="F96" s="4" t="s">
        <v>35</v>
      </c>
      <c r="G96" s="3">
        <v>100.0</v>
      </c>
      <c r="H96" s="4" t="s">
        <v>35</v>
      </c>
      <c r="I96" s="3">
        <v>100.0</v>
      </c>
      <c r="J96" s="4" t="s">
        <v>36</v>
      </c>
      <c r="K96" s="3">
        <v>22.0</v>
      </c>
      <c r="L96" s="4" t="s">
        <v>37</v>
      </c>
      <c r="M96" s="3">
        <v>3.0</v>
      </c>
      <c r="N96" s="4" t="s">
        <v>149</v>
      </c>
      <c r="O96" s="3">
        <v>14541.0</v>
      </c>
      <c r="P96" s="3">
        <v>12.0</v>
      </c>
      <c r="Q96" s="4" t="s">
        <v>167</v>
      </c>
      <c r="R96" s="3">
        <v>51.0</v>
      </c>
      <c r="S96" s="4" t="s">
        <v>168</v>
      </c>
      <c r="T96" s="3">
        <v>271.0</v>
      </c>
      <c r="U96" s="4" t="s">
        <v>41</v>
      </c>
      <c r="V96" s="3">
        <v>1.0</v>
      </c>
      <c r="W96" s="4" t="s">
        <v>55</v>
      </c>
      <c r="X96" s="3">
        <v>271201.0</v>
      </c>
      <c r="Y96" s="4" t="s">
        <v>43</v>
      </c>
      <c r="Z96" s="4" t="s">
        <v>57</v>
      </c>
      <c r="AA96" s="3">
        <v>1401.0</v>
      </c>
      <c r="AB96" s="4" t="s">
        <v>58</v>
      </c>
      <c r="AC96" s="3">
        <v>2421461.0</v>
      </c>
      <c r="AD96" s="3">
        <v>2.42146149E8</v>
      </c>
      <c r="AE96" s="3">
        <v>2421461.0</v>
      </c>
      <c r="AF96" s="5">
        <v>45507.0</v>
      </c>
    </row>
    <row r="97" ht="14.25" hidden="1" customHeight="1">
      <c r="A97" s="6">
        <v>2023.0</v>
      </c>
      <c r="B97" s="7" t="s">
        <v>32</v>
      </c>
      <c r="C97" s="7" t="s">
        <v>33</v>
      </c>
      <c r="D97" s="7" t="s">
        <v>34</v>
      </c>
      <c r="E97" s="6">
        <v>10.0</v>
      </c>
      <c r="F97" s="7" t="s">
        <v>35</v>
      </c>
      <c r="G97" s="6">
        <v>100.0</v>
      </c>
      <c r="H97" s="7" t="s">
        <v>35</v>
      </c>
      <c r="I97" s="6">
        <v>100.0</v>
      </c>
      <c r="J97" s="7" t="s">
        <v>36</v>
      </c>
      <c r="K97" s="6">
        <v>22.0</v>
      </c>
      <c r="L97" s="7" t="s">
        <v>37</v>
      </c>
      <c r="M97" s="6">
        <v>3.0</v>
      </c>
      <c r="N97" s="7" t="s">
        <v>149</v>
      </c>
      <c r="O97" s="6">
        <v>14541.0</v>
      </c>
      <c r="P97" s="6">
        <v>12.0</v>
      </c>
      <c r="Q97" s="7" t="s">
        <v>167</v>
      </c>
      <c r="R97" s="6">
        <v>52.0</v>
      </c>
      <c r="S97" s="7" t="s">
        <v>169</v>
      </c>
      <c r="T97" s="6">
        <v>271.0</v>
      </c>
      <c r="U97" s="7" t="s">
        <v>41</v>
      </c>
      <c r="V97" s="6">
        <v>1.0</v>
      </c>
      <c r="W97" s="7" t="s">
        <v>55</v>
      </c>
      <c r="X97" s="6">
        <v>271201.0</v>
      </c>
      <c r="Y97" s="7" t="s">
        <v>43</v>
      </c>
      <c r="Z97" s="7" t="s">
        <v>57</v>
      </c>
      <c r="AA97" s="6">
        <v>1401.0</v>
      </c>
      <c r="AB97" s="7" t="s">
        <v>58</v>
      </c>
      <c r="AC97" s="6">
        <v>2421461.0</v>
      </c>
      <c r="AD97" s="6">
        <v>2421461.0</v>
      </c>
      <c r="AE97" s="6">
        <v>2421461.0</v>
      </c>
      <c r="AF97" s="8">
        <v>45507.0</v>
      </c>
    </row>
    <row r="98" ht="14.25" hidden="1" customHeight="1">
      <c r="A98" s="3">
        <v>2023.0</v>
      </c>
      <c r="B98" s="4" t="s">
        <v>32</v>
      </c>
      <c r="C98" s="4" t="s">
        <v>33</v>
      </c>
      <c r="D98" s="4" t="s">
        <v>34</v>
      </c>
      <c r="E98" s="3">
        <v>10.0</v>
      </c>
      <c r="F98" s="4" t="s">
        <v>35</v>
      </c>
      <c r="G98" s="3">
        <v>100.0</v>
      </c>
      <c r="H98" s="4" t="s">
        <v>35</v>
      </c>
      <c r="I98" s="3">
        <v>100.0</v>
      </c>
      <c r="J98" s="4" t="s">
        <v>36</v>
      </c>
      <c r="K98" s="3">
        <v>22.0</v>
      </c>
      <c r="L98" s="4" t="s">
        <v>37</v>
      </c>
      <c r="M98" s="3">
        <v>3.0</v>
      </c>
      <c r="N98" s="4" t="s">
        <v>149</v>
      </c>
      <c r="O98" s="3">
        <v>14541.0</v>
      </c>
      <c r="P98" s="3">
        <v>12.0</v>
      </c>
      <c r="Q98" s="4" t="s">
        <v>167</v>
      </c>
      <c r="R98" s="3">
        <v>53.0</v>
      </c>
      <c r="S98" s="4" t="s">
        <v>170</v>
      </c>
      <c r="T98" s="3">
        <v>271.0</v>
      </c>
      <c r="U98" s="4" t="s">
        <v>41</v>
      </c>
      <c r="V98" s="3">
        <v>1.0</v>
      </c>
      <c r="W98" s="4" t="s">
        <v>55</v>
      </c>
      <c r="X98" s="3">
        <v>271201.0</v>
      </c>
      <c r="Y98" s="4" t="s">
        <v>43</v>
      </c>
      <c r="Z98" s="4" t="s">
        <v>57</v>
      </c>
      <c r="AA98" s="3">
        <v>1401.0</v>
      </c>
      <c r="AB98" s="4" t="s">
        <v>58</v>
      </c>
      <c r="AC98" s="3">
        <v>2421461.0</v>
      </c>
      <c r="AD98" s="3">
        <v>2421461.0</v>
      </c>
      <c r="AE98" s="3">
        <v>2421461.0</v>
      </c>
      <c r="AF98" s="5">
        <v>45507.0</v>
      </c>
    </row>
    <row r="99" ht="14.25" hidden="1" customHeight="1">
      <c r="A99" s="6">
        <v>2023.0</v>
      </c>
      <c r="B99" s="7" t="s">
        <v>32</v>
      </c>
      <c r="C99" s="7" t="s">
        <v>33</v>
      </c>
      <c r="D99" s="7" t="s">
        <v>34</v>
      </c>
      <c r="E99" s="6">
        <v>10.0</v>
      </c>
      <c r="F99" s="7" t="s">
        <v>35</v>
      </c>
      <c r="G99" s="6">
        <v>100.0</v>
      </c>
      <c r="H99" s="7" t="s">
        <v>35</v>
      </c>
      <c r="I99" s="6">
        <v>100.0</v>
      </c>
      <c r="J99" s="7" t="s">
        <v>36</v>
      </c>
      <c r="K99" s="6">
        <v>22.0</v>
      </c>
      <c r="L99" s="7" t="s">
        <v>37</v>
      </c>
      <c r="M99" s="6">
        <v>3.0</v>
      </c>
      <c r="N99" s="7" t="s">
        <v>149</v>
      </c>
      <c r="O99" s="6">
        <v>14541.0</v>
      </c>
      <c r="P99" s="6">
        <v>12.0</v>
      </c>
      <c r="Q99" s="7" t="s">
        <v>167</v>
      </c>
      <c r="R99" s="6">
        <v>54.0</v>
      </c>
      <c r="S99" s="7" t="s">
        <v>171</v>
      </c>
      <c r="T99" s="6">
        <v>271.0</v>
      </c>
      <c r="U99" s="7" t="s">
        <v>41</v>
      </c>
      <c r="V99" s="6">
        <v>1.0</v>
      </c>
      <c r="W99" s="7" t="s">
        <v>55</v>
      </c>
      <c r="X99" s="6">
        <v>271201.0</v>
      </c>
      <c r="Y99" s="7" t="s">
        <v>43</v>
      </c>
      <c r="Z99" s="7" t="s">
        <v>57</v>
      </c>
      <c r="AA99" s="6">
        <v>1401.0</v>
      </c>
      <c r="AB99" s="7" t="s">
        <v>58</v>
      </c>
      <c r="AC99" s="6">
        <v>4231376.0</v>
      </c>
      <c r="AD99" s="6">
        <v>7.95963271E8</v>
      </c>
      <c r="AE99" s="6">
        <v>4231376.0</v>
      </c>
      <c r="AF99" s="8">
        <v>45507.0</v>
      </c>
    </row>
    <row r="100" ht="14.25" hidden="1" customHeight="1">
      <c r="A100" s="3">
        <v>2023.0</v>
      </c>
      <c r="B100" s="4" t="s">
        <v>32</v>
      </c>
      <c r="C100" s="4" t="s">
        <v>33</v>
      </c>
      <c r="D100" s="4" t="s">
        <v>34</v>
      </c>
      <c r="E100" s="3">
        <v>10.0</v>
      </c>
      <c r="F100" s="4" t="s">
        <v>35</v>
      </c>
      <c r="G100" s="3">
        <v>100.0</v>
      </c>
      <c r="H100" s="4" t="s">
        <v>35</v>
      </c>
      <c r="I100" s="3">
        <v>100.0</v>
      </c>
      <c r="J100" s="4" t="s">
        <v>36</v>
      </c>
      <c r="K100" s="3">
        <v>22.0</v>
      </c>
      <c r="L100" s="4" t="s">
        <v>37</v>
      </c>
      <c r="M100" s="3">
        <v>3.0</v>
      </c>
      <c r="N100" s="4" t="s">
        <v>149</v>
      </c>
      <c r="O100" s="3">
        <v>14541.0</v>
      </c>
      <c r="P100" s="3">
        <v>12.0</v>
      </c>
      <c r="Q100" s="4" t="s">
        <v>167</v>
      </c>
      <c r="R100" s="3">
        <v>55.0</v>
      </c>
      <c r="S100" s="4" t="s">
        <v>172</v>
      </c>
      <c r="T100" s="3">
        <v>271.0</v>
      </c>
      <c r="U100" s="4" t="s">
        <v>41</v>
      </c>
      <c r="V100" s="3">
        <v>1.0</v>
      </c>
      <c r="W100" s="4" t="s">
        <v>55</v>
      </c>
      <c r="X100" s="3">
        <v>271201.0</v>
      </c>
      <c r="Y100" s="4" t="s">
        <v>43</v>
      </c>
      <c r="Z100" s="4" t="s">
        <v>57</v>
      </c>
      <c r="AA100" s="3">
        <v>1401.0</v>
      </c>
      <c r="AB100" s="4" t="s">
        <v>58</v>
      </c>
      <c r="AC100" s="3">
        <v>3528491.0</v>
      </c>
      <c r="AD100" s="3">
        <v>3528491.0</v>
      </c>
      <c r="AE100" s="3">
        <v>2.98871118E8</v>
      </c>
      <c r="AF100" s="5">
        <v>45507.0</v>
      </c>
    </row>
    <row r="101" ht="14.25" hidden="1" customHeight="1">
      <c r="A101" s="6">
        <v>2023.0</v>
      </c>
      <c r="B101" s="7" t="s">
        <v>32</v>
      </c>
      <c r="C101" s="7" t="s">
        <v>33</v>
      </c>
      <c r="D101" s="7" t="s">
        <v>34</v>
      </c>
      <c r="E101" s="6">
        <v>10.0</v>
      </c>
      <c r="F101" s="7" t="s">
        <v>35</v>
      </c>
      <c r="G101" s="6">
        <v>100.0</v>
      </c>
      <c r="H101" s="7" t="s">
        <v>35</v>
      </c>
      <c r="I101" s="6">
        <v>100.0</v>
      </c>
      <c r="J101" s="7" t="s">
        <v>36</v>
      </c>
      <c r="K101" s="6">
        <v>22.0</v>
      </c>
      <c r="L101" s="7" t="s">
        <v>37</v>
      </c>
      <c r="M101" s="6">
        <v>3.0</v>
      </c>
      <c r="N101" s="7" t="s">
        <v>149</v>
      </c>
      <c r="O101" s="6">
        <v>14541.0</v>
      </c>
      <c r="P101" s="6">
        <v>12.0</v>
      </c>
      <c r="Q101" s="7" t="s">
        <v>167</v>
      </c>
      <c r="R101" s="6">
        <v>56.0</v>
      </c>
      <c r="S101" s="7" t="s">
        <v>173</v>
      </c>
      <c r="T101" s="6">
        <v>271.0</v>
      </c>
      <c r="U101" s="7" t="s">
        <v>41</v>
      </c>
      <c r="V101" s="6">
        <v>1.0</v>
      </c>
      <c r="W101" s="7" t="s">
        <v>55</v>
      </c>
      <c r="X101" s="6">
        <v>271201.0</v>
      </c>
      <c r="Y101" s="7" t="s">
        <v>43</v>
      </c>
      <c r="Z101" s="7" t="s">
        <v>57</v>
      </c>
      <c r="AA101" s="6">
        <v>1401.0</v>
      </c>
      <c r="AB101" s="7" t="s">
        <v>58</v>
      </c>
      <c r="AC101" s="6">
        <v>3090686.0</v>
      </c>
      <c r="AD101" s="6">
        <v>8.3488773E7</v>
      </c>
      <c r="AE101" s="6">
        <v>8.3488773E7</v>
      </c>
      <c r="AF101" s="8">
        <v>45507.0</v>
      </c>
    </row>
    <row r="102" ht="14.25" hidden="1" customHeight="1">
      <c r="A102" s="3">
        <v>2023.0</v>
      </c>
      <c r="B102" s="4" t="s">
        <v>32</v>
      </c>
      <c r="C102" s="4" t="s">
        <v>33</v>
      </c>
      <c r="D102" s="4" t="s">
        <v>34</v>
      </c>
      <c r="E102" s="3">
        <v>10.0</v>
      </c>
      <c r="F102" s="4" t="s">
        <v>35</v>
      </c>
      <c r="G102" s="3">
        <v>100.0</v>
      </c>
      <c r="H102" s="4" t="s">
        <v>35</v>
      </c>
      <c r="I102" s="3">
        <v>100.0</v>
      </c>
      <c r="J102" s="4" t="s">
        <v>36</v>
      </c>
      <c r="K102" s="3">
        <v>22.0</v>
      </c>
      <c r="L102" s="4" t="s">
        <v>37</v>
      </c>
      <c r="M102" s="3">
        <v>3.0</v>
      </c>
      <c r="N102" s="4" t="s">
        <v>149</v>
      </c>
      <c r="O102" s="3">
        <v>14541.0</v>
      </c>
      <c r="P102" s="3">
        <v>12.0</v>
      </c>
      <c r="Q102" s="4" t="s">
        <v>167</v>
      </c>
      <c r="R102" s="3">
        <v>57.0</v>
      </c>
      <c r="S102" s="4" t="s">
        <v>174</v>
      </c>
      <c r="T102" s="3">
        <v>271.0</v>
      </c>
      <c r="U102" s="4" t="s">
        <v>41</v>
      </c>
      <c r="V102" s="3">
        <v>1.0</v>
      </c>
      <c r="W102" s="4" t="s">
        <v>55</v>
      </c>
      <c r="X102" s="3">
        <v>271201.0</v>
      </c>
      <c r="Y102" s="4" t="s">
        <v>43</v>
      </c>
      <c r="Z102" s="4" t="s">
        <v>57</v>
      </c>
      <c r="AA102" s="3">
        <v>1401.0</v>
      </c>
      <c r="AB102" s="4" t="s">
        <v>58</v>
      </c>
      <c r="AC102" s="3">
        <v>1626163.0</v>
      </c>
      <c r="AD102" s="3">
        <v>1626163.0</v>
      </c>
      <c r="AE102" s="3">
        <v>1.62485955E8</v>
      </c>
      <c r="AF102" s="5">
        <v>45507.0</v>
      </c>
    </row>
    <row r="103" ht="14.25" hidden="1" customHeight="1">
      <c r="A103" s="6">
        <v>2023.0</v>
      </c>
      <c r="B103" s="7" t="s">
        <v>32</v>
      </c>
      <c r="C103" s="7" t="s">
        <v>33</v>
      </c>
      <c r="D103" s="7" t="s">
        <v>34</v>
      </c>
      <c r="E103" s="6">
        <v>10.0</v>
      </c>
      <c r="F103" s="7" t="s">
        <v>35</v>
      </c>
      <c r="G103" s="6">
        <v>100.0</v>
      </c>
      <c r="H103" s="7" t="s">
        <v>35</v>
      </c>
      <c r="I103" s="6">
        <v>100.0</v>
      </c>
      <c r="J103" s="7" t="s">
        <v>36</v>
      </c>
      <c r="K103" s="6">
        <v>22.0</v>
      </c>
      <c r="L103" s="7" t="s">
        <v>37</v>
      </c>
      <c r="M103" s="6">
        <v>3.0</v>
      </c>
      <c r="N103" s="7" t="s">
        <v>149</v>
      </c>
      <c r="O103" s="6">
        <v>14541.0</v>
      </c>
      <c r="P103" s="6">
        <v>12.0</v>
      </c>
      <c r="Q103" s="7" t="s">
        <v>167</v>
      </c>
      <c r="R103" s="6">
        <v>58.0</v>
      </c>
      <c r="S103" s="7" t="s">
        <v>175</v>
      </c>
      <c r="T103" s="6">
        <v>271.0</v>
      </c>
      <c r="U103" s="7" t="s">
        <v>41</v>
      </c>
      <c r="V103" s="6">
        <v>1.0</v>
      </c>
      <c r="W103" s="7" t="s">
        <v>55</v>
      </c>
      <c r="X103" s="6">
        <v>271201.0</v>
      </c>
      <c r="Y103" s="7" t="s">
        <v>43</v>
      </c>
      <c r="Z103" s="7" t="s">
        <v>57</v>
      </c>
      <c r="AA103" s="6">
        <v>1401.0</v>
      </c>
      <c r="AB103" s="7" t="s">
        <v>58</v>
      </c>
      <c r="AC103" s="6">
        <v>1626163.0</v>
      </c>
      <c r="AD103" s="6">
        <v>1626163.0</v>
      </c>
      <c r="AE103" s="6">
        <v>1.62485955E8</v>
      </c>
      <c r="AF103" s="8">
        <v>45507.0</v>
      </c>
    </row>
    <row r="104" ht="14.25" hidden="1" customHeight="1">
      <c r="A104" s="3">
        <v>2023.0</v>
      </c>
      <c r="B104" s="4" t="s">
        <v>32</v>
      </c>
      <c r="C104" s="4" t="s">
        <v>33</v>
      </c>
      <c r="D104" s="4" t="s">
        <v>34</v>
      </c>
      <c r="E104" s="3">
        <v>10.0</v>
      </c>
      <c r="F104" s="4" t="s">
        <v>35</v>
      </c>
      <c r="G104" s="3">
        <v>100.0</v>
      </c>
      <c r="H104" s="4" t="s">
        <v>35</v>
      </c>
      <c r="I104" s="3">
        <v>100.0</v>
      </c>
      <c r="J104" s="4" t="s">
        <v>36</v>
      </c>
      <c r="K104" s="3">
        <v>22.0</v>
      </c>
      <c r="L104" s="4" t="s">
        <v>37</v>
      </c>
      <c r="M104" s="3">
        <v>3.0</v>
      </c>
      <c r="N104" s="4" t="s">
        <v>149</v>
      </c>
      <c r="O104" s="3">
        <v>14541.0</v>
      </c>
      <c r="P104" s="3">
        <v>12.0</v>
      </c>
      <c r="Q104" s="4" t="s">
        <v>167</v>
      </c>
      <c r="R104" s="3">
        <v>59.0</v>
      </c>
      <c r="S104" s="4" t="s">
        <v>176</v>
      </c>
      <c r="T104" s="3">
        <v>271.0</v>
      </c>
      <c r="U104" s="4" t="s">
        <v>41</v>
      </c>
      <c r="V104" s="3">
        <v>1.0</v>
      </c>
      <c r="W104" s="4" t="s">
        <v>55</v>
      </c>
      <c r="X104" s="3">
        <v>271201.0</v>
      </c>
      <c r="Y104" s="4" t="s">
        <v>43</v>
      </c>
      <c r="Z104" s="4" t="s">
        <v>57</v>
      </c>
      <c r="AA104" s="3">
        <v>1401.0</v>
      </c>
      <c r="AB104" s="4" t="s">
        <v>58</v>
      </c>
      <c r="AC104" s="3">
        <v>1626163.0</v>
      </c>
      <c r="AD104" s="3">
        <v>0.0</v>
      </c>
      <c r="AE104" s="3">
        <v>0.0</v>
      </c>
      <c r="AF104" s="5">
        <v>45507.0</v>
      </c>
    </row>
    <row r="105" ht="14.25" hidden="1" customHeight="1">
      <c r="A105" s="6">
        <v>2023.0</v>
      </c>
      <c r="B105" s="7" t="s">
        <v>32</v>
      </c>
      <c r="C105" s="7" t="s">
        <v>33</v>
      </c>
      <c r="D105" s="7" t="s">
        <v>34</v>
      </c>
      <c r="E105" s="6">
        <v>10.0</v>
      </c>
      <c r="F105" s="7" t="s">
        <v>35</v>
      </c>
      <c r="G105" s="6">
        <v>100.0</v>
      </c>
      <c r="H105" s="7" t="s">
        <v>35</v>
      </c>
      <c r="I105" s="6">
        <v>100.0</v>
      </c>
      <c r="J105" s="7" t="s">
        <v>36</v>
      </c>
      <c r="K105" s="6">
        <v>22.0</v>
      </c>
      <c r="L105" s="7" t="s">
        <v>37</v>
      </c>
      <c r="M105" s="6">
        <v>3.0</v>
      </c>
      <c r="N105" s="7" t="s">
        <v>149</v>
      </c>
      <c r="O105" s="6">
        <v>14541.0</v>
      </c>
      <c r="P105" s="6">
        <v>12.0</v>
      </c>
      <c r="Q105" s="7" t="s">
        <v>167</v>
      </c>
      <c r="R105" s="6">
        <v>60.0</v>
      </c>
      <c r="S105" s="7" t="s">
        <v>177</v>
      </c>
      <c r="T105" s="6">
        <v>271.0</v>
      </c>
      <c r="U105" s="7" t="s">
        <v>41</v>
      </c>
      <c r="V105" s="6">
        <v>1.0</v>
      </c>
      <c r="W105" s="7" t="s">
        <v>55</v>
      </c>
      <c r="X105" s="6">
        <v>271201.0</v>
      </c>
      <c r="Y105" s="7" t="s">
        <v>43</v>
      </c>
      <c r="Z105" s="7" t="s">
        <v>57</v>
      </c>
      <c r="AA105" s="6">
        <v>1401.0</v>
      </c>
      <c r="AB105" s="7" t="s">
        <v>58</v>
      </c>
      <c r="AC105" s="6">
        <v>1626163.0</v>
      </c>
      <c r="AD105" s="6">
        <v>1626163.0</v>
      </c>
      <c r="AE105" s="6">
        <v>1.6258348E7</v>
      </c>
      <c r="AF105" s="8">
        <v>45507.0</v>
      </c>
    </row>
    <row r="106" ht="14.25" hidden="1" customHeight="1">
      <c r="A106" s="3">
        <v>2023.0</v>
      </c>
      <c r="B106" s="4" t="s">
        <v>32</v>
      </c>
      <c r="C106" s="4" t="s">
        <v>33</v>
      </c>
      <c r="D106" s="4" t="s">
        <v>34</v>
      </c>
      <c r="E106" s="3">
        <v>10.0</v>
      </c>
      <c r="F106" s="4" t="s">
        <v>35</v>
      </c>
      <c r="G106" s="3">
        <v>100.0</v>
      </c>
      <c r="H106" s="4" t="s">
        <v>35</v>
      </c>
      <c r="I106" s="3">
        <v>100.0</v>
      </c>
      <c r="J106" s="4" t="s">
        <v>36</v>
      </c>
      <c r="K106" s="3">
        <v>22.0</v>
      </c>
      <c r="L106" s="4" t="s">
        <v>37</v>
      </c>
      <c r="M106" s="3">
        <v>3.0</v>
      </c>
      <c r="N106" s="4" t="s">
        <v>149</v>
      </c>
      <c r="O106" s="3">
        <v>14541.0</v>
      </c>
      <c r="P106" s="3">
        <v>12.0</v>
      </c>
      <c r="Q106" s="4" t="s">
        <v>167</v>
      </c>
      <c r="R106" s="3">
        <v>61.0</v>
      </c>
      <c r="S106" s="4" t="s">
        <v>178</v>
      </c>
      <c r="T106" s="3">
        <v>271.0</v>
      </c>
      <c r="U106" s="4" t="s">
        <v>41</v>
      </c>
      <c r="V106" s="3">
        <v>1.0</v>
      </c>
      <c r="W106" s="4" t="s">
        <v>55</v>
      </c>
      <c r="X106" s="3">
        <v>271201.0</v>
      </c>
      <c r="Y106" s="4" t="s">
        <v>43</v>
      </c>
      <c r="Z106" s="4" t="s">
        <v>57</v>
      </c>
      <c r="AA106" s="3">
        <v>1401.0</v>
      </c>
      <c r="AB106" s="4" t="s">
        <v>58</v>
      </c>
      <c r="AC106" s="3">
        <v>1626163.0</v>
      </c>
      <c r="AD106" s="3">
        <v>89.0</v>
      </c>
      <c r="AE106" s="3">
        <v>0.0</v>
      </c>
      <c r="AF106" s="5">
        <v>45507.0</v>
      </c>
    </row>
    <row r="107" ht="14.25" hidden="1" customHeight="1">
      <c r="A107" s="6">
        <v>2023.0</v>
      </c>
      <c r="B107" s="7" t="s">
        <v>32</v>
      </c>
      <c r="C107" s="7" t="s">
        <v>33</v>
      </c>
      <c r="D107" s="7" t="s">
        <v>34</v>
      </c>
      <c r="E107" s="6">
        <v>10.0</v>
      </c>
      <c r="F107" s="7" t="s">
        <v>35</v>
      </c>
      <c r="G107" s="6">
        <v>100.0</v>
      </c>
      <c r="H107" s="7" t="s">
        <v>35</v>
      </c>
      <c r="I107" s="6">
        <v>100.0</v>
      </c>
      <c r="J107" s="7" t="s">
        <v>36</v>
      </c>
      <c r="K107" s="6">
        <v>22.0</v>
      </c>
      <c r="L107" s="7" t="s">
        <v>37</v>
      </c>
      <c r="M107" s="6">
        <v>3.0</v>
      </c>
      <c r="N107" s="7" t="s">
        <v>149</v>
      </c>
      <c r="O107" s="6">
        <v>14541.0</v>
      </c>
      <c r="P107" s="6">
        <v>12.0</v>
      </c>
      <c r="Q107" s="7" t="s">
        <v>167</v>
      </c>
      <c r="R107" s="6">
        <v>62.0</v>
      </c>
      <c r="S107" s="7" t="s">
        <v>179</v>
      </c>
      <c r="T107" s="6">
        <v>271.0</v>
      </c>
      <c r="U107" s="7" t="s">
        <v>41</v>
      </c>
      <c r="V107" s="6">
        <v>1.0</v>
      </c>
      <c r="W107" s="7" t="s">
        <v>55</v>
      </c>
      <c r="X107" s="6">
        <v>271201.0</v>
      </c>
      <c r="Y107" s="7" t="s">
        <v>43</v>
      </c>
      <c r="Z107" s="7" t="s">
        <v>57</v>
      </c>
      <c r="AA107" s="6">
        <v>1401.0</v>
      </c>
      <c r="AB107" s="7" t="s">
        <v>58</v>
      </c>
      <c r="AC107" s="6">
        <v>1626163.0</v>
      </c>
      <c r="AD107" s="6">
        <v>5.52556547E8</v>
      </c>
      <c r="AE107" s="6">
        <v>2.55435165E8</v>
      </c>
      <c r="AF107" s="8">
        <v>45507.0</v>
      </c>
    </row>
    <row r="108" ht="14.25" hidden="1" customHeight="1">
      <c r="A108" s="3">
        <v>2023.0</v>
      </c>
      <c r="B108" s="4" t="s">
        <v>32</v>
      </c>
      <c r="C108" s="4" t="s">
        <v>33</v>
      </c>
      <c r="D108" s="4" t="s">
        <v>34</v>
      </c>
      <c r="E108" s="3">
        <v>10.0</v>
      </c>
      <c r="F108" s="4" t="s">
        <v>35</v>
      </c>
      <c r="G108" s="3">
        <v>100.0</v>
      </c>
      <c r="H108" s="4" t="s">
        <v>35</v>
      </c>
      <c r="I108" s="3">
        <v>100.0</v>
      </c>
      <c r="J108" s="4" t="s">
        <v>36</v>
      </c>
      <c r="K108" s="3">
        <v>22.0</v>
      </c>
      <c r="L108" s="4" t="s">
        <v>37</v>
      </c>
      <c r="M108" s="3">
        <v>3.0</v>
      </c>
      <c r="N108" s="4" t="s">
        <v>149</v>
      </c>
      <c r="O108" s="3">
        <v>14541.0</v>
      </c>
      <c r="P108" s="3">
        <v>12.0</v>
      </c>
      <c r="Q108" s="4" t="s">
        <v>167</v>
      </c>
      <c r="R108" s="3">
        <v>63.0</v>
      </c>
      <c r="S108" s="4" t="s">
        <v>180</v>
      </c>
      <c r="T108" s="3">
        <v>271.0</v>
      </c>
      <c r="U108" s="4" t="s">
        <v>41</v>
      </c>
      <c r="V108" s="3">
        <v>1.0</v>
      </c>
      <c r="W108" s="4" t="s">
        <v>55</v>
      </c>
      <c r="X108" s="3">
        <v>271201.0</v>
      </c>
      <c r="Y108" s="4" t="s">
        <v>43</v>
      </c>
      <c r="Z108" s="4" t="s">
        <v>57</v>
      </c>
      <c r="AA108" s="3">
        <v>1401.0</v>
      </c>
      <c r="AB108" s="4" t="s">
        <v>58</v>
      </c>
      <c r="AC108" s="3">
        <v>1626163.0</v>
      </c>
      <c r="AD108" s="3">
        <v>3.33204465E8</v>
      </c>
      <c r="AE108" s="3">
        <v>3.33204394E8</v>
      </c>
      <c r="AF108" s="5">
        <v>45507.0</v>
      </c>
    </row>
    <row r="109" ht="14.25" hidden="1" customHeight="1">
      <c r="A109" s="6">
        <v>2023.0</v>
      </c>
      <c r="B109" s="7" t="s">
        <v>32</v>
      </c>
      <c r="C109" s="7" t="s">
        <v>33</v>
      </c>
      <c r="D109" s="7" t="s">
        <v>34</v>
      </c>
      <c r="E109" s="6">
        <v>10.0</v>
      </c>
      <c r="F109" s="7" t="s">
        <v>35</v>
      </c>
      <c r="G109" s="6">
        <v>100.0</v>
      </c>
      <c r="H109" s="7" t="s">
        <v>35</v>
      </c>
      <c r="I109" s="6">
        <v>100.0</v>
      </c>
      <c r="J109" s="7" t="s">
        <v>36</v>
      </c>
      <c r="K109" s="6">
        <v>22.0</v>
      </c>
      <c r="L109" s="7" t="s">
        <v>37</v>
      </c>
      <c r="M109" s="6">
        <v>3.0</v>
      </c>
      <c r="N109" s="7" t="s">
        <v>149</v>
      </c>
      <c r="O109" s="6">
        <v>14541.0</v>
      </c>
      <c r="P109" s="6">
        <v>12.0</v>
      </c>
      <c r="Q109" s="7" t="s">
        <v>167</v>
      </c>
      <c r="R109" s="6">
        <v>64.0</v>
      </c>
      <c r="S109" s="7" t="s">
        <v>181</v>
      </c>
      <c r="T109" s="6">
        <v>271.0</v>
      </c>
      <c r="U109" s="7" t="s">
        <v>41</v>
      </c>
      <c r="V109" s="6">
        <v>1.0</v>
      </c>
      <c r="W109" s="7" t="s">
        <v>55</v>
      </c>
      <c r="X109" s="6">
        <v>271201.0</v>
      </c>
      <c r="Y109" s="7" t="s">
        <v>43</v>
      </c>
      <c r="Z109" s="7" t="s">
        <v>57</v>
      </c>
      <c r="AA109" s="6">
        <v>1401.0</v>
      </c>
      <c r="AB109" s="7" t="s">
        <v>58</v>
      </c>
      <c r="AC109" s="6">
        <v>3708010.0</v>
      </c>
      <c r="AD109" s="6">
        <v>0.0</v>
      </c>
      <c r="AE109" s="6">
        <v>0.0</v>
      </c>
      <c r="AF109" s="8">
        <v>45507.0</v>
      </c>
    </row>
    <row r="110" ht="14.25" hidden="1" customHeight="1">
      <c r="A110" s="3">
        <v>2023.0</v>
      </c>
      <c r="B110" s="4" t="s">
        <v>32</v>
      </c>
      <c r="C110" s="4" t="s">
        <v>33</v>
      </c>
      <c r="D110" s="4" t="s">
        <v>34</v>
      </c>
      <c r="E110" s="3">
        <v>10.0</v>
      </c>
      <c r="F110" s="4" t="s">
        <v>35</v>
      </c>
      <c r="G110" s="3">
        <v>100.0</v>
      </c>
      <c r="H110" s="4" t="s">
        <v>35</v>
      </c>
      <c r="I110" s="3">
        <v>100.0</v>
      </c>
      <c r="J110" s="4" t="s">
        <v>36</v>
      </c>
      <c r="K110" s="3">
        <v>22.0</v>
      </c>
      <c r="L110" s="4" t="s">
        <v>37</v>
      </c>
      <c r="M110" s="3">
        <v>3.0</v>
      </c>
      <c r="N110" s="4" t="s">
        <v>149</v>
      </c>
      <c r="O110" s="3">
        <v>14541.0</v>
      </c>
      <c r="P110" s="3">
        <v>12.0</v>
      </c>
      <c r="Q110" s="4" t="s">
        <v>167</v>
      </c>
      <c r="R110" s="3">
        <v>65.0</v>
      </c>
      <c r="S110" s="4" t="s">
        <v>182</v>
      </c>
      <c r="T110" s="3">
        <v>271.0</v>
      </c>
      <c r="U110" s="4" t="s">
        <v>41</v>
      </c>
      <c r="V110" s="3">
        <v>1.0</v>
      </c>
      <c r="W110" s="4" t="s">
        <v>55</v>
      </c>
      <c r="X110" s="3">
        <v>271201.0</v>
      </c>
      <c r="Y110" s="4" t="s">
        <v>43</v>
      </c>
      <c r="Z110" s="4" t="s">
        <v>57</v>
      </c>
      <c r="AA110" s="3">
        <v>1401.0</v>
      </c>
      <c r="AB110" s="4" t="s">
        <v>58</v>
      </c>
      <c r="AC110" s="3">
        <v>4368007.0</v>
      </c>
      <c r="AD110" s="3">
        <v>2.7297365E7</v>
      </c>
      <c r="AE110" s="3">
        <v>2.72973574E8</v>
      </c>
      <c r="AF110" s="5">
        <v>45507.0</v>
      </c>
    </row>
    <row r="111" ht="14.25" hidden="1" customHeight="1">
      <c r="A111" s="6">
        <v>2023.0</v>
      </c>
      <c r="B111" s="7" t="s">
        <v>32</v>
      </c>
      <c r="C111" s="7" t="s">
        <v>33</v>
      </c>
      <c r="D111" s="7" t="s">
        <v>34</v>
      </c>
      <c r="E111" s="6">
        <v>10.0</v>
      </c>
      <c r="F111" s="7" t="s">
        <v>35</v>
      </c>
      <c r="G111" s="6">
        <v>100.0</v>
      </c>
      <c r="H111" s="7" t="s">
        <v>35</v>
      </c>
      <c r="I111" s="6">
        <v>100.0</v>
      </c>
      <c r="J111" s="7" t="s">
        <v>36</v>
      </c>
      <c r="K111" s="6">
        <v>22.0</v>
      </c>
      <c r="L111" s="7" t="s">
        <v>37</v>
      </c>
      <c r="M111" s="6">
        <v>3.0</v>
      </c>
      <c r="N111" s="7" t="s">
        <v>149</v>
      </c>
      <c r="O111" s="6">
        <v>14541.0</v>
      </c>
      <c r="P111" s="6">
        <v>12.0</v>
      </c>
      <c r="Q111" s="7" t="s">
        <v>167</v>
      </c>
      <c r="R111" s="6">
        <v>66.0</v>
      </c>
      <c r="S111" s="7" t="s">
        <v>183</v>
      </c>
      <c r="T111" s="6">
        <v>271.0</v>
      </c>
      <c r="U111" s="7" t="s">
        <v>41</v>
      </c>
      <c r="V111" s="6">
        <v>1.0</v>
      </c>
      <c r="W111" s="7" t="s">
        <v>55</v>
      </c>
      <c r="X111" s="6">
        <v>271201.0</v>
      </c>
      <c r="Y111" s="7" t="s">
        <v>43</v>
      </c>
      <c r="Z111" s="7" t="s">
        <v>57</v>
      </c>
      <c r="AA111" s="6">
        <v>1401.0</v>
      </c>
      <c r="AB111" s="7" t="s">
        <v>58</v>
      </c>
      <c r="AC111" s="6">
        <v>3090686.0</v>
      </c>
      <c r="AD111" s="6">
        <v>3090686.0</v>
      </c>
      <c r="AE111" s="6">
        <v>3.09068592E8</v>
      </c>
      <c r="AF111" s="8">
        <v>45507.0</v>
      </c>
    </row>
    <row r="112" ht="14.25" hidden="1" customHeight="1">
      <c r="A112" s="3">
        <v>2023.0</v>
      </c>
      <c r="B112" s="4" t="s">
        <v>32</v>
      </c>
      <c r="C112" s="4" t="s">
        <v>33</v>
      </c>
      <c r="D112" s="4" t="s">
        <v>34</v>
      </c>
      <c r="E112" s="3">
        <v>10.0</v>
      </c>
      <c r="F112" s="4" t="s">
        <v>35</v>
      </c>
      <c r="G112" s="3">
        <v>100.0</v>
      </c>
      <c r="H112" s="4" t="s">
        <v>35</v>
      </c>
      <c r="I112" s="3">
        <v>100.0</v>
      </c>
      <c r="J112" s="4" t="s">
        <v>36</v>
      </c>
      <c r="K112" s="3">
        <v>22.0</v>
      </c>
      <c r="L112" s="4" t="s">
        <v>37</v>
      </c>
      <c r="M112" s="3">
        <v>3.0</v>
      </c>
      <c r="N112" s="4" t="s">
        <v>149</v>
      </c>
      <c r="O112" s="3">
        <v>14541.0</v>
      </c>
      <c r="P112" s="3">
        <v>12.0</v>
      </c>
      <c r="Q112" s="4" t="s">
        <v>167</v>
      </c>
      <c r="R112" s="3">
        <v>67.0</v>
      </c>
      <c r="S112" s="4" t="s">
        <v>184</v>
      </c>
      <c r="T112" s="3">
        <v>271.0</v>
      </c>
      <c r="U112" s="4" t="s">
        <v>41</v>
      </c>
      <c r="V112" s="3">
        <v>1.0</v>
      </c>
      <c r="W112" s="4" t="s">
        <v>55</v>
      </c>
      <c r="X112" s="3">
        <v>271201.0</v>
      </c>
      <c r="Y112" s="4" t="s">
        <v>43</v>
      </c>
      <c r="Z112" s="4" t="s">
        <v>57</v>
      </c>
      <c r="AA112" s="3">
        <v>1401.0</v>
      </c>
      <c r="AB112" s="4" t="s">
        <v>58</v>
      </c>
      <c r="AC112" s="3">
        <v>3090686.0</v>
      </c>
      <c r="AD112" s="3">
        <v>3090686.0</v>
      </c>
      <c r="AE112" s="3">
        <v>3.07736312E8</v>
      </c>
      <c r="AF112" s="5">
        <v>45507.0</v>
      </c>
    </row>
    <row r="113" ht="14.25" hidden="1" customHeight="1">
      <c r="A113" s="6">
        <v>2023.0</v>
      </c>
      <c r="B113" s="7" t="s">
        <v>32</v>
      </c>
      <c r="C113" s="7" t="s">
        <v>33</v>
      </c>
      <c r="D113" s="7" t="s">
        <v>34</v>
      </c>
      <c r="E113" s="6">
        <v>10.0</v>
      </c>
      <c r="F113" s="7" t="s">
        <v>35</v>
      </c>
      <c r="G113" s="6">
        <v>100.0</v>
      </c>
      <c r="H113" s="7" t="s">
        <v>35</v>
      </c>
      <c r="I113" s="6">
        <v>100.0</v>
      </c>
      <c r="J113" s="7" t="s">
        <v>36</v>
      </c>
      <c r="K113" s="6">
        <v>22.0</v>
      </c>
      <c r="L113" s="7" t="s">
        <v>37</v>
      </c>
      <c r="M113" s="6">
        <v>3.0</v>
      </c>
      <c r="N113" s="7" t="s">
        <v>149</v>
      </c>
      <c r="O113" s="6">
        <v>14541.0</v>
      </c>
      <c r="P113" s="6">
        <v>12.0</v>
      </c>
      <c r="Q113" s="7" t="s">
        <v>167</v>
      </c>
      <c r="R113" s="6">
        <v>68.0</v>
      </c>
      <c r="S113" s="7" t="s">
        <v>185</v>
      </c>
      <c r="T113" s="6">
        <v>271.0</v>
      </c>
      <c r="U113" s="7" t="s">
        <v>41</v>
      </c>
      <c r="V113" s="6">
        <v>1.0</v>
      </c>
      <c r="W113" s="7" t="s">
        <v>55</v>
      </c>
      <c r="X113" s="6">
        <v>271201.0</v>
      </c>
      <c r="Y113" s="7" t="s">
        <v>43</v>
      </c>
      <c r="Z113" s="7" t="s">
        <v>57</v>
      </c>
      <c r="AA113" s="6">
        <v>1401.0</v>
      </c>
      <c r="AB113" s="7" t="s">
        <v>58</v>
      </c>
      <c r="AC113" s="6">
        <v>3090686.0</v>
      </c>
      <c r="AD113" s="6">
        <v>4.65288198E8</v>
      </c>
      <c r="AE113" s="6">
        <v>4.6527575E7</v>
      </c>
      <c r="AF113" s="8">
        <v>45507.0</v>
      </c>
    </row>
    <row r="114" ht="14.25" hidden="1" customHeight="1">
      <c r="A114" s="3">
        <v>2023.0</v>
      </c>
      <c r="B114" s="4" t="s">
        <v>32</v>
      </c>
      <c r="C114" s="4" t="s">
        <v>33</v>
      </c>
      <c r="D114" s="4" t="s">
        <v>34</v>
      </c>
      <c r="E114" s="3">
        <v>10.0</v>
      </c>
      <c r="F114" s="4" t="s">
        <v>35</v>
      </c>
      <c r="G114" s="3">
        <v>100.0</v>
      </c>
      <c r="H114" s="4" t="s">
        <v>35</v>
      </c>
      <c r="I114" s="3">
        <v>100.0</v>
      </c>
      <c r="J114" s="4" t="s">
        <v>36</v>
      </c>
      <c r="K114" s="3">
        <v>22.0</v>
      </c>
      <c r="L114" s="4" t="s">
        <v>37</v>
      </c>
      <c r="M114" s="3">
        <v>3.0</v>
      </c>
      <c r="N114" s="4" t="s">
        <v>149</v>
      </c>
      <c r="O114" s="3">
        <v>14541.0</v>
      </c>
      <c r="P114" s="3">
        <v>12.0</v>
      </c>
      <c r="Q114" s="4" t="s">
        <v>167</v>
      </c>
      <c r="R114" s="3">
        <v>69.0</v>
      </c>
      <c r="S114" s="4" t="s">
        <v>186</v>
      </c>
      <c r="T114" s="3">
        <v>271.0</v>
      </c>
      <c r="U114" s="4" t="s">
        <v>41</v>
      </c>
      <c r="V114" s="3">
        <v>1.0</v>
      </c>
      <c r="W114" s="4" t="s">
        <v>55</v>
      </c>
      <c r="X114" s="3">
        <v>271201.0</v>
      </c>
      <c r="Y114" s="4" t="s">
        <v>43</v>
      </c>
      <c r="Z114" s="4" t="s">
        <v>57</v>
      </c>
      <c r="AA114" s="3">
        <v>1401.0</v>
      </c>
      <c r="AB114" s="4" t="s">
        <v>58</v>
      </c>
      <c r="AC114" s="3">
        <v>1626163.0</v>
      </c>
      <c r="AD114" s="3">
        <v>0.0</v>
      </c>
      <c r="AE114" s="3">
        <v>0.0</v>
      </c>
      <c r="AF114" s="5">
        <v>45507.0</v>
      </c>
    </row>
    <row r="115" ht="14.25" hidden="1" customHeight="1">
      <c r="A115" s="6">
        <v>2023.0</v>
      </c>
      <c r="B115" s="7" t="s">
        <v>32</v>
      </c>
      <c r="C115" s="7" t="s">
        <v>33</v>
      </c>
      <c r="D115" s="7" t="s">
        <v>34</v>
      </c>
      <c r="E115" s="6">
        <v>10.0</v>
      </c>
      <c r="F115" s="7" t="s">
        <v>35</v>
      </c>
      <c r="G115" s="6">
        <v>100.0</v>
      </c>
      <c r="H115" s="7" t="s">
        <v>35</v>
      </c>
      <c r="I115" s="6">
        <v>100.0</v>
      </c>
      <c r="J115" s="7" t="s">
        <v>36</v>
      </c>
      <c r="K115" s="6">
        <v>22.0</v>
      </c>
      <c r="L115" s="7" t="s">
        <v>37</v>
      </c>
      <c r="M115" s="6">
        <v>3.0</v>
      </c>
      <c r="N115" s="7" t="s">
        <v>149</v>
      </c>
      <c r="O115" s="6">
        <v>14541.0</v>
      </c>
      <c r="P115" s="6">
        <v>12.0</v>
      </c>
      <c r="Q115" s="7" t="s">
        <v>167</v>
      </c>
      <c r="R115" s="6">
        <v>70.0</v>
      </c>
      <c r="S115" s="7" t="s">
        <v>187</v>
      </c>
      <c r="T115" s="6">
        <v>271.0</v>
      </c>
      <c r="U115" s="7" t="s">
        <v>41</v>
      </c>
      <c r="V115" s="6">
        <v>1.0</v>
      </c>
      <c r="W115" s="7" t="s">
        <v>55</v>
      </c>
      <c r="X115" s="6">
        <v>271201.0</v>
      </c>
      <c r="Y115" s="7" t="s">
        <v>43</v>
      </c>
      <c r="Z115" s="7" t="s">
        <v>57</v>
      </c>
      <c r="AA115" s="6">
        <v>1401.0</v>
      </c>
      <c r="AB115" s="7" t="s">
        <v>58</v>
      </c>
      <c r="AC115" s="6">
        <v>3090686.0</v>
      </c>
      <c r="AD115" s="6">
        <v>5.11094296E8</v>
      </c>
      <c r="AE115" s="6">
        <v>5.11094288E8</v>
      </c>
      <c r="AF115" s="8">
        <v>45507.0</v>
      </c>
    </row>
    <row r="116" ht="14.25" hidden="1" customHeight="1">
      <c r="A116" s="3">
        <v>2023.0</v>
      </c>
      <c r="B116" s="4" t="s">
        <v>32</v>
      </c>
      <c r="C116" s="4" t="s">
        <v>33</v>
      </c>
      <c r="D116" s="4" t="s">
        <v>34</v>
      </c>
      <c r="E116" s="3">
        <v>10.0</v>
      </c>
      <c r="F116" s="4" t="s">
        <v>35</v>
      </c>
      <c r="G116" s="3">
        <v>100.0</v>
      </c>
      <c r="H116" s="4" t="s">
        <v>35</v>
      </c>
      <c r="I116" s="3">
        <v>100.0</v>
      </c>
      <c r="J116" s="4" t="s">
        <v>36</v>
      </c>
      <c r="K116" s="3">
        <v>22.0</v>
      </c>
      <c r="L116" s="4" t="s">
        <v>37</v>
      </c>
      <c r="M116" s="3">
        <v>3.0</v>
      </c>
      <c r="N116" s="4" t="s">
        <v>149</v>
      </c>
      <c r="O116" s="3">
        <v>14541.0</v>
      </c>
      <c r="P116" s="3">
        <v>12.0</v>
      </c>
      <c r="Q116" s="4" t="s">
        <v>167</v>
      </c>
      <c r="R116" s="3">
        <v>71.0</v>
      </c>
      <c r="S116" s="4" t="s">
        <v>188</v>
      </c>
      <c r="T116" s="3">
        <v>271.0</v>
      </c>
      <c r="U116" s="4" t="s">
        <v>41</v>
      </c>
      <c r="V116" s="3">
        <v>1.0</v>
      </c>
      <c r="W116" s="4" t="s">
        <v>55</v>
      </c>
      <c r="X116" s="3">
        <v>271201.0</v>
      </c>
      <c r="Y116" s="4" t="s">
        <v>43</v>
      </c>
      <c r="Z116" s="4" t="s">
        <v>57</v>
      </c>
      <c r="AA116" s="3">
        <v>1401.0</v>
      </c>
      <c r="AB116" s="4" t="s">
        <v>58</v>
      </c>
      <c r="AC116" s="3">
        <v>1626163.0</v>
      </c>
      <c r="AD116" s="3">
        <v>0.0</v>
      </c>
      <c r="AE116" s="3">
        <v>0.0</v>
      </c>
      <c r="AF116" s="5">
        <v>45507.0</v>
      </c>
    </row>
    <row r="117" ht="14.25" hidden="1" customHeight="1">
      <c r="A117" s="6">
        <v>2023.0</v>
      </c>
      <c r="B117" s="7" t="s">
        <v>32</v>
      </c>
      <c r="C117" s="7" t="s">
        <v>33</v>
      </c>
      <c r="D117" s="7" t="s">
        <v>34</v>
      </c>
      <c r="E117" s="6">
        <v>10.0</v>
      </c>
      <c r="F117" s="7" t="s">
        <v>35</v>
      </c>
      <c r="G117" s="6">
        <v>100.0</v>
      </c>
      <c r="H117" s="7" t="s">
        <v>35</v>
      </c>
      <c r="I117" s="6">
        <v>100.0</v>
      </c>
      <c r="J117" s="7" t="s">
        <v>36</v>
      </c>
      <c r="K117" s="6">
        <v>22.0</v>
      </c>
      <c r="L117" s="7" t="s">
        <v>37</v>
      </c>
      <c r="M117" s="6">
        <v>3.0</v>
      </c>
      <c r="N117" s="7" t="s">
        <v>149</v>
      </c>
      <c r="O117" s="6">
        <v>14541.0</v>
      </c>
      <c r="P117" s="6">
        <v>12.0</v>
      </c>
      <c r="Q117" s="7" t="s">
        <v>167</v>
      </c>
      <c r="R117" s="6">
        <v>72.0</v>
      </c>
      <c r="S117" s="7" t="s">
        <v>189</v>
      </c>
      <c r="T117" s="6">
        <v>271.0</v>
      </c>
      <c r="U117" s="7" t="s">
        <v>41</v>
      </c>
      <c r="V117" s="6">
        <v>1.0</v>
      </c>
      <c r="W117" s="7" t="s">
        <v>55</v>
      </c>
      <c r="X117" s="6">
        <v>271201.0</v>
      </c>
      <c r="Y117" s="7" t="s">
        <v>43</v>
      </c>
      <c r="Z117" s="7" t="s">
        <v>57</v>
      </c>
      <c r="AA117" s="6">
        <v>1401.0</v>
      </c>
      <c r="AB117" s="7" t="s">
        <v>58</v>
      </c>
      <c r="AC117" s="6">
        <v>1626163.0</v>
      </c>
      <c r="AD117" s="6">
        <v>0.0</v>
      </c>
      <c r="AE117" s="6">
        <v>0.0</v>
      </c>
      <c r="AF117" s="8">
        <v>45507.0</v>
      </c>
    </row>
    <row r="118" ht="14.25" hidden="1" customHeight="1">
      <c r="A118" s="3">
        <v>2023.0</v>
      </c>
      <c r="B118" s="4" t="s">
        <v>32</v>
      </c>
      <c r="C118" s="4" t="s">
        <v>33</v>
      </c>
      <c r="D118" s="4" t="s">
        <v>34</v>
      </c>
      <c r="E118" s="3">
        <v>10.0</v>
      </c>
      <c r="F118" s="4" t="s">
        <v>35</v>
      </c>
      <c r="G118" s="3">
        <v>100.0</v>
      </c>
      <c r="H118" s="4" t="s">
        <v>35</v>
      </c>
      <c r="I118" s="3">
        <v>100.0</v>
      </c>
      <c r="J118" s="4" t="s">
        <v>36</v>
      </c>
      <c r="K118" s="3">
        <v>22.0</v>
      </c>
      <c r="L118" s="4" t="s">
        <v>37</v>
      </c>
      <c r="M118" s="3">
        <v>3.0</v>
      </c>
      <c r="N118" s="4" t="s">
        <v>149</v>
      </c>
      <c r="O118" s="3">
        <v>14541.0</v>
      </c>
      <c r="P118" s="3">
        <v>12.0</v>
      </c>
      <c r="Q118" s="4" t="s">
        <v>167</v>
      </c>
      <c r="R118" s="3">
        <v>73.0</v>
      </c>
      <c r="S118" s="4" t="s">
        <v>190</v>
      </c>
      <c r="T118" s="3">
        <v>271.0</v>
      </c>
      <c r="U118" s="4" t="s">
        <v>41</v>
      </c>
      <c r="V118" s="3">
        <v>1.0</v>
      </c>
      <c r="W118" s="4" t="s">
        <v>55</v>
      </c>
      <c r="X118" s="3">
        <v>271201.0</v>
      </c>
      <c r="Y118" s="4" t="s">
        <v>43</v>
      </c>
      <c r="Z118" s="4" t="s">
        <v>57</v>
      </c>
      <c r="AA118" s="3">
        <v>1401.0</v>
      </c>
      <c r="AB118" s="4" t="s">
        <v>58</v>
      </c>
      <c r="AC118" s="3">
        <v>3090686.0</v>
      </c>
      <c r="AD118" s="3">
        <v>96.0</v>
      </c>
      <c r="AE118" s="3">
        <v>0.0</v>
      </c>
      <c r="AF118" s="5">
        <v>45507.0</v>
      </c>
    </row>
    <row r="119" ht="14.25" hidden="1" customHeight="1">
      <c r="A119" s="6">
        <v>2023.0</v>
      </c>
      <c r="B119" s="7" t="s">
        <v>32</v>
      </c>
      <c r="C119" s="7" t="s">
        <v>33</v>
      </c>
      <c r="D119" s="7" t="s">
        <v>34</v>
      </c>
      <c r="E119" s="6">
        <v>10.0</v>
      </c>
      <c r="F119" s="7" t="s">
        <v>35</v>
      </c>
      <c r="G119" s="6">
        <v>100.0</v>
      </c>
      <c r="H119" s="7" t="s">
        <v>35</v>
      </c>
      <c r="I119" s="6">
        <v>100.0</v>
      </c>
      <c r="J119" s="7" t="s">
        <v>36</v>
      </c>
      <c r="K119" s="6">
        <v>22.0</v>
      </c>
      <c r="L119" s="7" t="s">
        <v>37</v>
      </c>
      <c r="M119" s="6">
        <v>3.0</v>
      </c>
      <c r="N119" s="7" t="s">
        <v>149</v>
      </c>
      <c r="O119" s="6">
        <v>14541.0</v>
      </c>
      <c r="P119" s="6">
        <v>12.0</v>
      </c>
      <c r="Q119" s="7" t="s">
        <v>167</v>
      </c>
      <c r="R119" s="6">
        <v>74.0</v>
      </c>
      <c r="S119" s="7" t="s">
        <v>191</v>
      </c>
      <c r="T119" s="6">
        <v>271.0</v>
      </c>
      <c r="U119" s="7" t="s">
        <v>41</v>
      </c>
      <c r="V119" s="6">
        <v>1.0</v>
      </c>
      <c r="W119" s="7" t="s">
        <v>55</v>
      </c>
      <c r="X119" s="6">
        <v>271201.0</v>
      </c>
      <c r="Y119" s="7" t="s">
        <v>43</v>
      </c>
      <c r="Z119" s="7" t="s">
        <v>57</v>
      </c>
      <c r="AA119" s="6">
        <v>1401.0</v>
      </c>
      <c r="AB119" s="7" t="s">
        <v>58</v>
      </c>
      <c r="AC119" s="6">
        <v>3090686.0</v>
      </c>
      <c r="AD119" s="6">
        <v>4.50456202E8</v>
      </c>
      <c r="AE119" s="6">
        <v>4.49519705E8</v>
      </c>
      <c r="AF119" s="8">
        <v>45507.0</v>
      </c>
    </row>
    <row r="120" ht="14.25" hidden="1" customHeight="1">
      <c r="A120" s="3">
        <v>2023.0</v>
      </c>
      <c r="B120" s="4" t="s">
        <v>32</v>
      </c>
      <c r="C120" s="4" t="s">
        <v>33</v>
      </c>
      <c r="D120" s="4" t="s">
        <v>34</v>
      </c>
      <c r="E120" s="3">
        <v>10.0</v>
      </c>
      <c r="F120" s="4" t="s">
        <v>35</v>
      </c>
      <c r="G120" s="3">
        <v>100.0</v>
      </c>
      <c r="H120" s="4" t="s">
        <v>35</v>
      </c>
      <c r="I120" s="3">
        <v>100.0</v>
      </c>
      <c r="J120" s="4" t="s">
        <v>36</v>
      </c>
      <c r="K120" s="3">
        <v>22.0</v>
      </c>
      <c r="L120" s="4" t="s">
        <v>37</v>
      </c>
      <c r="M120" s="3">
        <v>3.0</v>
      </c>
      <c r="N120" s="4" t="s">
        <v>149</v>
      </c>
      <c r="O120" s="3">
        <v>14541.0</v>
      </c>
      <c r="P120" s="3">
        <v>12.0</v>
      </c>
      <c r="Q120" s="4" t="s">
        <v>167</v>
      </c>
      <c r="R120" s="3">
        <v>75.0</v>
      </c>
      <c r="S120" s="4" t="s">
        <v>192</v>
      </c>
      <c r="T120" s="3">
        <v>271.0</v>
      </c>
      <c r="U120" s="4" t="s">
        <v>41</v>
      </c>
      <c r="V120" s="3">
        <v>1.0</v>
      </c>
      <c r="W120" s="4" t="s">
        <v>55</v>
      </c>
      <c r="X120" s="3">
        <v>271201.0</v>
      </c>
      <c r="Y120" s="4" t="s">
        <v>43</v>
      </c>
      <c r="Z120" s="4" t="s">
        <v>57</v>
      </c>
      <c r="AA120" s="3">
        <v>1401.0</v>
      </c>
      <c r="AB120" s="4" t="s">
        <v>58</v>
      </c>
      <c r="AC120" s="3">
        <v>3718999.0</v>
      </c>
      <c r="AD120" s="3">
        <v>3718999.0</v>
      </c>
      <c r="AE120" s="3">
        <v>3.71778801E8</v>
      </c>
      <c r="AF120" s="5">
        <v>45507.0</v>
      </c>
    </row>
    <row r="121" ht="14.25" hidden="1" customHeight="1">
      <c r="A121" s="6">
        <v>2023.0</v>
      </c>
      <c r="B121" s="7" t="s">
        <v>32</v>
      </c>
      <c r="C121" s="7" t="s">
        <v>33</v>
      </c>
      <c r="D121" s="7" t="s">
        <v>34</v>
      </c>
      <c r="E121" s="6">
        <v>10.0</v>
      </c>
      <c r="F121" s="7" t="s">
        <v>35</v>
      </c>
      <c r="G121" s="6">
        <v>100.0</v>
      </c>
      <c r="H121" s="7" t="s">
        <v>35</v>
      </c>
      <c r="I121" s="6">
        <v>100.0</v>
      </c>
      <c r="J121" s="7" t="s">
        <v>36</v>
      </c>
      <c r="K121" s="6">
        <v>22.0</v>
      </c>
      <c r="L121" s="7" t="s">
        <v>37</v>
      </c>
      <c r="M121" s="6">
        <v>3.0</v>
      </c>
      <c r="N121" s="7" t="s">
        <v>149</v>
      </c>
      <c r="O121" s="6">
        <v>14541.0</v>
      </c>
      <c r="P121" s="6">
        <v>12.0</v>
      </c>
      <c r="Q121" s="7" t="s">
        <v>167</v>
      </c>
      <c r="R121" s="6">
        <v>76.0</v>
      </c>
      <c r="S121" s="7" t="s">
        <v>193</v>
      </c>
      <c r="T121" s="6">
        <v>271.0</v>
      </c>
      <c r="U121" s="7" t="s">
        <v>41</v>
      </c>
      <c r="V121" s="6">
        <v>1.0</v>
      </c>
      <c r="W121" s="7" t="s">
        <v>55</v>
      </c>
      <c r="X121" s="6">
        <v>271201.0</v>
      </c>
      <c r="Y121" s="7" t="s">
        <v>43</v>
      </c>
      <c r="Z121" s="7" t="s">
        <v>57</v>
      </c>
      <c r="AA121" s="6">
        <v>1401.0</v>
      </c>
      <c r="AB121" s="7" t="s">
        <v>58</v>
      </c>
      <c r="AC121" s="6">
        <v>1626163.0</v>
      </c>
      <c r="AD121" s="6">
        <v>5.15352914E8</v>
      </c>
      <c r="AE121" s="6">
        <v>5.15161831E8</v>
      </c>
      <c r="AF121" s="8">
        <v>45507.0</v>
      </c>
    </row>
    <row r="122" ht="14.25" hidden="1" customHeight="1">
      <c r="A122" s="3">
        <v>2023.0</v>
      </c>
      <c r="B122" s="4" t="s">
        <v>32</v>
      </c>
      <c r="C122" s="4" t="s">
        <v>33</v>
      </c>
      <c r="D122" s="4" t="s">
        <v>34</v>
      </c>
      <c r="E122" s="3">
        <v>10.0</v>
      </c>
      <c r="F122" s="4" t="s">
        <v>35</v>
      </c>
      <c r="G122" s="3">
        <v>100.0</v>
      </c>
      <c r="H122" s="4" t="s">
        <v>35</v>
      </c>
      <c r="I122" s="3">
        <v>100.0</v>
      </c>
      <c r="J122" s="4" t="s">
        <v>36</v>
      </c>
      <c r="K122" s="3">
        <v>22.0</v>
      </c>
      <c r="L122" s="4" t="s">
        <v>37</v>
      </c>
      <c r="M122" s="3">
        <v>3.0</v>
      </c>
      <c r="N122" s="4" t="s">
        <v>149</v>
      </c>
      <c r="O122" s="3">
        <v>14541.0</v>
      </c>
      <c r="P122" s="3">
        <v>12.0</v>
      </c>
      <c r="Q122" s="4" t="s">
        <v>167</v>
      </c>
      <c r="R122" s="3">
        <v>77.0</v>
      </c>
      <c r="S122" s="4" t="s">
        <v>194</v>
      </c>
      <c r="T122" s="3">
        <v>271.0</v>
      </c>
      <c r="U122" s="4" t="s">
        <v>41</v>
      </c>
      <c r="V122" s="3">
        <v>1.0</v>
      </c>
      <c r="W122" s="4" t="s">
        <v>55</v>
      </c>
      <c r="X122" s="3">
        <v>271201.0</v>
      </c>
      <c r="Y122" s="4" t="s">
        <v>43</v>
      </c>
      <c r="Z122" s="4" t="s">
        <v>57</v>
      </c>
      <c r="AA122" s="3">
        <v>1401.0</v>
      </c>
      <c r="AB122" s="4" t="s">
        <v>58</v>
      </c>
      <c r="AC122" s="3">
        <v>1626163.0</v>
      </c>
      <c r="AD122" s="3">
        <v>69.0</v>
      </c>
      <c r="AE122" s="3">
        <v>0.0</v>
      </c>
      <c r="AF122" s="5">
        <v>45507.0</v>
      </c>
    </row>
    <row r="123" ht="14.25" hidden="1" customHeight="1">
      <c r="A123" s="6">
        <v>2023.0</v>
      </c>
      <c r="B123" s="7" t="s">
        <v>32</v>
      </c>
      <c r="C123" s="7" t="s">
        <v>33</v>
      </c>
      <c r="D123" s="7" t="s">
        <v>34</v>
      </c>
      <c r="E123" s="6">
        <v>10.0</v>
      </c>
      <c r="F123" s="7" t="s">
        <v>35</v>
      </c>
      <c r="G123" s="6">
        <v>100.0</v>
      </c>
      <c r="H123" s="7" t="s">
        <v>35</v>
      </c>
      <c r="I123" s="6">
        <v>100.0</v>
      </c>
      <c r="J123" s="7" t="s">
        <v>36</v>
      </c>
      <c r="K123" s="6">
        <v>22.0</v>
      </c>
      <c r="L123" s="7" t="s">
        <v>37</v>
      </c>
      <c r="M123" s="6">
        <v>3.0</v>
      </c>
      <c r="N123" s="7" t="s">
        <v>149</v>
      </c>
      <c r="O123" s="6">
        <v>14542.0</v>
      </c>
      <c r="P123" s="6">
        <v>13.0</v>
      </c>
      <c r="Q123" s="7" t="s">
        <v>195</v>
      </c>
      <c r="R123" s="6">
        <v>51.0</v>
      </c>
      <c r="S123" s="7" t="s">
        <v>196</v>
      </c>
      <c r="T123" s="6">
        <v>271.0</v>
      </c>
      <c r="U123" s="7" t="s">
        <v>41</v>
      </c>
      <c r="V123" s="6">
        <v>1.0</v>
      </c>
      <c r="W123" s="7" t="s">
        <v>55</v>
      </c>
      <c r="X123" s="6">
        <v>271201.0</v>
      </c>
      <c r="Y123" s="7" t="s">
        <v>43</v>
      </c>
      <c r="Z123" s="7" t="s">
        <v>57</v>
      </c>
      <c r="AA123" s="6">
        <v>1401.0</v>
      </c>
      <c r="AB123" s="7" t="s">
        <v>58</v>
      </c>
      <c r="AC123" s="6">
        <v>2385893.0</v>
      </c>
      <c r="AD123" s="6">
        <v>5.77726102E8</v>
      </c>
      <c r="AE123" s="6">
        <v>0.0</v>
      </c>
      <c r="AF123" s="8">
        <v>45507.0</v>
      </c>
    </row>
    <row r="124" ht="14.25" hidden="1" customHeight="1">
      <c r="A124" s="3">
        <v>2023.0</v>
      </c>
      <c r="B124" s="4" t="s">
        <v>32</v>
      </c>
      <c r="C124" s="4" t="s">
        <v>33</v>
      </c>
      <c r="D124" s="4" t="s">
        <v>34</v>
      </c>
      <c r="E124" s="3">
        <v>10.0</v>
      </c>
      <c r="F124" s="4" t="s">
        <v>35</v>
      </c>
      <c r="G124" s="3">
        <v>100.0</v>
      </c>
      <c r="H124" s="4" t="s">
        <v>35</v>
      </c>
      <c r="I124" s="3">
        <v>100.0</v>
      </c>
      <c r="J124" s="4" t="s">
        <v>36</v>
      </c>
      <c r="K124" s="3">
        <v>22.0</v>
      </c>
      <c r="L124" s="4" t="s">
        <v>37</v>
      </c>
      <c r="M124" s="3">
        <v>3.0</v>
      </c>
      <c r="N124" s="4" t="s">
        <v>149</v>
      </c>
      <c r="O124" s="3">
        <v>14542.0</v>
      </c>
      <c r="P124" s="3">
        <v>13.0</v>
      </c>
      <c r="Q124" s="4" t="s">
        <v>195</v>
      </c>
      <c r="R124" s="3">
        <v>52.0</v>
      </c>
      <c r="S124" s="4" t="s">
        <v>197</v>
      </c>
      <c r="T124" s="3">
        <v>271.0</v>
      </c>
      <c r="U124" s="4" t="s">
        <v>41</v>
      </c>
      <c r="V124" s="3">
        <v>1.0</v>
      </c>
      <c r="W124" s="4" t="s">
        <v>55</v>
      </c>
      <c r="X124" s="3">
        <v>271201.0</v>
      </c>
      <c r="Y124" s="4" t="s">
        <v>43</v>
      </c>
      <c r="Z124" s="4" t="s">
        <v>57</v>
      </c>
      <c r="AA124" s="3">
        <v>1401.0</v>
      </c>
      <c r="AB124" s="4" t="s">
        <v>58</v>
      </c>
      <c r="AC124" s="3">
        <v>2385893.0</v>
      </c>
      <c r="AD124" s="3">
        <v>5785893.0</v>
      </c>
      <c r="AE124" s="3">
        <v>5800539.0</v>
      </c>
      <c r="AF124" s="5">
        <v>45507.0</v>
      </c>
    </row>
    <row r="125" ht="14.25" hidden="1" customHeight="1">
      <c r="A125" s="6">
        <v>2023.0</v>
      </c>
      <c r="B125" s="7" t="s">
        <v>32</v>
      </c>
      <c r="C125" s="7" t="s">
        <v>33</v>
      </c>
      <c r="D125" s="7" t="s">
        <v>34</v>
      </c>
      <c r="E125" s="6">
        <v>10.0</v>
      </c>
      <c r="F125" s="7" t="s">
        <v>35</v>
      </c>
      <c r="G125" s="6">
        <v>100.0</v>
      </c>
      <c r="H125" s="7" t="s">
        <v>35</v>
      </c>
      <c r="I125" s="6">
        <v>100.0</v>
      </c>
      <c r="J125" s="7" t="s">
        <v>36</v>
      </c>
      <c r="K125" s="6">
        <v>22.0</v>
      </c>
      <c r="L125" s="7" t="s">
        <v>37</v>
      </c>
      <c r="M125" s="6">
        <v>3.0</v>
      </c>
      <c r="N125" s="7" t="s">
        <v>149</v>
      </c>
      <c r="O125" s="6">
        <v>14542.0</v>
      </c>
      <c r="P125" s="6">
        <v>13.0</v>
      </c>
      <c r="Q125" s="7" t="s">
        <v>195</v>
      </c>
      <c r="R125" s="6">
        <v>53.0</v>
      </c>
      <c r="S125" s="7" t="s">
        <v>198</v>
      </c>
      <c r="T125" s="6">
        <v>271.0</v>
      </c>
      <c r="U125" s="7" t="s">
        <v>41</v>
      </c>
      <c r="V125" s="6">
        <v>1.0</v>
      </c>
      <c r="W125" s="7" t="s">
        <v>55</v>
      </c>
      <c r="X125" s="6">
        <v>271201.0</v>
      </c>
      <c r="Y125" s="7" t="s">
        <v>43</v>
      </c>
      <c r="Z125" s="7" t="s">
        <v>57</v>
      </c>
      <c r="AA125" s="6">
        <v>1401.0</v>
      </c>
      <c r="AB125" s="7" t="s">
        <v>58</v>
      </c>
      <c r="AC125" s="6">
        <v>795298.0</v>
      </c>
      <c r="AD125" s="6">
        <v>0.0</v>
      </c>
      <c r="AE125" s="6">
        <v>0.0</v>
      </c>
      <c r="AF125" s="8">
        <v>45507.0</v>
      </c>
    </row>
    <row r="126" ht="14.25" hidden="1" customHeight="1">
      <c r="A126" s="3">
        <v>2023.0</v>
      </c>
      <c r="B126" s="4" t="s">
        <v>32</v>
      </c>
      <c r="C126" s="4" t="s">
        <v>33</v>
      </c>
      <c r="D126" s="4" t="s">
        <v>34</v>
      </c>
      <c r="E126" s="3">
        <v>10.0</v>
      </c>
      <c r="F126" s="4" t="s">
        <v>35</v>
      </c>
      <c r="G126" s="3">
        <v>100.0</v>
      </c>
      <c r="H126" s="4" t="s">
        <v>35</v>
      </c>
      <c r="I126" s="3">
        <v>100.0</v>
      </c>
      <c r="J126" s="4" t="s">
        <v>36</v>
      </c>
      <c r="K126" s="3">
        <v>22.0</v>
      </c>
      <c r="L126" s="4" t="s">
        <v>37</v>
      </c>
      <c r="M126" s="3">
        <v>3.0</v>
      </c>
      <c r="N126" s="4" t="s">
        <v>149</v>
      </c>
      <c r="O126" s="3">
        <v>14542.0</v>
      </c>
      <c r="P126" s="3">
        <v>13.0</v>
      </c>
      <c r="Q126" s="4" t="s">
        <v>195</v>
      </c>
      <c r="R126" s="3">
        <v>54.0</v>
      </c>
      <c r="S126" s="4" t="s">
        <v>199</v>
      </c>
      <c r="T126" s="3">
        <v>271.0</v>
      </c>
      <c r="U126" s="4" t="s">
        <v>41</v>
      </c>
      <c r="V126" s="3">
        <v>1.0</v>
      </c>
      <c r="W126" s="4" t="s">
        <v>55</v>
      </c>
      <c r="X126" s="3">
        <v>271201.0</v>
      </c>
      <c r="Y126" s="4" t="s">
        <v>43</v>
      </c>
      <c r="Z126" s="4" t="s">
        <v>57</v>
      </c>
      <c r="AA126" s="3">
        <v>1401.0</v>
      </c>
      <c r="AB126" s="4" t="s">
        <v>58</v>
      </c>
      <c r="AC126" s="3">
        <v>2385893.0</v>
      </c>
      <c r="AD126" s="3">
        <v>4.95355087E8</v>
      </c>
      <c r="AE126" s="3">
        <v>4.95355078E8</v>
      </c>
      <c r="AF126" s="5">
        <v>45507.0</v>
      </c>
    </row>
    <row r="127" ht="14.25" hidden="1" customHeight="1">
      <c r="A127" s="6">
        <v>2023.0</v>
      </c>
      <c r="B127" s="7" t="s">
        <v>32</v>
      </c>
      <c r="C127" s="7" t="s">
        <v>33</v>
      </c>
      <c r="D127" s="7" t="s">
        <v>34</v>
      </c>
      <c r="E127" s="6">
        <v>10.0</v>
      </c>
      <c r="F127" s="7" t="s">
        <v>35</v>
      </c>
      <c r="G127" s="6">
        <v>100.0</v>
      </c>
      <c r="H127" s="7" t="s">
        <v>35</v>
      </c>
      <c r="I127" s="6">
        <v>100.0</v>
      </c>
      <c r="J127" s="7" t="s">
        <v>36</v>
      </c>
      <c r="K127" s="6">
        <v>22.0</v>
      </c>
      <c r="L127" s="7" t="s">
        <v>37</v>
      </c>
      <c r="M127" s="6">
        <v>3.0</v>
      </c>
      <c r="N127" s="7" t="s">
        <v>149</v>
      </c>
      <c r="O127" s="6">
        <v>14542.0</v>
      </c>
      <c r="P127" s="6">
        <v>13.0</v>
      </c>
      <c r="Q127" s="7" t="s">
        <v>195</v>
      </c>
      <c r="R127" s="6">
        <v>55.0</v>
      </c>
      <c r="S127" s="7" t="s">
        <v>200</v>
      </c>
      <c r="T127" s="6">
        <v>271.0</v>
      </c>
      <c r="U127" s="7" t="s">
        <v>41</v>
      </c>
      <c r="V127" s="6">
        <v>1.0</v>
      </c>
      <c r="W127" s="7" t="s">
        <v>55</v>
      </c>
      <c r="X127" s="6">
        <v>271201.0</v>
      </c>
      <c r="Y127" s="7" t="s">
        <v>43</v>
      </c>
      <c r="Z127" s="7" t="s">
        <v>57</v>
      </c>
      <c r="AA127" s="6">
        <v>1401.0</v>
      </c>
      <c r="AB127" s="7" t="s">
        <v>58</v>
      </c>
      <c r="AC127" s="6">
        <v>3641199.0</v>
      </c>
      <c r="AD127" s="6">
        <v>7.02652656E8</v>
      </c>
      <c r="AE127" s="6">
        <v>5.91326873E8</v>
      </c>
      <c r="AF127" s="8">
        <v>45507.0</v>
      </c>
    </row>
    <row r="128" ht="14.25" hidden="1" customHeight="1">
      <c r="A128" s="3">
        <v>2023.0</v>
      </c>
      <c r="B128" s="4" t="s">
        <v>32</v>
      </c>
      <c r="C128" s="4" t="s">
        <v>33</v>
      </c>
      <c r="D128" s="4" t="s">
        <v>34</v>
      </c>
      <c r="E128" s="3">
        <v>10.0</v>
      </c>
      <c r="F128" s="4" t="s">
        <v>35</v>
      </c>
      <c r="G128" s="3">
        <v>100.0</v>
      </c>
      <c r="H128" s="4" t="s">
        <v>35</v>
      </c>
      <c r="I128" s="3">
        <v>100.0</v>
      </c>
      <c r="J128" s="4" t="s">
        <v>36</v>
      </c>
      <c r="K128" s="3">
        <v>22.0</v>
      </c>
      <c r="L128" s="4" t="s">
        <v>37</v>
      </c>
      <c r="M128" s="3">
        <v>3.0</v>
      </c>
      <c r="N128" s="4" t="s">
        <v>149</v>
      </c>
      <c r="O128" s="3">
        <v>14542.0</v>
      </c>
      <c r="P128" s="3">
        <v>13.0</v>
      </c>
      <c r="Q128" s="4" t="s">
        <v>195</v>
      </c>
      <c r="R128" s="3">
        <v>56.0</v>
      </c>
      <c r="S128" s="4" t="s">
        <v>201</v>
      </c>
      <c r="T128" s="3">
        <v>271.0</v>
      </c>
      <c r="U128" s="4" t="s">
        <v>41</v>
      </c>
      <c r="V128" s="3">
        <v>1.0</v>
      </c>
      <c r="W128" s="4" t="s">
        <v>55</v>
      </c>
      <c r="X128" s="3">
        <v>271201.0</v>
      </c>
      <c r="Y128" s="4" t="s">
        <v>43</v>
      </c>
      <c r="Z128" s="4" t="s">
        <v>57</v>
      </c>
      <c r="AA128" s="3">
        <v>1401.0</v>
      </c>
      <c r="AB128" s="4" t="s">
        <v>58</v>
      </c>
      <c r="AC128" s="3">
        <v>3641199.0</v>
      </c>
      <c r="AD128" s="3">
        <v>5.83959161E8</v>
      </c>
      <c r="AE128" s="3">
        <v>4.60823588E8</v>
      </c>
      <c r="AF128" s="5">
        <v>45507.0</v>
      </c>
    </row>
    <row r="129" ht="14.25" hidden="1" customHeight="1">
      <c r="A129" s="6">
        <v>2023.0</v>
      </c>
      <c r="B129" s="7" t="s">
        <v>32</v>
      </c>
      <c r="C129" s="7" t="s">
        <v>33</v>
      </c>
      <c r="D129" s="7" t="s">
        <v>34</v>
      </c>
      <c r="E129" s="6">
        <v>10.0</v>
      </c>
      <c r="F129" s="7" t="s">
        <v>35</v>
      </c>
      <c r="G129" s="6">
        <v>100.0</v>
      </c>
      <c r="H129" s="7" t="s">
        <v>35</v>
      </c>
      <c r="I129" s="6">
        <v>100.0</v>
      </c>
      <c r="J129" s="7" t="s">
        <v>36</v>
      </c>
      <c r="K129" s="6">
        <v>22.0</v>
      </c>
      <c r="L129" s="7" t="s">
        <v>37</v>
      </c>
      <c r="M129" s="6">
        <v>3.0</v>
      </c>
      <c r="N129" s="7" t="s">
        <v>149</v>
      </c>
      <c r="O129" s="6">
        <v>14542.0</v>
      </c>
      <c r="P129" s="6">
        <v>13.0</v>
      </c>
      <c r="Q129" s="7" t="s">
        <v>195</v>
      </c>
      <c r="R129" s="6">
        <v>57.0</v>
      </c>
      <c r="S129" s="7" t="s">
        <v>202</v>
      </c>
      <c r="T129" s="6">
        <v>271.0</v>
      </c>
      <c r="U129" s="7" t="s">
        <v>41</v>
      </c>
      <c r="V129" s="6">
        <v>1.0</v>
      </c>
      <c r="W129" s="7" t="s">
        <v>55</v>
      </c>
      <c r="X129" s="6">
        <v>271201.0</v>
      </c>
      <c r="Y129" s="7" t="s">
        <v>43</v>
      </c>
      <c r="Z129" s="7" t="s">
        <v>57</v>
      </c>
      <c r="AA129" s="6">
        <v>1401.0</v>
      </c>
      <c r="AB129" s="7" t="s">
        <v>58</v>
      </c>
      <c r="AC129" s="6">
        <v>1213733.0</v>
      </c>
      <c r="AD129" s="6">
        <v>7.43395124E8</v>
      </c>
      <c r="AE129" s="6">
        <v>0.0</v>
      </c>
      <c r="AF129" s="8">
        <v>45507.0</v>
      </c>
    </row>
    <row r="130" ht="14.25" hidden="1" customHeight="1">
      <c r="A130" s="3">
        <v>2023.0</v>
      </c>
      <c r="B130" s="4" t="s">
        <v>32</v>
      </c>
      <c r="C130" s="4" t="s">
        <v>33</v>
      </c>
      <c r="D130" s="4" t="s">
        <v>34</v>
      </c>
      <c r="E130" s="3">
        <v>10.0</v>
      </c>
      <c r="F130" s="4" t="s">
        <v>35</v>
      </c>
      <c r="G130" s="3">
        <v>100.0</v>
      </c>
      <c r="H130" s="4" t="s">
        <v>35</v>
      </c>
      <c r="I130" s="3">
        <v>100.0</v>
      </c>
      <c r="J130" s="4" t="s">
        <v>36</v>
      </c>
      <c r="K130" s="3">
        <v>22.0</v>
      </c>
      <c r="L130" s="4" t="s">
        <v>37</v>
      </c>
      <c r="M130" s="3">
        <v>3.0</v>
      </c>
      <c r="N130" s="4" t="s">
        <v>149</v>
      </c>
      <c r="O130" s="3">
        <v>14542.0</v>
      </c>
      <c r="P130" s="3">
        <v>13.0</v>
      </c>
      <c r="Q130" s="4" t="s">
        <v>195</v>
      </c>
      <c r="R130" s="3">
        <v>58.0</v>
      </c>
      <c r="S130" s="4" t="s">
        <v>203</v>
      </c>
      <c r="T130" s="3">
        <v>271.0</v>
      </c>
      <c r="U130" s="4" t="s">
        <v>41</v>
      </c>
      <c r="V130" s="3">
        <v>1.0</v>
      </c>
      <c r="W130" s="4" t="s">
        <v>55</v>
      </c>
      <c r="X130" s="3">
        <v>271201.0</v>
      </c>
      <c r="Y130" s="4" t="s">
        <v>43</v>
      </c>
      <c r="Z130" s="4" t="s">
        <v>57</v>
      </c>
      <c r="AA130" s="3">
        <v>1401.0</v>
      </c>
      <c r="AB130" s="4" t="s">
        <v>58</v>
      </c>
      <c r="AC130" s="3">
        <v>1213733.0</v>
      </c>
      <c r="AD130" s="3">
        <v>0.0</v>
      </c>
      <c r="AE130" s="3">
        <v>0.0</v>
      </c>
      <c r="AF130" s="5">
        <v>45507.0</v>
      </c>
    </row>
    <row r="131" ht="14.25" hidden="1" customHeight="1">
      <c r="A131" s="6">
        <v>2023.0</v>
      </c>
      <c r="B131" s="7" t="s">
        <v>32</v>
      </c>
      <c r="C131" s="7" t="s">
        <v>33</v>
      </c>
      <c r="D131" s="7" t="s">
        <v>34</v>
      </c>
      <c r="E131" s="6">
        <v>10.0</v>
      </c>
      <c r="F131" s="7" t="s">
        <v>35</v>
      </c>
      <c r="G131" s="6">
        <v>100.0</v>
      </c>
      <c r="H131" s="7" t="s">
        <v>35</v>
      </c>
      <c r="I131" s="6">
        <v>100.0</v>
      </c>
      <c r="J131" s="7" t="s">
        <v>36</v>
      </c>
      <c r="K131" s="6">
        <v>22.0</v>
      </c>
      <c r="L131" s="7" t="s">
        <v>37</v>
      </c>
      <c r="M131" s="6">
        <v>3.0</v>
      </c>
      <c r="N131" s="7" t="s">
        <v>149</v>
      </c>
      <c r="O131" s="6">
        <v>14542.0</v>
      </c>
      <c r="P131" s="6">
        <v>13.0</v>
      </c>
      <c r="Q131" s="7" t="s">
        <v>195</v>
      </c>
      <c r="R131" s="6">
        <v>59.0</v>
      </c>
      <c r="S131" s="7" t="s">
        <v>204</v>
      </c>
      <c r="T131" s="6">
        <v>271.0</v>
      </c>
      <c r="U131" s="7" t="s">
        <v>41</v>
      </c>
      <c r="V131" s="6">
        <v>1.0</v>
      </c>
      <c r="W131" s="7" t="s">
        <v>55</v>
      </c>
      <c r="X131" s="6">
        <v>271201.0</v>
      </c>
      <c r="Y131" s="7" t="s">
        <v>43</v>
      </c>
      <c r="Z131" s="7" t="s">
        <v>57</v>
      </c>
      <c r="AA131" s="6">
        <v>1401.0</v>
      </c>
      <c r="AB131" s="7" t="s">
        <v>58</v>
      </c>
      <c r="AC131" s="6">
        <v>1213733.0</v>
      </c>
      <c r="AD131" s="6">
        <v>8.10777161E8</v>
      </c>
      <c r="AE131" s="6">
        <v>4.40652804E8</v>
      </c>
      <c r="AF131" s="8">
        <v>45507.0</v>
      </c>
    </row>
    <row r="132" ht="14.25" hidden="1" customHeight="1">
      <c r="A132" s="3">
        <v>2023.0</v>
      </c>
      <c r="B132" s="4" t="s">
        <v>32</v>
      </c>
      <c r="C132" s="4" t="s">
        <v>33</v>
      </c>
      <c r="D132" s="4" t="s">
        <v>34</v>
      </c>
      <c r="E132" s="3">
        <v>10.0</v>
      </c>
      <c r="F132" s="4" t="s">
        <v>35</v>
      </c>
      <c r="G132" s="3">
        <v>100.0</v>
      </c>
      <c r="H132" s="4" t="s">
        <v>35</v>
      </c>
      <c r="I132" s="3">
        <v>100.0</v>
      </c>
      <c r="J132" s="4" t="s">
        <v>36</v>
      </c>
      <c r="K132" s="3">
        <v>22.0</v>
      </c>
      <c r="L132" s="4" t="s">
        <v>37</v>
      </c>
      <c r="M132" s="3">
        <v>3.0</v>
      </c>
      <c r="N132" s="4" t="s">
        <v>149</v>
      </c>
      <c r="O132" s="3">
        <v>14542.0</v>
      </c>
      <c r="P132" s="3">
        <v>13.0</v>
      </c>
      <c r="Q132" s="4" t="s">
        <v>195</v>
      </c>
      <c r="R132" s="3">
        <v>60.0</v>
      </c>
      <c r="S132" s="4" t="s">
        <v>205</v>
      </c>
      <c r="T132" s="3">
        <v>271.0</v>
      </c>
      <c r="U132" s="4" t="s">
        <v>41</v>
      </c>
      <c r="V132" s="3">
        <v>1.0</v>
      </c>
      <c r="W132" s="4" t="s">
        <v>55</v>
      </c>
      <c r="X132" s="3">
        <v>271201.0</v>
      </c>
      <c r="Y132" s="4" t="s">
        <v>43</v>
      </c>
      <c r="Z132" s="4" t="s">
        <v>57</v>
      </c>
      <c r="AA132" s="3">
        <v>1401.0</v>
      </c>
      <c r="AB132" s="4" t="s">
        <v>58</v>
      </c>
      <c r="AC132" s="3">
        <v>1343164.0</v>
      </c>
      <c r="AD132" s="3">
        <v>6.19805155E8</v>
      </c>
      <c r="AE132" s="3">
        <v>6.19805155E8</v>
      </c>
      <c r="AF132" s="5">
        <v>45507.0</v>
      </c>
    </row>
    <row r="133" ht="14.25" hidden="1" customHeight="1">
      <c r="A133" s="6">
        <v>2023.0</v>
      </c>
      <c r="B133" s="7" t="s">
        <v>32</v>
      </c>
      <c r="C133" s="7" t="s">
        <v>33</v>
      </c>
      <c r="D133" s="7" t="s">
        <v>34</v>
      </c>
      <c r="E133" s="6">
        <v>10.0</v>
      </c>
      <c r="F133" s="7" t="s">
        <v>35</v>
      </c>
      <c r="G133" s="6">
        <v>100.0</v>
      </c>
      <c r="H133" s="7" t="s">
        <v>35</v>
      </c>
      <c r="I133" s="6">
        <v>100.0</v>
      </c>
      <c r="J133" s="7" t="s">
        <v>36</v>
      </c>
      <c r="K133" s="6">
        <v>22.0</v>
      </c>
      <c r="L133" s="7" t="s">
        <v>37</v>
      </c>
      <c r="M133" s="6">
        <v>3.0</v>
      </c>
      <c r="N133" s="7" t="s">
        <v>149</v>
      </c>
      <c r="O133" s="6">
        <v>14542.0</v>
      </c>
      <c r="P133" s="6">
        <v>13.0</v>
      </c>
      <c r="Q133" s="7" t="s">
        <v>195</v>
      </c>
      <c r="R133" s="6">
        <v>61.0</v>
      </c>
      <c r="S133" s="7" t="s">
        <v>206</v>
      </c>
      <c r="T133" s="6">
        <v>271.0</v>
      </c>
      <c r="U133" s="7" t="s">
        <v>41</v>
      </c>
      <c r="V133" s="6">
        <v>1.0</v>
      </c>
      <c r="W133" s="7" t="s">
        <v>55</v>
      </c>
      <c r="X133" s="6">
        <v>271201.0</v>
      </c>
      <c r="Y133" s="7" t="s">
        <v>43</v>
      </c>
      <c r="Z133" s="7" t="s">
        <v>57</v>
      </c>
      <c r="AA133" s="6">
        <v>1401.0</v>
      </c>
      <c r="AB133" s="7" t="s">
        <v>58</v>
      </c>
      <c r="AC133" s="6">
        <v>2095678.0</v>
      </c>
      <c r="AD133" s="6">
        <v>6.56224865E8</v>
      </c>
      <c r="AE133" s="6">
        <v>6.56224861E8</v>
      </c>
      <c r="AF133" s="8">
        <v>45507.0</v>
      </c>
    </row>
    <row r="134" ht="14.25" hidden="1" customHeight="1">
      <c r="A134" s="3">
        <v>2023.0</v>
      </c>
      <c r="B134" s="4" t="s">
        <v>32</v>
      </c>
      <c r="C134" s="4" t="s">
        <v>33</v>
      </c>
      <c r="D134" s="4" t="s">
        <v>34</v>
      </c>
      <c r="E134" s="3">
        <v>10.0</v>
      </c>
      <c r="F134" s="4" t="s">
        <v>35</v>
      </c>
      <c r="G134" s="3">
        <v>100.0</v>
      </c>
      <c r="H134" s="4" t="s">
        <v>35</v>
      </c>
      <c r="I134" s="3">
        <v>100.0</v>
      </c>
      <c r="J134" s="4" t="s">
        <v>36</v>
      </c>
      <c r="K134" s="3">
        <v>22.0</v>
      </c>
      <c r="L134" s="4" t="s">
        <v>37</v>
      </c>
      <c r="M134" s="3">
        <v>3.0</v>
      </c>
      <c r="N134" s="4" t="s">
        <v>149</v>
      </c>
      <c r="O134" s="3">
        <v>14542.0</v>
      </c>
      <c r="P134" s="3">
        <v>13.0</v>
      </c>
      <c r="Q134" s="4" t="s">
        <v>195</v>
      </c>
      <c r="R134" s="3">
        <v>62.0</v>
      </c>
      <c r="S134" s="4" t="s">
        <v>207</v>
      </c>
      <c r="T134" s="3">
        <v>271.0</v>
      </c>
      <c r="U134" s="4" t="s">
        <v>41</v>
      </c>
      <c r="V134" s="3">
        <v>1.0</v>
      </c>
      <c r="W134" s="4" t="s">
        <v>55</v>
      </c>
      <c r="X134" s="3">
        <v>271201.0</v>
      </c>
      <c r="Y134" s="4" t="s">
        <v>43</v>
      </c>
      <c r="Z134" s="4" t="s">
        <v>57</v>
      </c>
      <c r="AA134" s="3">
        <v>1401.0</v>
      </c>
      <c r="AB134" s="4" t="s">
        <v>58</v>
      </c>
      <c r="AC134" s="3">
        <v>1213733.0</v>
      </c>
      <c r="AD134" s="3">
        <v>6.62612939E8</v>
      </c>
      <c r="AE134" s="3">
        <v>6.62612931E8</v>
      </c>
      <c r="AF134" s="5">
        <v>45507.0</v>
      </c>
    </row>
    <row r="135" ht="14.25" hidden="1" customHeight="1">
      <c r="A135" s="6">
        <v>2023.0</v>
      </c>
      <c r="B135" s="7" t="s">
        <v>32</v>
      </c>
      <c r="C135" s="7" t="s">
        <v>33</v>
      </c>
      <c r="D135" s="7" t="s">
        <v>34</v>
      </c>
      <c r="E135" s="6">
        <v>10.0</v>
      </c>
      <c r="F135" s="7" t="s">
        <v>35</v>
      </c>
      <c r="G135" s="6">
        <v>100.0</v>
      </c>
      <c r="H135" s="7" t="s">
        <v>35</v>
      </c>
      <c r="I135" s="6">
        <v>100.0</v>
      </c>
      <c r="J135" s="7" t="s">
        <v>36</v>
      </c>
      <c r="K135" s="6">
        <v>22.0</v>
      </c>
      <c r="L135" s="7" t="s">
        <v>37</v>
      </c>
      <c r="M135" s="6">
        <v>3.0</v>
      </c>
      <c r="N135" s="7" t="s">
        <v>149</v>
      </c>
      <c r="O135" s="6">
        <v>14542.0</v>
      </c>
      <c r="P135" s="6">
        <v>13.0</v>
      </c>
      <c r="Q135" s="7" t="s">
        <v>195</v>
      </c>
      <c r="R135" s="6">
        <v>63.0</v>
      </c>
      <c r="S135" s="7" t="s">
        <v>208</v>
      </c>
      <c r="T135" s="6">
        <v>271.0</v>
      </c>
      <c r="U135" s="7" t="s">
        <v>41</v>
      </c>
      <c r="V135" s="6">
        <v>1.0</v>
      </c>
      <c r="W135" s="7" t="s">
        <v>55</v>
      </c>
      <c r="X135" s="6">
        <v>271201.0</v>
      </c>
      <c r="Y135" s="7" t="s">
        <v>43</v>
      </c>
      <c r="Z135" s="7" t="s">
        <v>57</v>
      </c>
      <c r="AA135" s="6">
        <v>1401.0</v>
      </c>
      <c r="AB135" s="7" t="s">
        <v>58</v>
      </c>
      <c r="AC135" s="6">
        <v>2055289.0</v>
      </c>
      <c r="AD135" s="6">
        <v>6.57604312E8</v>
      </c>
      <c r="AE135" s="6">
        <v>6.57604312E8</v>
      </c>
      <c r="AF135" s="8">
        <v>45507.0</v>
      </c>
    </row>
    <row r="136" ht="14.25" hidden="1" customHeight="1">
      <c r="A136" s="3">
        <v>2023.0</v>
      </c>
      <c r="B136" s="4" t="s">
        <v>32</v>
      </c>
      <c r="C136" s="4" t="s">
        <v>33</v>
      </c>
      <c r="D136" s="4" t="s">
        <v>34</v>
      </c>
      <c r="E136" s="3">
        <v>10.0</v>
      </c>
      <c r="F136" s="4" t="s">
        <v>35</v>
      </c>
      <c r="G136" s="3">
        <v>100.0</v>
      </c>
      <c r="H136" s="4" t="s">
        <v>35</v>
      </c>
      <c r="I136" s="3">
        <v>100.0</v>
      </c>
      <c r="J136" s="4" t="s">
        <v>36</v>
      </c>
      <c r="K136" s="3">
        <v>22.0</v>
      </c>
      <c r="L136" s="4" t="s">
        <v>37</v>
      </c>
      <c r="M136" s="3">
        <v>3.0</v>
      </c>
      <c r="N136" s="4" t="s">
        <v>149</v>
      </c>
      <c r="O136" s="3">
        <v>14542.0</v>
      </c>
      <c r="P136" s="3">
        <v>13.0</v>
      </c>
      <c r="Q136" s="4" t="s">
        <v>195</v>
      </c>
      <c r="R136" s="3">
        <v>64.0</v>
      </c>
      <c r="S136" s="4" t="s">
        <v>209</v>
      </c>
      <c r="T136" s="3">
        <v>271.0</v>
      </c>
      <c r="U136" s="4" t="s">
        <v>41</v>
      </c>
      <c r="V136" s="3">
        <v>1.0</v>
      </c>
      <c r="W136" s="4" t="s">
        <v>55</v>
      </c>
      <c r="X136" s="3">
        <v>271201.0</v>
      </c>
      <c r="Y136" s="4" t="s">
        <v>43</v>
      </c>
      <c r="Z136" s="4" t="s">
        <v>57</v>
      </c>
      <c r="AA136" s="3">
        <v>1401.0</v>
      </c>
      <c r="AB136" s="4" t="s">
        <v>58</v>
      </c>
      <c r="AC136" s="3">
        <v>2785204.0</v>
      </c>
      <c r="AD136" s="3">
        <v>6.20314556E8</v>
      </c>
      <c r="AE136" s="3">
        <v>6.20314511E8</v>
      </c>
      <c r="AF136" s="5">
        <v>45507.0</v>
      </c>
    </row>
    <row r="137" ht="14.25" hidden="1" customHeight="1">
      <c r="A137" s="6">
        <v>2023.0</v>
      </c>
      <c r="B137" s="7" t="s">
        <v>32</v>
      </c>
      <c r="C137" s="7" t="s">
        <v>33</v>
      </c>
      <c r="D137" s="7" t="s">
        <v>34</v>
      </c>
      <c r="E137" s="6">
        <v>10.0</v>
      </c>
      <c r="F137" s="7" t="s">
        <v>35</v>
      </c>
      <c r="G137" s="6">
        <v>100.0</v>
      </c>
      <c r="H137" s="7" t="s">
        <v>35</v>
      </c>
      <c r="I137" s="6">
        <v>100.0</v>
      </c>
      <c r="J137" s="7" t="s">
        <v>36</v>
      </c>
      <c r="K137" s="6">
        <v>22.0</v>
      </c>
      <c r="L137" s="7" t="s">
        <v>37</v>
      </c>
      <c r="M137" s="6">
        <v>3.0</v>
      </c>
      <c r="N137" s="7" t="s">
        <v>149</v>
      </c>
      <c r="O137" s="6">
        <v>14542.0</v>
      </c>
      <c r="P137" s="6">
        <v>13.0</v>
      </c>
      <c r="Q137" s="7" t="s">
        <v>195</v>
      </c>
      <c r="R137" s="6">
        <v>65.0</v>
      </c>
      <c r="S137" s="7" t="s">
        <v>210</v>
      </c>
      <c r="T137" s="6">
        <v>271.0</v>
      </c>
      <c r="U137" s="7" t="s">
        <v>41</v>
      </c>
      <c r="V137" s="6">
        <v>1.0</v>
      </c>
      <c r="W137" s="7" t="s">
        <v>55</v>
      </c>
      <c r="X137" s="6">
        <v>271201.0</v>
      </c>
      <c r="Y137" s="7" t="s">
        <v>43</v>
      </c>
      <c r="Z137" s="7" t="s">
        <v>57</v>
      </c>
      <c r="AA137" s="6">
        <v>1401.0</v>
      </c>
      <c r="AB137" s="7" t="s">
        <v>58</v>
      </c>
      <c r="AC137" s="6">
        <v>3413518.0</v>
      </c>
      <c r="AD137" s="6">
        <v>0.0</v>
      </c>
      <c r="AE137" s="6">
        <v>0.0</v>
      </c>
      <c r="AF137" s="8">
        <v>45507.0</v>
      </c>
    </row>
    <row r="138" ht="14.25" hidden="1" customHeight="1">
      <c r="A138" s="3">
        <v>2023.0</v>
      </c>
      <c r="B138" s="4" t="s">
        <v>32</v>
      </c>
      <c r="C138" s="4" t="s">
        <v>33</v>
      </c>
      <c r="D138" s="4" t="s">
        <v>34</v>
      </c>
      <c r="E138" s="3">
        <v>10.0</v>
      </c>
      <c r="F138" s="4" t="s">
        <v>35</v>
      </c>
      <c r="G138" s="3">
        <v>100.0</v>
      </c>
      <c r="H138" s="4" t="s">
        <v>35</v>
      </c>
      <c r="I138" s="3">
        <v>100.0</v>
      </c>
      <c r="J138" s="4" t="s">
        <v>36</v>
      </c>
      <c r="K138" s="3">
        <v>22.0</v>
      </c>
      <c r="L138" s="4" t="s">
        <v>37</v>
      </c>
      <c r="M138" s="3">
        <v>3.0</v>
      </c>
      <c r="N138" s="4" t="s">
        <v>149</v>
      </c>
      <c r="O138" s="3">
        <v>14544.0</v>
      </c>
      <c r="P138" s="3">
        <v>15.0</v>
      </c>
      <c r="Q138" s="4" t="s">
        <v>211</v>
      </c>
      <c r="R138" s="3">
        <v>51.0</v>
      </c>
      <c r="S138" s="4" t="s">
        <v>69</v>
      </c>
      <c r="T138" s="3">
        <v>271.0</v>
      </c>
      <c r="U138" s="4" t="s">
        <v>41</v>
      </c>
      <c r="V138" s="3">
        <v>4.0</v>
      </c>
      <c r="W138" s="4" t="s">
        <v>42</v>
      </c>
      <c r="X138" s="3">
        <v>271201.0</v>
      </c>
      <c r="Y138" s="4" t="s">
        <v>43</v>
      </c>
      <c r="Z138" s="4" t="s">
        <v>66</v>
      </c>
      <c r="AA138" s="3">
        <v>4305.0</v>
      </c>
      <c r="AB138" s="4" t="s">
        <v>95</v>
      </c>
      <c r="AC138" s="3">
        <v>4450328.0</v>
      </c>
      <c r="AD138" s="3">
        <v>4450328.0</v>
      </c>
      <c r="AE138" s="3">
        <v>0.0</v>
      </c>
      <c r="AF138" s="5">
        <v>45507.0</v>
      </c>
    </row>
    <row r="139" ht="14.25" hidden="1" customHeight="1">
      <c r="A139" s="6">
        <v>2023.0</v>
      </c>
      <c r="B139" s="7" t="s">
        <v>32</v>
      </c>
      <c r="C139" s="7" t="s">
        <v>33</v>
      </c>
      <c r="D139" s="7" t="s">
        <v>34</v>
      </c>
      <c r="E139" s="6">
        <v>10.0</v>
      </c>
      <c r="F139" s="7" t="s">
        <v>35</v>
      </c>
      <c r="G139" s="6">
        <v>100.0</v>
      </c>
      <c r="H139" s="7" t="s">
        <v>35</v>
      </c>
      <c r="I139" s="6">
        <v>100.0</v>
      </c>
      <c r="J139" s="7" t="s">
        <v>36</v>
      </c>
      <c r="K139" s="6">
        <v>22.0</v>
      </c>
      <c r="L139" s="7" t="s">
        <v>37</v>
      </c>
      <c r="M139" s="6">
        <v>3.0</v>
      </c>
      <c r="N139" s="7" t="s">
        <v>149</v>
      </c>
      <c r="O139" s="6">
        <v>14544.0</v>
      </c>
      <c r="P139" s="6">
        <v>15.0</v>
      </c>
      <c r="Q139" s="7" t="s">
        <v>211</v>
      </c>
      <c r="R139" s="6">
        <v>52.0</v>
      </c>
      <c r="S139" s="7" t="s">
        <v>212</v>
      </c>
      <c r="T139" s="6">
        <v>271.0</v>
      </c>
      <c r="U139" s="7" t="s">
        <v>41</v>
      </c>
      <c r="V139" s="6">
        <v>4.0</v>
      </c>
      <c r="W139" s="7" t="s">
        <v>42</v>
      </c>
      <c r="X139" s="6">
        <v>271501.0</v>
      </c>
      <c r="Y139" s="7" t="s">
        <v>75</v>
      </c>
      <c r="Z139" s="7" t="s">
        <v>66</v>
      </c>
      <c r="AA139" s="6">
        <v>4305.0</v>
      </c>
      <c r="AB139" s="7" t="s">
        <v>95</v>
      </c>
      <c r="AC139" s="6">
        <v>174329.0</v>
      </c>
      <c r="AD139" s="6">
        <v>0.0</v>
      </c>
      <c r="AE139" s="6">
        <v>0.0</v>
      </c>
      <c r="AF139" s="8">
        <v>45507.0</v>
      </c>
    </row>
    <row r="140" ht="14.25" hidden="1" customHeight="1">
      <c r="A140" s="3">
        <v>2023.0</v>
      </c>
      <c r="B140" s="4" t="s">
        <v>32</v>
      </c>
      <c r="C140" s="4" t="s">
        <v>33</v>
      </c>
      <c r="D140" s="4" t="s">
        <v>34</v>
      </c>
      <c r="E140" s="3">
        <v>10.0</v>
      </c>
      <c r="F140" s="4" t="s">
        <v>35</v>
      </c>
      <c r="G140" s="3">
        <v>100.0</v>
      </c>
      <c r="H140" s="4" t="s">
        <v>35</v>
      </c>
      <c r="I140" s="3">
        <v>100.0</v>
      </c>
      <c r="J140" s="4" t="s">
        <v>36</v>
      </c>
      <c r="K140" s="3">
        <v>22.0</v>
      </c>
      <c r="L140" s="4" t="s">
        <v>37</v>
      </c>
      <c r="M140" s="3">
        <v>3.0</v>
      </c>
      <c r="N140" s="4" t="s">
        <v>149</v>
      </c>
      <c r="O140" s="3">
        <v>14545.0</v>
      </c>
      <c r="P140" s="3">
        <v>16.0</v>
      </c>
      <c r="Q140" s="4" t="s">
        <v>213</v>
      </c>
      <c r="R140" s="3">
        <v>51.0</v>
      </c>
      <c r="S140" s="4" t="s">
        <v>214</v>
      </c>
      <c r="T140" s="3">
        <v>271.0</v>
      </c>
      <c r="U140" s="4" t="s">
        <v>41</v>
      </c>
      <c r="V140" s="3">
        <v>4.0</v>
      </c>
      <c r="W140" s="4" t="s">
        <v>42</v>
      </c>
      <c r="X140" s="3">
        <v>271201.0</v>
      </c>
      <c r="Y140" s="4" t="s">
        <v>43</v>
      </c>
      <c r="Z140" s="4" t="s">
        <v>44</v>
      </c>
      <c r="AA140" s="3">
        <v>4102.0</v>
      </c>
      <c r="AB140" s="4" t="s">
        <v>45</v>
      </c>
      <c r="AC140" s="3">
        <v>951481.0</v>
      </c>
      <c r="AD140" s="3">
        <v>951481.0</v>
      </c>
      <c r="AE140" s="3">
        <v>951481.0</v>
      </c>
      <c r="AF140" s="5">
        <v>45507.0</v>
      </c>
    </row>
    <row r="141" ht="14.25" hidden="1" customHeight="1">
      <c r="A141" s="6">
        <v>2023.0</v>
      </c>
      <c r="B141" s="7" t="s">
        <v>32</v>
      </c>
      <c r="C141" s="7" t="s">
        <v>33</v>
      </c>
      <c r="D141" s="7" t="s">
        <v>34</v>
      </c>
      <c r="E141" s="6">
        <v>10.0</v>
      </c>
      <c r="F141" s="7" t="s">
        <v>35</v>
      </c>
      <c r="G141" s="6">
        <v>100.0</v>
      </c>
      <c r="H141" s="7" t="s">
        <v>35</v>
      </c>
      <c r="I141" s="6">
        <v>100.0</v>
      </c>
      <c r="J141" s="7" t="s">
        <v>36</v>
      </c>
      <c r="K141" s="6">
        <v>22.0</v>
      </c>
      <c r="L141" s="7" t="s">
        <v>37</v>
      </c>
      <c r="M141" s="6">
        <v>3.0</v>
      </c>
      <c r="N141" s="7" t="s">
        <v>149</v>
      </c>
      <c r="O141" s="6">
        <v>14545.0</v>
      </c>
      <c r="P141" s="6">
        <v>16.0</v>
      </c>
      <c r="Q141" s="7" t="s">
        <v>213</v>
      </c>
      <c r="R141" s="6">
        <v>52.0</v>
      </c>
      <c r="S141" s="7" t="s">
        <v>111</v>
      </c>
      <c r="T141" s="6">
        <v>271.0</v>
      </c>
      <c r="U141" s="7" t="s">
        <v>41</v>
      </c>
      <c r="V141" s="6">
        <v>4.0</v>
      </c>
      <c r="W141" s="7" t="s">
        <v>42</v>
      </c>
      <c r="X141" s="6">
        <v>271501.0</v>
      </c>
      <c r="Y141" s="7" t="s">
        <v>75</v>
      </c>
      <c r="Z141" s="7" t="s">
        <v>44</v>
      </c>
      <c r="AA141" s="6">
        <v>4102.0</v>
      </c>
      <c r="AB141" s="7" t="s">
        <v>45</v>
      </c>
      <c r="AC141" s="6">
        <v>119534.0</v>
      </c>
      <c r="AD141" s="6">
        <v>0.0</v>
      </c>
      <c r="AE141" s="6">
        <v>0.0</v>
      </c>
      <c r="AF141" s="8">
        <v>45507.0</v>
      </c>
    </row>
    <row r="142" ht="14.25" hidden="1" customHeight="1">
      <c r="A142" s="3">
        <v>2023.0</v>
      </c>
      <c r="B142" s="4" t="s">
        <v>32</v>
      </c>
      <c r="C142" s="4" t="s">
        <v>33</v>
      </c>
      <c r="D142" s="4" t="s">
        <v>34</v>
      </c>
      <c r="E142" s="3">
        <v>10.0</v>
      </c>
      <c r="F142" s="4" t="s">
        <v>35</v>
      </c>
      <c r="G142" s="3">
        <v>100.0</v>
      </c>
      <c r="H142" s="4" t="s">
        <v>35</v>
      </c>
      <c r="I142" s="3">
        <v>100.0</v>
      </c>
      <c r="J142" s="4" t="s">
        <v>36</v>
      </c>
      <c r="K142" s="3">
        <v>22.0</v>
      </c>
      <c r="L142" s="4" t="s">
        <v>37</v>
      </c>
      <c r="M142" s="3">
        <v>3.0</v>
      </c>
      <c r="N142" s="4" t="s">
        <v>149</v>
      </c>
      <c r="O142" s="3">
        <v>14556.0</v>
      </c>
      <c r="P142" s="3">
        <v>17.0</v>
      </c>
      <c r="Q142" s="4" t="s">
        <v>215</v>
      </c>
      <c r="R142" s="3">
        <v>51.0</v>
      </c>
      <c r="S142" s="4" t="s">
        <v>216</v>
      </c>
      <c r="T142" s="3">
        <v>271.0</v>
      </c>
      <c r="U142" s="4" t="s">
        <v>41</v>
      </c>
      <c r="V142" s="3">
        <v>1.0</v>
      </c>
      <c r="W142" s="4" t="s">
        <v>55</v>
      </c>
      <c r="X142" s="3">
        <v>271201.0</v>
      </c>
      <c r="Y142" s="4" t="s">
        <v>43</v>
      </c>
      <c r="Z142" s="4" t="s">
        <v>57</v>
      </c>
      <c r="AA142" s="3">
        <v>1401.0</v>
      </c>
      <c r="AB142" s="4" t="s">
        <v>58</v>
      </c>
      <c r="AC142" s="3">
        <v>805476.0</v>
      </c>
      <c r="AD142" s="3">
        <v>4605476.0</v>
      </c>
      <c r="AE142" s="3">
        <v>4.58978854E8</v>
      </c>
      <c r="AF142" s="5">
        <v>45507.0</v>
      </c>
    </row>
    <row r="143" ht="14.25" hidden="1" customHeight="1">
      <c r="A143" s="6">
        <v>2023.0</v>
      </c>
      <c r="B143" s="7" t="s">
        <v>32</v>
      </c>
      <c r="C143" s="7" t="s">
        <v>33</v>
      </c>
      <c r="D143" s="7" t="s">
        <v>34</v>
      </c>
      <c r="E143" s="6">
        <v>10.0</v>
      </c>
      <c r="F143" s="7" t="s">
        <v>35</v>
      </c>
      <c r="G143" s="6">
        <v>100.0</v>
      </c>
      <c r="H143" s="7" t="s">
        <v>35</v>
      </c>
      <c r="I143" s="6">
        <v>100.0</v>
      </c>
      <c r="J143" s="7" t="s">
        <v>36</v>
      </c>
      <c r="K143" s="6">
        <v>22.0</v>
      </c>
      <c r="L143" s="7" t="s">
        <v>37</v>
      </c>
      <c r="M143" s="6">
        <v>3.0</v>
      </c>
      <c r="N143" s="7" t="s">
        <v>149</v>
      </c>
      <c r="O143" s="6">
        <v>14556.0</v>
      </c>
      <c r="P143" s="6">
        <v>17.0</v>
      </c>
      <c r="Q143" s="7" t="s">
        <v>215</v>
      </c>
      <c r="R143" s="6">
        <v>52.0</v>
      </c>
      <c r="S143" s="7" t="s">
        <v>217</v>
      </c>
      <c r="T143" s="6">
        <v>271.0</v>
      </c>
      <c r="U143" s="7" t="s">
        <v>41</v>
      </c>
      <c r="V143" s="6">
        <v>1.0</v>
      </c>
      <c r="W143" s="7" t="s">
        <v>55</v>
      </c>
      <c r="X143" s="6">
        <v>271201.0</v>
      </c>
      <c r="Y143" s="7" t="s">
        <v>43</v>
      </c>
      <c r="Z143" s="7" t="s">
        <v>57</v>
      </c>
      <c r="AA143" s="6">
        <v>1401.0</v>
      </c>
      <c r="AB143" s="7" t="s">
        <v>58</v>
      </c>
      <c r="AC143" s="6">
        <v>805476.0</v>
      </c>
      <c r="AD143" s="6">
        <v>805476.0</v>
      </c>
      <c r="AE143" s="6">
        <v>8048292.0</v>
      </c>
      <c r="AF143" s="8">
        <v>45507.0</v>
      </c>
    </row>
    <row r="144" ht="14.25" hidden="1" customHeight="1">
      <c r="A144" s="3">
        <v>2023.0</v>
      </c>
      <c r="B144" s="4" t="s">
        <v>32</v>
      </c>
      <c r="C144" s="4" t="s">
        <v>33</v>
      </c>
      <c r="D144" s="4" t="s">
        <v>34</v>
      </c>
      <c r="E144" s="3">
        <v>10.0</v>
      </c>
      <c r="F144" s="4" t="s">
        <v>35</v>
      </c>
      <c r="G144" s="3">
        <v>100.0</v>
      </c>
      <c r="H144" s="4" t="s">
        <v>35</v>
      </c>
      <c r="I144" s="3">
        <v>100.0</v>
      </c>
      <c r="J144" s="4" t="s">
        <v>36</v>
      </c>
      <c r="K144" s="3">
        <v>22.0</v>
      </c>
      <c r="L144" s="4" t="s">
        <v>37</v>
      </c>
      <c r="M144" s="3">
        <v>3.0</v>
      </c>
      <c r="N144" s="4" t="s">
        <v>149</v>
      </c>
      <c r="O144" s="3">
        <v>14556.0</v>
      </c>
      <c r="P144" s="3">
        <v>17.0</v>
      </c>
      <c r="Q144" s="4" t="s">
        <v>215</v>
      </c>
      <c r="R144" s="3">
        <v>53.0</v>
      </c>
      <c r="S144" s="4" t="s">
        <v>218</v>
      </c>
      <c r="T144" s="3">
        <v>271.0</v>
      </c>
      <c r="U144" s="4" t="s">
        <v>41</v>
      </c>
      <c r="V144" s="3">
        <v>1.0</v>
      </c>
      <c r="W144" s="4" t="s">
        <v>55</v>
      </c>
      <c r="X144" s="3">
        <v>271201.0</v>
      </c>
      <c r="Y144" s="4" t="s">
        <v>43</v>
      </c>
      <c r="Z144" s="4" t="s">
        <v>57</v>
      </c>
      <c r="AA144" s="3">
        <v>1401.0</v>
      </c>
      <c r="AB144" s="4" t="s">
        <v>58</v>
      </c>
      <c r="AC144" s="3">
        <v>1227814.0</v>
      </c>
      <c r="AD144" s="3">
        <v>6957814.0</v>
      </c>
      <c r="AE144" s="3">
        <v>6.95611324E8</v>
      </c>
      <c r="AF144" s="5">
        <v>45507.0</v>
      </c>
    </row>
    <row r="145" ht="14.25" hidden="1" customHeight="1">
      <c r="A145" s="6">
        <v>2023.0</v>
      </c>
      <c r="B145" s="7" t="s">
        <v>32</v>
      </c>
      <c r="C145" s="7" t="s">
        <v>33</v>
      </c>
      <c r="D145" s="7" t="s">
        <v>34</v>
      </c>
      <c r="E145" s="6">
        <v>10.0</v>
      </c>
      <c r="F145" s="7" t="s">
        <v>35</v>
      </c>
      <c r="G145" s="6">
        <v>100.0</v>
      </c>
      <c r="H145" s="7" t="s">
        <v>35</v>
      </c>
      <c r="I145" s="6">
        <v>100.0</v>
      </c>
      <c r="J145" s="7" t="s">
        <v>36</v>
      </c>
      <c r="K145" s="6">
        <v>22.0</v>
      </c>
      <c r="L145" s="7" t="s">
        <v>37</v>
      </c>
      <c r="M145" s="6">
        <v>3.0</v>
      </c>
      <c r="N145" s="7" t="s">
        <v>149</v>
      </c>
      <c r="O145" s="6">
        <v>14556.0</v>
      </c>
      <c r="P145" s="6">
        <v>17.0</v>
      </c>
      <c r="Q145" s="7" t="s">
        <v>215</v>
      </c>
      <c r="R145" s="6">
        <v>54.0</v>
      </c>
      <c r="S145" s="7" t="s">
        <v>219</v>
      </c>
      <c r="T145" s="6">
        <v>271.0</v>
      </c>
      <c r="U145" s="7" t="s">
        <v>41</v>
      </c>
      <c r="V145" s="6">
        <v>1.0</v>
      </c>
      <c r="W145" s="7" t="s">
        <v>55</v>
      </c>
      <c r="X145" s="6">
        <v>271201.0</v>
      </c>
      <c r="Y145" s="7" t="s">
        <v>43</v>
      </c>
      <c r="Z145" s="7" t="s">
        <v>57</v>
      </c>
      <c r="AA145" s="6">
        <v>1401.0</v>
      </c>
      <c r="AB145" s="7" t="s">
        <v>58</v>
      </c>
      <c r="AC145" s="6">
        <v>805476.0</v>
      </c>
      <c r="AD145" s="6">
        <v>4585476.0</v>
      </c>
      <c r="AE145" s="6">
        <v>4.57538793E8</v>
      </c>
      <c r="AF145" s="8">
        <v>45507.0</v>
      </c>
    </row>
    <row r="146" ht="14.25" hidden="1" customHeight="1">
      <c r="A146" s="3">
        <v>2023.0</v>
      </c>
      <c r="B146" s="4" t="s">
        <v>32</v>
      </c>
      <c r="C146" s="4" t="s">
        <v>33</v>
      </c>
      <c r="D146" s="4" t="s">
        <v>34</v>
      </c>
      <c r="E146" s="3">
        <v>10.0</v>
      </c>
      <c r="F146" s="4" t="s">
        <v>35</v>
      </c>
      <c r="G146" s="3">
        <v>100.0</v>
      </c>
      <c r="H146" s="4" t="s">
        <v>35</v>
      </c>
      <c r="I146" s="3">
        <v>100.0</v>
      </c>
      <c r="J146" s="4" t="s">
        <v>36</v>
      </c>
      <c r="K146" s="3">
        <v>22.0</v>
      </c>
      <c r="L146" s="4" t="s">
        <v>37</v>
      </c>
      <c r="M146" s="3">
        <v>3.0</v>
      </c>
      <c r="N146" s="4" t="s">
        <v>149</v>
      </c>
      <c r="O146" s="3">
        <v>14556.0</v>
      </c>
      <c r="P146" s="3">
        <v>17.0</v>
      </c>
      <c r="Q146" s="4" t="s">
        <v>215</v>
      </c>
      <c r="R146" s="3">
        <v>55.0</v>
      </c>
      <c r="S146" s="4" t="s">
        <v>220</v>
      </c>
      <c r="T146" s="3">
        <v>271.0</v>
      </c>
      <c r="U146" s="4" t="s">
        <v>41</v>
      </c>
      <c r="V146" s="3">
        <v>1.0</v>
      </c>
      <c r="W146" s="4" t="s">
        <v>55</v>
      </c>
      <c r="X146" s="3">
        <v>271201.0</v>
      </c>
      <c r="Y146" s="4" t="s">
        <v>43</v>
      </c>
      <c r="Z146" s="4" t="s">
        <v>57</v>
      </c>
      <c r="AA146" s="3">
        <v>1401.0</v>
      </c>
      <c r="AB146" s="4" t="s">
        <v>58</v>
      </c>
      <c r="AC146" s="3">
        <v>2407678.0</v>
      </c>
      <c r="AD146" s="3">
        <v>5.5479568E7</v>
      </c>
      <c r="AE146" s="3">
        <v>4.07371323E8</v>
      </c>
      <c r="AF146" s="5">
        <v>45507.0</v>
      </c>
    </row>
    <row r="147" ht="14.25" hidden="1" customHeight="1">
      <c r="A147" s="6">
        <v>2023.0</v>
      </c>
      <c r="B147" s="7" t="s">
        <v>32</v>
      </c>
      <c r="C147" s="7" t="s">
        <v>33</v>
      </c>
      <c r="D147" s="7" t="s">
        <v>34</v>
      </c>
      <c r="E147" s="6">
        <v>10.0</v>
      </c>
      <c r="F147" s="7" t="s">
        <v>35</v>
      </c>
      <c r="G147" s="6">
        <v>100.0</v>
      </c>
      <c r="H147" s="7" t="s">
        <v>35</v>
      </c>
      <c r="I147" s="6">
        <v>100.0</v>
      </c>
      <c r="J147" s="7" t="s">
        <v>36</v>
      </c>
      <c r="K147" s="6">
        <v>22.0</v>
      </c>
      <c r="L147" s="7" t="s">
        <v>37</v>
      </c>
      <c r="M147" s="6">
        <v>3.0</v>
      </c>
      <c r="N147" s="7" t="s">
        <v>149</v>
      </c>
      <c r="O147" s="6">
        <v>14556.0</v>
      </c>
      <c r="P147" s="6">
        <v>17.0</v>
      </c>
      <c r="Q147" s="7" t="s">
        <v>215</v>
      </c>
      <c r="R147" s="6">
        <v>56.0</v>
      </c>
      <c r="S147" s="7" t="s">
        <v>221</v>
      </c>
      <c r="T147" s="6">
        <v>271.0</v>
      </c>
      <c r="U147" s="7" t="s">
        <v>41</v>
      </c>
      <c r="V147" s="6">
        <v>1.0</v>
      </c>
      <c r="W147" s="7" t="s">
        <v>55</v>
      </c>
      <c r="X147" s="6">
        <v>271201.0</v>
      </c>
      <c r="Y147" s="7" t="s">
        <v>43</v>
      </c>
      <c r="Z147" s="7" t="s">
        <v>57</v>
      </c>
      <c r="AA147" s="6">
        <v>1401.0</v>
      </c>
      <c r="AB147" s="7" t="s">
        <v>58</v>
      </c>
      <c r="AC147" s="6">
        <v>3674446.0</v>
      </c>
      <c r="AD147" s="6">
        <v>9.52018662E8</v>
      </c>
      <c r="AE147" s="6">
        <v>7.11154808E8</v>
      </c>
      <c r="AF147" s="8">
        <v>45507.0</v>
      </c>
    </row>
    <row r="148" ht="14.25" hidden="1" customHeight="1">
      <c r="A148" s="3">
        <v>2023.0</v>
      </c>
      <c r="B148" s="4" t="s">
        <v>32</v>
      </c>
      <c r="C148" s="4" t="s">
        <v>33</v>
      </c>
      <c r="D148" s="4" t="s">
        <v>34</v>
      </c>
      <c r="E148" s="3">
        <v>10.0</v>
      </c>
      <c r="F148" s="4" t="s">
        <v>35</v>
      </c>
      <c r="G148" s="3">
        <v>100.0</v>
      </c>
      <c r="H148" s="4" t="s">
        <v>35</v>
      </c>
      <c r="I148" s="3">
        <v>100.0</v>
      </c>
      <c r="J148" s="4" t="s">
        <v>36</v>
      </c>
      <c r="K148" s="3">
        <v>22.0</v>
      </c>
      <c r="L148" s="4" t="s">
        <v>37</v>
      </c>
      <c r="M148" s="3">
        <v>3.0</v>
      </c>
      <c r="N148" s="4" t="s">
        <v>149</v>
      </c>
      <c r="O148" s="3">
        <v>14556.0</v>
      </c>
      <c r="P148" s="3">
        <v>17.0</v>
      </c>
      <c r="Q148" s="4" t="s">
        <v>215</v>
      </c>
      <c r="R148" s="3">
        <v>57.0</v>
      </c>
      <c r="S148" s="4" t="s">
        <v>222</v>
      </c>
      <c r="T148" s="3">
        <v>271.0</v>
      </c>
      <c r="U148" s="4" t="s">
        <v>41</v>
      </c>
      <c r="V148" s="3">
        <v>1.0</v>
      </c>
      <c r="W148" s="4" t="s">
        <v>55</v>
      </c>
      <c r="X148" s="3">
        <v>271201.0</v>
      </c>
      <c r="Y148" s="4" t="s">
        <v>43</v>
      </c>
      <c r="Z148" s="4" t="s">
        <v>57</v>
      </c>
      <c r="AA148" s="3">
        <v>1401.0</v>
      </c>
      <c r="AB148" s="4" t="s">
        <v>58</v>
      </c>
      <c r="AC148" s="3">
        <v>2407678.0</v>
      </c>
      <c r="AD148" s="3">
        <v>3.87670218E8</v>
      </c>
      <c r="AE148" s="3">
        <v>2.27889978E8</v>
      </c>
      <c r="AF148" s="5">
        <v>45507.0</v>
      </c>
    </row>
    <row r="149" ht="14.25" hidden="1" customHeight="1">
      <c r="A149" s="6">
        <v>2023.0</v>
      </c>
      <c r="B149" s="7" t="s">
        <v>32</v>
      </c>
      <c r="C149" s="7" t="s">
        <v>33</v>
      </c>
      <c r="D149" s="7" t="s">
        <v>34</v>
      </c>
      <c r="E149" s="6">
        <v>10.0</v>
      </c>
      <c r="F149" s="7" t="s">
        <v>35</v>
      </c>
      <c r="G149" s="6">
        <v>100.0</v>
      </c>
      <c r="H149" s="7" t="s">
        <v>35</v>
      </c>
      <c r="I149" s="6">
        <v>100.0</v>
      </c>
      <c r="J149" s="7" t="s">
        <v>36</v>
      </c>
      <c r="K149" s="6">
        <v>22.0</v>
      </c>
      <c r="L149" s="7" t="s">
        <v>37</v>
      </c>
      <c r="M149" s="6">
        <v>3.0</v>
      </c>
      <c r="N149" s="7" t="s">
        <v>149</v>
      </c>
      <c r="O149" s="6">
        <v>14556.0</v>
      </c>
      <c r="P149" s="6">
        <v>17.0</v>
      </c>
      <c r="Q149" s="7" t="s">
        <v>215</v>
      </c>
      <c r="R149" s="6">
        <v>58.0</v>
      </c>
      <c r="S149" s="7" t="s">
        <v>223</v>
      </c>
      <c r="T149" s="6">
        <v>271.0</v>
      </c>
      <c r="U149" s="7" t="s">
        <v>41</v>
      </c>
      <c r="V149" s="6">
        <v>1.0</v>
      </c>
      <c r="W149" s="7" t="s">
        <v>55</v>
      </c>
      <c r="X149" s="6">
        <v>271201.0</v>
      </c>
      <c r="Y149" s="7" t="s">
        <v>43</v>
      </c>
      <c r="Z149" s="7" t="s">
        <v>57</v>
      </c>
      <c r="AA149" s="6">
        <v>1401.0</v>
      </c>
      <c r="AB149" s="7" t="s">
        <v>58</v>
      </c>
      <c r="AC149" s="6">
        <v>2407678.0</v>
      </c>
      <c r="AD149" s="6">
        <v>2407678.0</v>
      </c>
      <c r="AE149" s="6">
        <v>7.9512406E7</v>
      </c>
      <c r="AF149" s="8">
        <v>45507.0</v>
      </c>
    </row>
    <row r="150" ht="14.25" hidden="1" customHeight="1">
      <c r="A150" s="3">
        <v>2023.0</v>
      </c>
      <c r="B150" s="4" t="s">
        <v>32</v>
      </c>
      <c r="C150" s="4" t="s">
        <v>33</v>
      </c>
      <c r="D150" s="4" t="s">
        <v>34</v>
      </c>
      <c r="E150" s="3">
        <v>10.0</v>
      </c>
      <c r="F150" s="4" t="s">
        <v>35</v>
      </c>
      <c r="G150" s="3">
        <v>100.0</v>
      </c>
      <c r="H150" s="4" t="s">
        <v>35</v>
      </c>
      <c r="I150" s="3">
        <v>100.0</v>
      </c>
      <c r="J150" s="4" t="s">
        <v>36</v>
      </c>
      <c r="K150" s="3">
        <v>22.0</v>
      </c>
      <c r="L150" s="4" t="s">
        <v>37</v>
      </c>
      <c r="M150" s="3">
        <v>3.0</v>
      </c>
      <c r="N150" s="4" t="s">
        <v>149</v>
      </c>
      <c r="O150" s="3">
        <v>14556.0</v>
      </c>
      <c r="P150" s="3">
        <v>17.0</v>
      </c>
      <c r="Q150" s="4" t="s">
        <v>215</v>
      </c>
      <c r="R150" s="3">
        <v>59.0</v>
      </c>
      <c r="S150" s="4" t="s">
        <v>224</v>
      </c>
      <c r="T150" s="3">
        <v>271.0</v>
      </c>
      <c r="U150" s="4" t="s">
        <v>41</v>
      </c>
      <c r="V150" s="3">
        <v>1.0</v>
      </c>
      <c r="W150" s="4" t="s">
        <v>55</v>
      </c>
      <c r="X150" s="3">
        <v>271201.0</v>
      </c>
      <c r="Y150" s="4" t="s">
        <v>43</v>
      </c>
      <c r="Z150" s="4" t="s">
        <v>57</v>
      </c>
      <c r="AA150" s="3">
        <v>1401.0</v>
      </c>
      <c r="AB150" s="4" t="s">
        <v>58</v>
      </c>
      <c r="AC150" s="3">
        <v>3674446.0</v>
      </c>
      <c r="AD150" s="3">
        <v>1528916.0</v>
      </c>
      <c r="AE150" s="3">
        <v>1.52891521E8</v>
      </c>
      <c r="AF150" s="5">
        <v>45507.0</v>
      </c>
    </row>
    <row r="151" ht="14.25" hidden="1" customHeight="1">
      <c r="A151" s="6">
        <v>2023.0</v>
      </c>
      <c r="B151" s="7" t="s">
        <v>32</v>
      </c>
      <c r="C151" s="7" t="s">
        <v>33</v>
      </c>
      <c r="D151" s="7" t="s">
        <v>34</v>
      </c>
      <c r="E151" s="6">
        <v>10.0</v>
      </c>
      <c r="F151" s="7" t="s">
        <v>35</v>
      </c>
      <c r="G151" s="6">
        <v>100.0</v>
      </c>
      <c r="H151" s="7" t="s">
        <v>35</v>
      </c>
      <c r="I151" s="6">
        <v>100.0</v>
      </c>
      <c r="J151" s="7" t="s">
        <v>36</v>
      </c>
      <c r="K151" s="6">
        <v>22.0</v>
      </c>
      <c r="L151" s="7" t="s">
        <v>37</v>
      </c>
      <c r="M151" s="6">
        <v>3.0</v>
      </c>
      <c r="N151" s="7" t="s">
        <v>149</v>
      </c>
      <c r="O151" s="6">
        <v>14556.0</v>
      </c>
      <c r="P151" s="6">
        <v>17.0</v>
      </c>
      <c r="Q151" s="7" t="s">
        <v>215</v>
      </c>
      <c r="R151" s="6">
        <v>60.0</v>
      </c>
      <c r="S151" s="7" t="s">
        <v>225</v>
      </c>
      <c r="T151" s="6">
        <v>271.0</v>
      </c>
      <c r="U151" s="7" t="s">
        <v>41</v>
      </c>
      <c r="V151" s="6">
        <v>1.0</v>
      </c>
      <c r="W151" s="7" t="s">
        <v>55</v>
      </c>
      <c r="X151" s="6">
        <v>271201.0</v>
      </c>
      <c r="Y151" s="7" t="s">
        <v>43</v>
      </c>
      <c r="Z151" s="7" t="s">
        <v>57</v>
      </c>
      <c r="AA151" s="6">
        <v>1401.0</v>
      </c>
      <c r="AB151" s="7" t="s">
        <v>58</v>
      </c>
      <c r="AC151" s="6">
        <v>3674446.0</v>
      </c>
      <c r="AD151" s="6">
        <v>0.0</v>
      </c>
      <c r="AE151" s="6">
        <v>0.0</v>
      </c>
      <c r="AF151" s="8">
        <v>45507.0</v>
      </c>
    </row>
    <row r="152" ht="14.25" hidden="1" customHeight="1">
      <c r="A152" s="3">
        <v>2023.0</v>
      </c>
      <c r="B152" s="4" t="s">
        <v>32</v>
      </c>
      <c r="C152" s="4" t="s">
        <v>33</v>
      </c>
      <c r="D152" s="4" t="s">
        <v>34</v>
      </c>
      <c r="E152" s="3">
        <v>10.0</v>
      </c>
      <c r="F152" s="4" t="s">
        <v>35</v>
      </c>
      <c r="G152" s="3">
        <v>100.0</v>
      </c>
      <c r="H152" s="4" t="s">
        <v>35</v>
      </c>
      <c r="I152" s="3">
        <v>100.0</v>
      </c>
      <c r="J152" s="4" t="s">
        <v>36</v>
      </c>
      <c r="K152" s="3">
        <v>22.0</v>
      </c>
      <c r="L152" s="4" t="s">
        <v>37</v>
      </c>
      <c r="M152" s="3">
        <v>3.0</v>
      </c>
      <c r="N152" s="4" t="s">
        <v>149</v>
      </c>
      <c r="O152" s="3">
        <v>14556.0</v>
      </c>
      <c r="P152" s="3">
        <v>17.0</v>
      </c>
      <c r="Q152" s="4" t="s">
        <v>215</v>
      </c>
      <c r="R152" s="3">
        <v>61.0</v>
      </c>
      <c r="S152" s="4" t="s">
        <v>226</v>
      </c>
      <c r="T152" s="3">
        <v>271.0</v>
      </c>
      <c r="U152" s="4" t="s">
        <v>41</v>
      </c>
      <c r="V152" s="3">
        <v>1.0</v>
      </c>
      <c r="W152" s="4" t="s">
        <v>55</v>
      </c>
      <c r="X152" s="3">
        <v>271201.0</v>
      </c>
      <c r="Y152" s="4" t="s">
        <v>43</v>
      </c>
      <c r="Z152" s="4" t="s">
        <v>57</v>
      </c>
      <c r="AA152" s="3">
        <v>1401.0</v>
      </c>
      <c r="AB152" s="4" t="s">
        <v>58</v>
      </c>
      <c r="AC152" s="3">
        <v>2407678.0</v>
      </c>
      <c r="AD152" s="3">
        <v>1930072.0</v>
      </c>
      <c r="AE152" s="3">
        <v>1.93007116E8</v>
      </c>
      <c r="AF152" s="5">
        <v>45507.0</v>
      </c>
    </row>
    <row r="153" ht="14.25" hidden="1" customHeight="1">
      <c r="A153" s="6">
        <v>2023.0</v>
      </c>
      <c r="B153" s="7" t="s">
        <v>32</v>
      </c>
      <c r="C153" s="7" t="s">
        <v>33</v>
      </c>
      <c r="D153" s="7" t="s">
        <v>34</v>
      </c>
      <c r="E153" s="6">
        <v>10.0</v>
      </c>
      <c r="F153" s="7" t="s">
        <v>35</v>
      </c>
      <c r="G153" s="6">
        <v>100.0</v>
      </c>
      <c r="H153" s="7" t="s">
        <v>35</v>
      </c>
      <c r="I153" s="6">
        <v>100.0</v>
      </c>
      <c r="J153" s="7" t="s">
        <v>36</v>
      </c>
      <c r="K153" s="6">
        <v>22.0</v>
      </c>
      <c r="L153" s="7" t="s">
        <v>37</v>
      </c>
      <c r="M153" s="6">
        <v>3.0</v>
      </c>
      <c r="N153" s="7" t="s">
        <v>149</v>
      </c>
      <c r="O153" s="6">
        <v>14556.0</v>
      </c>
      <c r="P153" s="6">
        <v>17.0</v>
      </c>
      <c r="Q153" s="7" t="s">
        <v>215</v>
      </c>
      <c r="R153" s="6">
        <v>62.0</v>
      </c>
      <c r="S153" s="7" t="s">
        <v>227</v>
      </c>
      <c r="T153" s="6">
        <v>271.0</v>
      </c>
      <c r="U153" s="7" t="s">
        <v>41</v>
      </c>
      <c r="V153" s="6">
        <v>1.0</v>
      </c>
      <c r="W153" s="7" t="s">
        <v>55</v>
      </c>
      <c r="X153" s="6">
        <v>271201.0</v>
      </c>
      <c r="Y153" s="7" t="s">
        <v>43</v>
      </c>
      <c r="Z153" s="7" t="s">
        <v>57</v>
      </c>
      <c r="AA153" s="6">
        <v>1401.0</v>
      </c>
      <c r="AB153" s="7" t="s">
        <v>58</v>
      </c>
      <c r="AC153" s="6">
        <v>2407678.0</v>
      </c>
      <c r="AD153" s="6">
        <v>1443017.0</v>
      </c>
      <c r="AE153" s="6">
        <v>1.44301611E8</v>
      </c>
      <c r="AF153" s="8">
        <v>45507.0</v>
      </c>
    </row>
    <row r="154" ht="14.25" hidden="1" customHeight="1">
      <c r="A154" s="3">
        <v>2023.0</v>
      </c>
      <c r="B154" s="4" t="s">
        <v>32</v>
      </c>
      <c r="C154" s="4" t="s">
        <v>33</v>
      </c>
      <c r="D154" s="4" t="s">
        <v>34</v>
      </c>
      <c r="E154" s="3">
        <v>10.0</v>
      </c>
      <c r="F154" s="4" t="s">
        <v>35</v>
      </c>
      <c r="G154" s="3">
        <v>100.0</v>
      </c>
      <c r="H154" s="4" t="s">
        <v>35</v>
      </c>
      <c r="I154" s="3">
        <v>100.0</v>
      </c>
      <c r="J154" s="4" t="s">
        <v>36</v>
      </c>
      <c r="K154" s="3">
        <v>22.0</v>
      </c>
      <c r="L154" s="4" t="s">
        <v>37</v>
      </c>
      <c r="M154" s="3">
        <v>3.0</v>
      </c>
      <c r="N154" s="4" t="s">
        <v>149</v>
      </c>
      <c r="O154" s="3">
        <v>14556.0</v>
      </c>
      <c r="P154" s="3">
        <v>17.0</v>
      </c>
      <c r="Q154" s="4" t="s">
        <v>215</v>
      </c>
      <c r="R154" s="3">
        <v>63.0</v>
      </c>
      <c r="S154" s="4" t="s">
        <v>228</v>
      </c>
      <c r="T154" s="3">
        <v>271.0</v>
      </c>
      <c r="U154" s="4" t="s">
        <v>41</v>
      </c>
      <c r="V154" s="3">
        <v>1.0</v>
      </c>
      <c r="W154" s="4" t="s">
        <v>55</v>
      </c>
      <c r="X154" s="3">
        <v>271201.0</v>
      </c>
      <c r="Y154" s="4" t="s">
        <v>43</v>
      </c>
      <c r="Z154" s="4" t="s">
        <v>57</v>
      </c>
      <c r="AA154" s="3">
        <v>1401.0</v>
      </c>
      <c r="AB154" s="4" t="s">
        <v>58</v>
      </c>
      <c r="AC154" s="3">
        <v>1402836.0</v>
      </c>
      <c r="AD154" s="3">
        <v>0.0</v>
      </c>
      <c r="AE154" s="3">
        <v>0.0</v>
      </c>
      <c r="AF154" s="5">
        <v>45507.0</v>
      </c>
    </row>
    <row r="155" ht="14.25" hidden="1" customHeight="1">
      <c r="A155" s="6">
        <v>2023.0</v>
      </c>
      <c r="B155" s="7" t="s">
        <v>32</v>
      </c>
      <c r="C155" s="7" t="s">
        <v>33</v>
      </c>
      <c r="D155" s="7" t="s">
        <v>34</v>
      </c>
      <c r="E155" s="6">
        <v>10.0</v>
      </c>
      <c r="F155" s="7" t="s">
        <v>35</v>
      </c>
      <c r="G155" s="6">
        <v>100.0</v>
      </c>
      <c r="H155" s="7" t="s">
        <v>35</v>
      </c>
      <c r="I155" s="6">
        <v>100.0</v>
      </c>
      <c r="J155" s="7" t="s">
        <v>36</v>
      </c>
      <c r="K155" s="6">
        <v>22.0</v>
      </c>
      <c r="L155" s="7" t="s">
        <v>37</v>
      </c>
      <c r="M155" s="6">
        <v>3.0</v>
      </c>
      <c r="N155" s="7" t="s">
        <v>149</v>
      </c>
      <c r="O155" s="6">
        <v>14557.0</v>
      </c>
      <c r="P155" s="6">
        <v>18.0</v>
      </c>
      <c r="Q155" s="7" t="s">
        <v>229</v>
      </c>
      <c r="R155" s="6">
        <v>51.0</v>
      </c>
      <c r="S155" s="7" t="s">
        <v>230</v>
      </c>
      <c r="T155" s="6">
        <v>271.0</v>
      </c>
      <c r="U155" s="7" t="s">
        <v>41</v>
      </c>
      <c r="V155" s="6">
        <v>1.0</v>
      </c>
      <c r="W155" s="7" t="s">
        <v>55</v>
      </c>
      <c r="X155" s="6">
        <v>271201.0</v>
      </c>
      <c r="Y155" s="7" t="s">
        <v>43</v>
      </c>
      <c r="Z155" s="7" t="s">
        <v>57</v>
      </c>
      <c r="AA155" s="6">
        <v>1401.0</v>
      </c>
      <c r="AB155" s="7" t="s">
        <v>58</v>
      </c>
      <c r="AC155" s="6">
        <v>1082471.0</v>
      </c>
      <c r="AD155" s="6">
        <v>2.89517396E8</v>
      </c>
      <c r="AE155" s="6">
        <v>2.89517396E8</v>
      </c>
      <c r="AF155" s="8">
        <v>45507.0</v>
      </c>
    </row>
    <row r="156" ht="14.25" hidden="1" customHeight="1">
      <c r="A156" s="3">
        <v>2023.0</v>
      </c>
      <c r="B156" s="4" t="s">
        <v>32</v>
      </c>
      <c r="C156" s="4" t="s">
        <v>33</v>
      </c>
      <c r="D156" s="4" t="s">
        <v>34</v>
      </c>
      <c r="E156" s="3">
        <v>10.0</v>
      </c>
      <c r="F156" s="4" t="s">
        <v>35</v>
      </c>
      <c r="G156" s="3">
        <v>100.0</v>
      </c>
      <c r="H156" s="4" t="s">
        <v>35</v>
      </c>
      <c r="I156" s="3">
        <v>100.0</v>
      </c>
      <c r="J156" s="4" t="s">
        <v>36</v>
      </c>
      <c r="K156" s="3">
        <v>22.0</v>
      </c>
      <c r="L156" s="4" t="s">
        <v>37</v>
      </c>
      <c r="M156" s="3">
        <v>3.0</v>
      </c>
      <c r="N156" s="4" t="s">
        <v>149</v>
      </c>
      <c r="O156" s="3">
        <v>14557.0</v>
      </c>
      <c r="P156" s="3">
        <v>18.0</v>
      </c>
      <c r="Q156" s="4" t="s">
        <v>229</v>
      </c>
      <c r="R156" s="3">
        <v>52.0</v>
      </c>
      <c r="S156" s="4" t="s">
        <v>231</v>
      </c>
      <c r="T156" s="3">
        <v>271.0</v>
      </c>
      <c r="U156" s="4" t="s">
        <v>41</v>
      </c>
      <c r="V156" s="3">
        <v>1.0</v>
      </c>
      <c r="W156" s="4" t="s">
        <v>55</v>
      </c>
      <c r="X156" s="3">
        <v>271501.0</v>
      </c>
      <c r="Y156" s="4" t="s">
        <v>75</v>
      </c>
      <c r="Z156" s="4" t="s">
        <v>57</v>
      </c>
      <c r="AA156" s="3">
        <v>1401.0</v>
      </c>
      <c r="AB156" s="4" t="s">
        <v>58</v>
      </c>
      <c r="AC156" s="3">
        <v>85527.0</v>
      </c>
      <c r="AD156" s="3">
        <v>0.0</v>
      </c>
      <c r="AE156" s="3">
        <v>0.0</v>
      </c>
      <c r="AF156" s="5">
        <v>45507.0</v>
      </c>
    </row>
    <row r="157" ht="14.25" hidden="1" customHeight="1">
      <c r="A157" s="6">
        <v>2023.0</v>
      </c>
      <c r="B157" s="7" t="s">
        <v>32</v>
      </c>
      <c r="C157" s="7" t="s">
        <v>33</v>
      </c>
      <c r="D157" s="7" t="s">
        <v>34</v>
      </c>
      <c r="E157" s="6">
        <v>10.0</v>
      </c>
      <c r="F157" s="7" t="s">
        <v>35</v>
      </c>
      <c r="G157" s="6">
        <v>100.0</v>
      </c>
      <c r="H157" s="7" t="s">
        <v>35</v>
      </c>
      <c r="I157" s="6">
        <v>100.0</v>
      </c>
      <c r="J157" s="7" t="s">
        <v>36</v>
      </c>
      <c r="K157" s="6">
        <v>22.0</v>
      </c>
      <c r="L157" s="7" t="s">
        <v>37</v>
      </c>
      <c r="M157" s="6">
        <v>3.0</v>
      </c>
      <c r="N157" s="7" t="s">
        <v>149</v>
      </c>
      <c r="O157" s="6">
        <v>14565.0</v>
      </c>
      <c r="P157" s="6">
        <v>19.0</v>
      </c>
      <c r="Q157" s="7" t="s">
        <v>232</v>
      </c>
      <c r="R157" s="6">
        <v>51.0</v>
      </c>
      <c r="S157" s="7" t="s">
        <v>233</v>
      </c>
      <c r="T157" s="6">
        <v>271.0</v>
      </c>
      <c r="U157" s="7" t="s">
        <v>41</v>
      </c>
      <c r="V157" s="6">
        <v>4.0</v>
      </c>
      <c r="W157" s="7" t="s">
        <v>42</v>
      </c>
      <c r="X157" s="6">
        <v>271201.0</v>
      </c>
      <c r="Y157" s="7" t="s">
        <v>43</v>
      </c>
      <c r="Z157" s="7" t="s">
        <v>66</v>
      </c>
      <c r="AA157" s="6">
        <v>4305.0</v>
      </c>
      <c r="AB157" s="7" t="s">
        <v>95</v>
      </c>
      <c r="AC157" s="6">
        <v>3418662.0</v>
      </c>
      <c r="AD157" s="6">
        <v>7677448.0</v>
      </c>
      <c r="AE157" s="6">
        <v>7.59388105E8</v>
      </c>
      <c r="AF157" s="8">
        <v>45507.0</v>
      </c>
    </row>
    <row r="158" ht="14.25" hidden="1" customHeight="1">
      <c r="A158" s="3">
        <v>2023.0</v>
      </c>
      <c r="B158" s="4" t="s">
        <v>32</v>
      </c>
      <c r="C158" s="4" t="s">
        <v>33</v>
      </c>
      <c r="D158" s="4" t="s">
        <v>34</v>
      </c>
      <c r="E158" s="3">
        <v>10.0</v>
      </c>
      <c r="F158" s="4" t="s">
        <v>35</v>
      </c>
      <c r="G158" s="3">
        <v>100.0</v>
      </c>
      <c r="H158" s="4" t="s">
        <v>35</v>
      </c>
      <c r="I158" s="3">
        <v>100.0</v>
      </c>
      <c r="J158" s="4" t="s">
        <v>36</v>
      </c>
      <c r="K158" s="3">
        <v>22.0</v>
      </c>
      <c r="L158" s="4" t="s">
        <v>37</v>
      </c>
      <c r="M158" s="3">
        <v>3.0</v>
      </c>
      <c r="N158" s="4" t="s">
        <v>149</v>
      </c>
      <c r="O158" s="3">
        <v>14565.0</v>
      </c>
      <c r="P158" s="3">
        <v>19.0</v>
      </c>
      <c r="Q158" s="4" t="s">
        <v>232</v>
      </c>
      <c r="R158" s="3">
        <v>52.0</v>
      </c>
      <c r="S158" s="4" t="s">
        <v>111</v>
      </c>
      <c r="T158" s="3">
        <v>271.0</v>
      </c>
      <c r="U158" s="4" t="s">
        <v>41</v>
      </c>
      <c r="V158" s="3">
        <v>4.0</v>
      </c>
      <c r="W158" s="4" t="s">
        <v>42</v>
      </c>
      <c r="X158" s="3">
        <v>271501.0</v>
      </c>
      <c r="Y158" s="4" t="s">
        <v>75</v>
      </c>
      <c r="Z158" s="4" t="s">
        <v>66</v>
      </c>
      <c r="AA158" s="3">
        <v>4305.0</v>
      </c>
      <c r="AB158" s="4" t="s">
        <v>95</v>
      </c>
      <c r="AC158" s="3">
        <v>134434.0</v>
      </c>
      <c r="AD158" s="3">
        <v>80704.0</v>
      </c>
      <c r="AE158" s="3">
        <v>8070387.0</v>
      </c>
      <c r="AF158" s="5">
        <v>45507.0</v>
      </c>
    </row>
    <row r="159" ht="14.25" hidden="1" customHeight="1">
      <c r="A159" s="6">
        <v>2023.0</v>
      </c>
      <c r="B159" s="7" t="s">
        <v>32</v>
      </c>
      <c r="C159" s="7" t="s">
        <v>33</v>
      </c>
      <c r="D159" s="7" t="s">
        <v>34</v>
      </c>
      <c r="E159" s="6">
        <v>10.0</v>
      </c>
      <c r="F159" s="7" t="s">
        <v>35</v>
      </c>
      <c r="G159" s="6">
        <v>100.0</v>
      </c>
      <c r="H159" s="7" t="s">
        <v>35</v>
      </c>
      <c r="I159" s="6">
        <v>100.0</v>
      </c>
      <c r="J159" s="7" t="s">
        <v>36</v>
      </c>
      <c r="K159" s="6">
        <v>22.0</v>
      </c>
      <c r="L159" s="7" t="s">
        <v>37</v>
      </c>
      <c r="M159" s="6">
        <v>3.0</v>
      </c>
      <c r="N159" s="7" t="s">
        <v>149</v>
      </c>
      <c r="O159" s="6">
        <v>14566.0</v>
      </c>
      <c r="P159" s="6">
        <v>20.0</v>
      </c>
      <c r="Q159" s="7" t="s">
        <v>234</v>
      </c>
      <c r="R159" s="6">
        <v>51.0</v>
      </c>
      <c r="S159" s="7" t="s">
        <v>235</v>
      </c>
      <c r="T159" s="6">
        <v>271.0</v>
      </c>
      <c r="U159" s="7" t="s">
        <v>41</v>
      </c>
      <c r="V159" s="6">
        <v>1.0</v>
      </c>
      <c r="W159" s="7" t="s">
        <v>55</v>
      </c>
      <c r="X159" s="6">
        <v>271201.0</v>
      </c>
      <c r="Y159" s="7" t="s">
        <v>43</v>
      </c>
      <c r="Z159" s="7" t="s">
        <v>57</v>
      </c>
      <c r="AA159" s="6">
        <v>1401.0</v>
      </c>
      <c r="AB159" s="7" t="s">
        <v>58</v>
      </c>
      <c r="AC159" s="6">
        <v>1244764.0</v>
      </c>
      <c r="AD159" s="6">
        <v>6.2685805E7</v>
      </c>
      <c r="AE159" s="6">
        <v>5.6946262E7</v>
      </c>
      <c r="AF159" s="8">
        <v>45507.0</v>
      </c>
    </row>
    <row r="160" ht="14.25" hidden="1" customHeight="1">
      <c r="A160" s="3">
        <v>2023.0</v>
      </c>
      <c r="B160" s="4" t="s">
        <v>32</v>
      </c>
      <c r="C160" s="4" t="s">
        <v>33</v>
      </c>
      <c r="D160" s="4" t="s">
        <v>34</v>
      </c>
      <c r="E160" s="3">
        <v>10.0</v>
      </c>
      <c r="F160" s="4" t="s">
        <v>35</v>
      </c>
      <c r="G160" s="3">
        <v>100.0</v>
      </c>
      <c r="H160" s="4" t="s">
        <v>35</v>
      </c>
      <c r="I160" s="3">
        <v>100.0</v>
      </c>
      <c r="J160" s="4" t="s">
        <v>36</v>
      </c>
      <c r="K160" s="3">
        <v>22.0</v>
      </c>
      <c r="L160" s="4" t="s">
        <v>37</v>
      </c>
      <c r="M160" s="3">
        <v>3.0</v>
      </c>
      <c r="N160" s="4" t="s">
        <v>149</v>
      </c>
      <c r="O160" s="3">
        <v>14566.0</v>
      </c>
      <c r="P160" s="3">
        <v>20.0</v>
      </c>
      <c r="Q160" s="4" t="s">
        <v>234</v>
      </c>
      <c r="R160" s="3">
        <v>52.0</v>
      </c>
      <c r="S160" s="4" t="s">
        <v>236</v>
      </c>
      <c r="T160" s="3">
        <v>271.0</v>
      </c>
      <c r="U160" s="4" t="s">
        <v>41</v>
      </c>
      <c r="V160" s="3">
        <v>1.0</v>
      </c>
      <c r="W160" s="4" t="s">
        <v>55</v>
      </c>
      <c r="X160" s="3">
        <v>271201.0</v>
      </c>
      <c r="Y160" s="4" t="s">
        <v>43</v>
      </c>
      <c r="Z160" s="4" t="s">
        <v>57</v>
      </c>
      <c r="AA160" s="3">
        <v>1401.0</v>
      </c>
      <c r="AB160" s="4" t="s">
        <v>58</v>
      </c>
      <c r="AC160" s="3">
        <v>1244764.0</v>
      </c>
      <c r="AD160" s="3">
        <v>5.69487987E8</v>
      </c>
      <c r="AE160" s="3">
        <v>4.68199494E8</v>
      </c>
      <c r="AF160" s="5">
        <v>45507.0</v>
      </c>
    </row>
    <row r="161" ht="14.25" hidden="1" customHeight="1">
      <c r="A161" s="6">
        <v>2023.0</v>
      </c>
      <c r="B161" s="7" t="s">
        <v>32</v>
      </c>
      <c r="C161" s="7" t="s">
        <v>33</v>
      </c>
      <c r="D161" s="7" t="s">
        <v>34</v>
      </c>
      <c r="E161" s="6">
        <v>10.0</v>
      </c>
      <c r="F161" s="7" t="s">
        <v>35</v>
      </c>
      <c r="G161" s="6">
        <v>100.0</v>
      </c>
      <c r="H161" s="7" t="s">
        <v>35</v>
      </c>
      <c r="I161" s="6">
        <v>100.0</v>
      </c>
      <c r="J161" s="7" t="s">
        <v>36</v>
      </c>
      <c r="K161" s="6">
        <v>22.0</v>
      </c>
      <c r="L161" s="7" t="s">
        <v>37</v>
      </c>
      <c r="M161" s="6">
        <v>3.0</v>
      </c>
      <c r="N161" s="7" t="s">
        <v>149</v>
      </c>
      <c r="O161" s="6">
        <v>14570.0</v>
      </c>
      <c r="P161" s="6">
        <v>21.0</v>
      </c>
      <c r="Q161" s="7" t="s">
        <v>237</v>
      </c>
      <c r="R161" s="6">
        <v>51.0</v>
      </c>
      <c r="S161" s="7" t="s">
        <v>238</v>
      </c>
      <c r="T161" s="6">
        <v>272.0</v>
      </c>
      <c r="U161" s="7" t="s">
        <v>54</v>
      </c>
      <c r="V161" s="6">
        <v>2.0</v>
      </c>
      <c r="W161" s="7" t="s">
        <v>121</v>
      </c>
      <c r="X161" s="6">
        <v>272401.0</v>
      </c>
      <c r="Y161" s="7" t="s">
        <v>56</v>
      </c>
      <c r="Z161" s="7" t="s">
        <v>128</v>
      </c>
      <c r="AA161" s="6">
        <v>2601.0</v>
      </c>
      <c r="AB161" s="7" t="s">
        <v>129</v>
      </c>
      <c r="AC161" s="6">
        <v>1.2E7</v>
      </c>
      <c r="AD161" s="6">
        <v>3.419475139E9</v>
      </c>
      <c r="AE161" s="6">
        <v>3.419475138E9</v>
      </c>
      <c r="AF161" s="8">
        <v>45507.0</v>
      </c>
    </row>
    <row r="162" ht="14.25" hidden="1" customHeight="1">
      <c r="A162" s="3">
        <v>2023.0</v>
      </c>
      <c r="B162" s="4" t="s">
        <v>32</v>
      </c>
      <c r="C162" s="4" t="s">
        <v>33</v>
      </c>
      <c r="D162" s="4" t="s">
        <v>34</v>
      </c>
      <c r="E162" s="3">
        <v>10.0</v>
      </c>
      <c r="F162" s="4" t="s">
        <v>35</v>
      </c>
      <c r="G162" s="3">
        <v>100.0</v>
      </c>
      <c r="H162" s="4" t="s">
        <v>35</v>
      </c>
      <c r="I162" s="3">
        <v>100.0</v>
      </c>
      <c r="J162" s="4" t="s">
        <v>36</v>
      </c>
      <c r="K162" s="3">
        <v>22.0</v>
      </c>
      <c r="L162" s="4" t="s">
        <v>37</v>
      </c>
      <c r="M162" s="3">
        <v>3.0</v>
      </c>
      <c r="N162" s="4" t="s">
        <v>149</v>
      </c>
      <c r="O162" s="3">
        <v>14570.0</v>
      </c>
      <c r="P162" s="3">
        <v>21.0</v>
      </c>
      <c r="Q162" s="4" t="s">
        <v>237</v>
      </c>
      <c r="R162" s="3">
        <v>52.0</v>
      </c>
      <c r="S162" s="4" t="s">
        <v>111</v>
      </c>
      <c r="T162" s="3">
        <v>272.0</v>
      </c>
      <c r="U162" s="4" t="s">
        <v>54</v>
      </c>
      <c r="V162" s="3">
        <v>2.0</v>
      </c>
      <c r="W162" s="4" t="s">
        <v>121</v>
      </c>
      <c r="X162" s="3">
        <v>272402.0</v>
      </c>
      <c r="Y162" s="4" t="s">
        <v>130</v>
      </c>
      <c r="Z162" s="4" t="s">
        <v>128</v>
      </c>
      <c r="AA162" s="3">
        <v>2601.0</v>
      </c>
      <c r="AB162" s="4" t="s">
        <v>129</v>
      </c>
      <c r="AC162" s="3">
        <v>1350406.0</v>
      </c>
      <c r="AD162" s="3">
        <v>0.0</v>
      </c>
      <c r="AE162" s="3">
        <v>0.0</v>
      </c>
      <c r="AF162" s="5">
        <v>45507.0</v>
      </c>
    </row>
    <row r="163" ht="14.25" hidden="1" customHeight="1">
      <c r="A163" s="6">
        <v>2023.0</v>
      </c>
      <c r="B163" s="7" t="s">
        <v>32</v>
      </c>
      <c r="C163" s="7" t="s">
        <v>33</v>
      </c>
      <c r="D163" s="7" t="s">
        <v>34</v>
      </c>
      <c r="E163" s="6">
        <v>10.0</v>
      </c>
      <c r="F163" s="7" t="s">
        <v>35</v>
      </c>
      <c r="G163" s="6">
        <v>100.0</v>
      </c>
      <c r="H163" s="7" t="s">
        <v>35</v>
      </c>
      <c r="I163" s="6">
        <v>100.0</v>
      </c>
      <c r="J163" s="7" t="s">
        <v>36</v>
      </c>
      <c r="K163" s="6">
        <v>22.0</v>
      </c>
      <c r="L163" s="7" t="s">
        <v>37</v>
      </c>
      <c r="M163" s="6">
        <v>3.0</v>
      </c>
      <c r="N163" s="7" t="s">
        <v>149</v>
      </c>
      <c r="O163" s="6">
        <v>14497.0</v>
      </c>
      <c r="P163" s="6">
        <v>22.0</v>
      </c>
      <c r="Q163" s="7" t="s">
        <v>239</v>
      </c>
      <c r="R163" s="6">
        <v>51.0</v>
      </c>
      <c r="S163" s="7" t="s">
        <v>240</v>
      </c>
      <c r="T163" s="6">
        <v>271.0</v>
      </c>
      <c r="U163" s="7" t="s">
        <v>41</v>
      </c>
      <c r="V163" s="6">
        <v>1.0</v>
      </c>
      <c r="W163" s="7" t="s">
        <v>55</v>
      </c>
      <c r="X163" s="6">
        <v>271201.0</v>
      </c>
      <c r="Y163" s="7" t="s">
        <v>43</v>
      </c>
      <c r="Z163" s="7" t="s">
        <v>57</v>
      </c>
      <c r="AA163" s="6">
        <v>1401.0</v>
      </c>
      <c r="AB163" s="7" t="s">
        <v>58</v>
      </c>
      <c r="AC163" s="6">
        <v>1146772.0</v>
      </c>
      <c r="AD163" s="6">
        <v>1053296.0</v>
      </c>
      <c r="AE163" s="6">
        <v>1.05329518E8</v>
      </c>
      <c r="AF163" s="8">
        <v>45507.0</v>
      </c>
    </row>
    <row r="164" ht="14.25" hidden="1" customHeight="1">
      <c r="A164" s="3">
        <v>2023.0</v>
      </c>
      <c r="B164" s="4" t="s">
        <v>32</v>
      </c>
      <c r="C164" s="4" t="s">
        <v>33</v>
      </c>
      <c r="D164" s="4" t="s">
        <v>34</v>
      </c>
      <c r="E164" s="3">
        <v>10.0</v>
      </c>
      <c r="F164" s="4" t="s">
        <v>35</v>
      </c>
      <c r="G164" s="3">
        <v>100.0</v>
      </c>
      <c r="H164" s="4" t="s">
        <v>35</v>
      </c>
      <c r="I164" s="3">
        <v>100.0</v>
      </c>
      <c r="J164" s="4" t="s">
        <v>36</v>
      </c>
      <c r="K164" s="3">
        <v>22.0</v>
      </c>
      <c r="L164" s="4" t="s">
        <v>37</v>
      </c>
      <c r="M164" s="3">
        <v>3.0</v>
      </c>
      <c r="N164" s="4" t="s">
        <v>149</v>
      </c>
      <c r="O164" s="3">
        <v>14497.0</v>
      </c>
      <c r="P164" s="3">
        <v>22.0</v>
      </c>
      <c r="Q164" s="4" t="s">
        <v>239</v>
      </c>
      <c r="R164" s="3">
        <v>52.0</v>
      </c>
      <c r="S164" s="4" t="s">
        <v>241</v>
      </c>
      <c r="T164" s="3">
        <v>271.0</v>
      </c>
      <c r="U164" s="4" t="s">
        <v>41</v>
      </c>
      <c r="V164" s="3">
        <v>1.0</v>
      </c>
      <c r="W164" s="4" t="s">
        <v>55</v>
      </c>
      <c r="X164" s="3">
        <v>271201.0</v>
      </c>
      <c r="Y164" s="4" t="s">
        <v>43</v>
      </c>
      <c r="Z164" s="4" t="s">
        <v>57</v>
      </c>
      <c r="AA164" s="3">
        <v>1401.0</v>
      </c>
      <c r="AB164" s="4" t="s">
        <v>58</v>
      </c>
      <c r="AC164" s="3">
        <v>801101.0</v>
      </c>
      <c r="AD164" s="3">
        <v>1.42452107E8</v>
      </c>
      <c r="AE164" s="3">
        <v>1.42452107E8</v>
      </c>
      <c r="AF164" s="5">
        <v>45507.0</v>
      </c>
    </row>
    <row r="165" ht="14.25" hidden="1" customHeight="1">
      <c r="A165" s="6">
        <v>2023.0</v>
      </c>
      <c r="B165" s="7" t="s">
        <v>32</v>
      </c>
      <c r="C165" s="7" t="s">
        <v>33</v>
      </c>
      <c r="D165" s="7" t="s">
        <v>34</v>
      </c>
      <c r="E165" s="6">
        <v>10.0</v>
      </c>
      <c r="F165" s="7" t="s">
        <v>35</v>
      </c>
      <c r="G165" s="6">
        <v>100.0</v>
      </c>
      <c r="H165" s="7" t="s">
        <v>35</v>
      </c>
      <c r="I165" s="6">
        <v>100.0</v>
      </c>
      <c r="J165" s="7" t="s">
        <v>36</v>
      </c>
      <c r="K165" s="6">
        <v>22.0</v>
      </c>
      <c r="L165" s="7" t="s">
        <v>37</v>
      </c>
      <c r="M165" s="6">
        <v>3.0</v>
      </c>
      <c r="N165" s="7" t="s">
        <v>149</v>
      </c>
      <c r="O165" s="6">
        <v>14497.0</v>
      </c>
      <c r="P165" s="6">
        <v>22.0</v>
      </c>
      <c r="Q165" s="7" t="s">
        <v>239</v>
      </c>
      <c r="R165" s="6">
        <v>53.0</v>
      </c>
      <c r="S165" s="7" t="s">
        <v>242</v>
      </c>
      <c r="T165" s="6">
        <v>271.0</v>
      </c>
      <c r="U165" s="7" t="s">
        <v>41</v>
      </c>
      <c r="V165" s="6">
        <v>1.0</v>
      </c>
      <c r="W165" s="7" t="s">
        <v>55</v>
      </c>
      <c r="X165" s="6">
        <v>271201.0</v>
      </c>
      <c r="Y165" s="7" t="s">
        <v>43</v>
      </c>
      <c r="Z165" s="7" t="s">
        <v>57</v>
      </c>
      <c r="AA165" s="6">
        <v>1401.0</v>
      </c>
      <c r="AB165" s="7" t="s">
        <v>58</v>
      </c>
      <c r="AC165" s="6">
        <v>801101.0</v>
      </c>
      <c r="AD165" s="6">
        <v>1.28522677E8</v>
      </c>
      <c r="AE165" s="6">
        <v>1.28522677E8</v>
      </c>
      <c r="AF165" s="8">
        <v>45507.0</v>
      </c>
    </row>
    <row r="166" ht="14.25" hidden="1" customHeight="1">
      <c r="A166" s="3">
        <v>2023.0</v>
      </c>
      <c r="B166" s="4" t="s">
        <v>32</v>
      </c>
      <c r="C166" s="4" t="s">
        <v>33</v>
      </c>
      <c r="D166" s="4" t="s">
        <v>34</v>
      </c>
      <c r="E166" s="3">
        <v>10.0</v>
      </c>
      <c r="F166" s="4" t="s">
        <v>35</v>
      </c>
      <c r="G166" s="3">
        <v>100.0</v>
      </c>
      <c r="H166" s="4" t="s">
        <v>35</v>
      </c>
      <c r="I166" s="3">
        <v>100.0</v>
      </c>
      <c r="J166" s="4" t="s">
        <v>36</v>
      </c>
      <c r="K166" s="3">
        <v>22.0</v>
      </c>
      <c r="L166" s="4" t="s">
        <v>37</v>
      </c>
      <c r="M166" s="3">
        <v>3.0</v>
      </c>
      <c r="N166" s="4" t="s">
        <v>149</v>
      </c>
      <c r="O166" s="3">
        <v>14497.0</v>
      </c>
      <c r="P166" s="3">
        <v>22.0</v>
      </c>
      <c r="Q166" s="4" t="s">
        <v>239</v>
      </c>
      <c r="R166" s="3">
        <v>54.0</v>
      </c>
      <c r="S166" s="4" t="s">
        <v>243</v>
      </c>
      <c r="T166" s="3">
        <v>271.0</v>
      </c>
      <c r="U166" s="4" t="s">
        <v>41</v>
      </c>
      <c r="V166" s="3">
        <v>1.0</v>
      </c>
      <c r="W166" s="4" t="s">
        <v>55</v>
      </c>
      <c r="X166" s="3">
        <v>271201.0</v>
      </c>
      <c r="Y166" s="4" t="s">
        <v>43</v>
      </c>
      <c r="Z166" s="4" t="s">
        <v>57</v>
      </c>
      <c r="AA166" s="3">
        <v>1401.0</v>
      </c>
      <c r="AB166" s="4" t="s">
        <v>58</v>
      </c>
      <c r="AC166" s="3">
        <v>801101.0</v>
      </c>
      <c r="AD166" s="3">
        <v>0.0</v>
      </c>
      <c r="AE166" s="3">
        <v>0.0</v>
      </c>
      <c r="AF166" s="5">
        <v>45507.0</v>
      </c>
    </row>
    <row r="167" ht="14.25" hidden="1" customHeight="1">
      <c r="A167" s="6">
        <v>2023.0</v>
      </c>
      <c r="B167" s="7" t="s">
        <v>32</v>
      </c>
      <c r="C167" s="7" t="s">
        <v>33</v>
      </c>
      <c r="D167" s="7" t="s">
        <v>34</v>
      </c>
      <c r="E167" s="6">
        <v>10.0</v>
      </c>
      <c r="F167" s="7" t="s">
        <v>35</v>
      </c>
      <c r="G167" s="6">
        <v>100.0</v>
      </c>
      <c r="H167" s="7" t="s">
        <v>35</v>
      </c>
      <c r="I167" s="6">
        <v>100.0</v>
      </c>
      <c r="J167" s="7" t="s">
        <v>36</v>
      </c>
      <c r="K167" s="6">
        <v>22.0</v>
      </c>
      <c r="L167" s="7" t="s">
        <v>37</v>
      </c>
      <c r="M167" s="6">
        <v>3.0</v>
      </c>
      <c r="N167" s="7" t="s">
        <v>149</v>
      </c>
      <c r="O167" s="6">
        <v>14497.0</v>
      </c>
      <c r="P167" s="6">
        <v>22.0</v>
      </c>
      <c r="Q167" s="7" t="s">
        <v>239</v>
      </c>
      <c r="R167" s="6">
        <v>55.0</v>
      </c>
      <c r="S167" s="7" t="s">
        <v>244</v>
      </c>
      <c r="T167" s="6">
        <v>271.0</v>
      </c>
      <c r="U167" s="7" t="s">
        <v>41</v>
      </c>
      <c r="V167" s="6">
        <v>1.0</v>
      </c>
      <c r="W167" s="7" t="s">
        <v>55</v>
      </c>
      <c r="X167" s="6">
        <v>271201.0</v>
      </c>
      <c r="Y167" s="7" t="s">
        <v>43</v>
      </c>
      <c r="Z167" s="7" t="s">
        <v>57</v>
      </c>
      <c r="AA167" s="6">
        <v>1401.0</v>
      </c>
      <c r="AB167" s="7" t="s">
        <v>58</v>
      </c>
      <c r="AC167" s="6">
        <v>801101.0</v>
      </c>
      <c r="AD167" s="6">
        <v>6.10910037E8</v>
      </c>
      <c r="AE167" s="6">
        <v>6.10910037E8</v>
      </c>
      <c r="AF167" s="8">
        <v>45507.0</v>
      </c>
    </row>
    <row r="168" ht="14.25" hidden="1" customHeight="1">
      <c r="A168" s="3">
        <v>2023.0</v>
      </c>
      <c r="B168" s="4" t="s">
        <v>32</v>
      </c>
      <c r="C168" s="4" t="s">
        <v>33</v>
      </c>
      <c r="D168" s="4" t="s">
        <v>34</v>
      </c>
      <c r="E168" s="3">
        <v>10.0</v>
      </c>
      <c r="F168" s="4" t="s">
        <v>35</v>
      </c>
      <c r="G168" s="3">
        <v>100.0</v>
      </c>
      <c r="H168" s="4" t="s">
        <v>35</v>
      </c>
      <c r="I168" s="3">
        <v>100.0</v>
      </c>
      <c r="J168" s="4" t="s">
        <v>36</v>
      </c>
      <c r="K168" s="3">
        <v>22.0</v>
      </c>
      <c r="L168" s="4" t="s">
        <v>37</v>
      </c>
      <c r="M168" s="3">
        <v>3.0</v>
      </c>
      <c r="N168" s="4" t="s">
        <v>149</v>
      </c>
      <c r="O168" s="3">
        <v>14497.0</v>
      </c>
      <c r="P168" s="3">
        <v>22.0</v>
      </c>
      <c r="Q168" s="4" t="s">
        <v>239</v>
      </c>
      <c r="R168" s="3">
        <v>56.0</v>
      </c>
      <c r="S168" s="4" t="s">
        <v>245</v>
      </c>
      <c r="T168" s="3">
        <v>271.0</v>
      </c>
      <c r="U168" s="4" t="s">
        <v>41</v>
      </c>
      <c r="V168" s="3">
        <v>1.0</v>
      </c>
      <c r="W168" s="4" t="s">
        <v>55</v>
      </c>
      <c r="X168" s="3">
        <v>271201.0</v>
      </c>
      <c r="Y168" s="4" t="s">
        <v>43</v>
      </c>
      <c r="Z168" s="4" t="s">
        <v>57</v>
      </c>
      <c r="AA168" s="3">
        <v>1401.0</v>
      </c>
      <c r="AB168" s="4" t="s">
        <v>58</v>
      </c>
      <c r="AC168" s="3">
        <v>1515416.0</v>
      </c>
      <c r="AD168" s="3">
        <v>6.82341537E8</v>
      </c>
      <c r="AE168" s="3">
        <v>6.82341537E8</v>
      </c>
      <c r="AF168" s="5">
        <v>45507.0</v>
      </c>
    </row>
    <row r="169" ht="14.25" hidden="1" customHeight="1">
      <c r="A169" s="6">
        <v>2023.0</v>
      </c>
      <c r="B169" s="7" t="s">
        <v>32</v>
      </c>
      <c r="C169" s="7" t="s">
        <v>33</v>
      </c>
      <c r="D169" s="7" t="s">
        <v>34</v>
      </c>
      <c r="E169" s="6">
        <v>10.0</v>
      </c>
      <c r="F169" s="7" t="s">
        <v>35</v>
      </c>
      <c r="G169" s="6">
        <v>100.0</v>
      </c>
      <c r="H169" s="7" t="s">
        <v>35</v>
      </c>
      <c r="I169" s="6">
        <v>100.0</v>
      </c>
      <c r="J169" s="7" t="s">
        <v>36</v>
      </c>
      <c r="K169" s="6">
        <v>22.0</v>
      </c>
      <c r="L169" s="7" t="s">
        <v>37</v>
      </c>
      <c r="M169" s="6">
        <v>3.0</v>
      </c>
      <c r="N169" s="7" t="s">
        <v>149</v>
      </c>
      <c r="O169" s="6">
        <v>14497.0</v>
      </c>
      <c r="P169" s="6">
        <v>22.0</v>
      </c>
      <c r="Q169" s="7" t="s">
        <v>239</v>
      </c>
      <c r="R169" s="6">
        <v>57.0</v>
      </c>
      <c r="S169" s="7" t="s">
        <v>246</v>
      </c>
      <c r="T169" s="6">
        <v>271.0</v>
      </c>
      <c r="U169" s="7" t="s">
        <v>41</v>
      </c>
      <c r="V169" s="6">
        <v>1.0</v>
      </c>
      <c r="W169" s="7" t="s">
        <v>55</v>
      </c>
      <c r="X169" s="6">
        <v>271201.0</v>
      </c>
      <c r="Y169" s="7" t="s">
        <v>43</v>
      </c>
      <c r="Z169" s="7" t="s">
        <v>57</v>
      </c>
      <c r="AA169" s="6">
        <v>1401.0</v>
      </c>
      <c r="AB169" s="7" t="s">
        <v>58</v>
      </c>
      <c r="AC169" s="6">
        <v>2403303.0</v>
      </c>
      <c r="AD169" s="6">
        <v>8.0070128E7</v>
      </c>
      <c r="AE169" s="6">
        <v>8.0070128E7</v>
      </c>
      <c r="AF169" s="8">
        <v>45507.0</v>
      </c>
    </row>
    <row r="170" ht="14.25" hidden="1" customHeight="1">
      <c r="A170" s="3">
        <v>2023.0</v>
      </c>
      <c r="B170" s="4" t="s">
        <v>32</v>
      </c>
      <c r="C170" s="4" t="s">
        <v>33</v>
      </c>
      <c r="D170" s="4" t="s">
        <v>34</v>
      </c>
      <c r="E170" s="3">
        <v>10.0</v>
      </c>
      <c r="F170" s="4" t="s">
        <v>35</v>
      </c>
      <c r="G170" s="3">
        <v>100.0</v>
      </c>
      <c r="H170" s="4" t="s">
        <v>35</v>
      </c>
      <c r="I170" s="3">
        <v>100.0</v>
      </c>
      <c r="J170" s="4" t="s">
        <v>36</v>
      </c>
      <c r="K170" s="3">
        <v>22.0</v>
      </c>
      <c r="L170" s="4" t="s">
        <v>37</v>
      </c>
      <c r="M170" s="3">
        <v>3.0</v>
      </c>
      <c r="N170" s="4" t="s">
        <v>149</v>
      </c>
      <c r="O170" s="3">
        <v>14497.0</v>
      </c>
      <c r="P170" s="3">
        <v>22.0</v>
      </c>
      <c r="Q170" s="4" t="s">
        <v>239</v>
      </c>
      <c r="R170" s="3">
        <v>58.0</v>
      </c>
      <c r="S170" s="4" t="s">
        <v>247</v>
      </c>
      <c r="T170" s="3">
        <v>271.0</v>
      </c>
      <c r="U170" s="4" t="s">
        <v>41</v>
      </c>
      <c r="V170" s="3">
        <v>1.0</v>
      </c>
      <c r="W170" s="4" t="s">
        <v>55</v>
      </c>
      <c r="X170" s="3">
        <v>271201.0</v>
      </c>
      <c r="Y170" s="4" t="s">
        <v>43</v>
      </c>
      <c r="Z170" s="4" t="s">
        <v>57</v>
      </c>
      <c r="AA170" s="3">
        <v>1401.0</v>
      </c>
      <c r="AB170" s="4" t="s">
        <v>58</v>
      </c>
      <c r="AC170" s="3">
        <v>801101.0</v>
      </c>
      <c r="AD170" s="3">
        <v>6.10910037E8</v>
      </c>
      <c r="AE170" s="3">
        <v>6.1076053E7</v>
      </c>
      <c r="AF170" s="5">
        <v>45507.0</v>
      </c>
    </row>
    <row r="171" ht="14.25" hidden="1" customHeight="1">
      <c r="A171" s="6">
        <v>2023.0</v>
      </c>
      <c r="B171" s="7" t="s">
        <v>32</v>
      </c>
      <c r="C171" s="7" t="s">
        <v>33</v>
      </c>
      <c r="D171" s="7" t="s">
        <v>34</v>
      </c>
      <c r="E171" s="6">
        <v>10.0</v>
      </c>
      <c r="F171" s="7" t="s">
        <v>35</v>
      </c>
      <c r="G171" s="6">
        <v>100.0</v>
      </c>
      <c r="H171" s="7" t="s">
        <v>35</v>
      </c>
      <c r="I171" s="6">
        <v>100.0</v>
      </c>
      <c r="J171" s="7" t="s">
        <v>36</v>
      </c>
      <c r="K171" s="6">
        <v>22.0</v>
      </c>
      <c r="L171" s="7" t="s">
        <v>37</v>
      </c>
      <c r="M171" s="6">
        <v>3.0</v>
      </c>
      <c r="N171" s="7" t="s">
        <v>149</v>
      </c>
      <c r="O171" s="6">
        <v>14497.0</v>
      </c>
      <c r="P171" s="6">
        <v>22.0</v>
      </c>
      <c r="Q171" s="7" t="s">
        <v>239</v>
      </c>
      <c r="R171" s="6">
        <v>59.0</v>
      </c>
      <c r="S171" s="7" t="s">
        <v>248</v>
      </c>
      <c r="T171" s="6">
        <v>271.0</v>
      </c>
      <c r="U171" s="7" t="s">
        <v>41</v>
      </c>
      <c r="V171" s="6">
        <v>1.0</v>
      </c>
      <c r="W171" s="7" t="s">
        <v>55</v>
      </c>
      <c r="X171" s="6">
        <v>271201.0</v>
      </c>
      <c r="Y171" s="7" t="s">
        <v>43</v>
      </c>
      <c r="Z171" s="7" t="s">
        <v>57</v>
      </c>
      <c r="AA171" s="6">
        <v>1401.0</v>
      </c>
      <c r="AB171" s="7" t="s">
        <v>58</v>
      </c>
      <c r="AC171" s="6">
        <v>2403303.0</v>
      </c>
      <c r="AD171" s="6">
        <v>5.84002954E8</v>
      </c>
      <c r="AE171" s="6">
        <v>5.84002954E8</v>
      </c>
      <c r="AF171" s="8">
        <v>45507.0</v>
      </c>
    </row>
    <row r="172" ht="14.25" hidden="1" customHeight="1">
      <c r="A172" s="3">
        <v>2023.0</v>
      </c>
      <c r="B172" s="4" t="s">
        <v>32</v>
      </c>
      <c r="C172" s="4" t="s">
        <v>33</v>
      </c>
      <c r="D172" s="4" t="s">
        <v>34</v>
      </c>
      <c r="E172" s="3">
        <v>10.0</v>
      </c>
      <c r="F172" s="4" t="s">
        <v>35</v>
      </c>
      <c r="G172" s="3">
        <v>100.0</v>
      </c>
      <c r="H172" s="4" t="s">
        <v>35</v>
      </c>
      <c r="I172" s="3">
        <v>100.0</v>
      </c>
      <c r="J172" s="4" t="s">
        <v>36</v>
      </c>
      <c r="K172" s="3">
        <v>22.0</v>
      </c>
      <c r="L172" s="4" t="s">
        <v>37</v>
      </c>
      <c r="M172" s="3">
        <v>3.0</v>
      </c>
      <c r="N172" s="4" t="s">
        <v>149</v>
      </c>
      <c r="O172" s="3">
        <v>14497.0</v>
      </c>
      <c r="P172" s="3">
        <v>22.0</v>
      </c>
      <c r="Q172" s="4" t="s">
        <v>239</v>
      </c>
      <c r="R172" s="3">
        <v>60.0</v>
      </c>
      <c r="S172" s="4" t="s">
        <v>249</v>
      </c>
      <c r="T172" s="3">
        <v>271.0</v>
      </c>
      <c r="U172" s="4" t="s">
        <v>41</v>
      </c>
      <c r="V172" s="3">
        <v>1.0</v>
      </c>
      <c r="W172" s="4" t="s">
        <v>55</v>
      </c>
      <c r="X172" s="3">
        <v>271201.0</v>
      </c>
      <c r="Y172" s="4" t="s">
        <v>43</v>
      </c>
      <c r="Z172" s="4" t="s">
        <v>57</v>
      </c>
      <c r="AA172" s="3">
        <v>1401.0</v>
      </c>
      <c r="AB172" s="4" t="s">
        <v>58</v>
      </c>
      <c r="AC172" s="3">
        <v>2403303.0</v>
      </c>
      <c r="AD172" s="3">
        <v>2403303.0</v>
      </c>
      <c r="AE172" s="3">
        <v>2403303.0</v>
      </c>
      <c r="AF172" s="5">
        <v>45507.0</v>
      </c>
    </row>
    <row r="173" ht="14.25" hidden="1" customHeight="1">
      <c r="A173" s="6">
        <v>2023.0</v>
      </c>
      <c r="B173" s="7" t="s">
        <v>32</v>
      </c>
      <c r="C173" s="7" t="s">
        <v>33</v>
      </c>
      <c r="D173" s="7" t="s">
        <v>34</v>
      </c>
      <c r="E173" s="6">
        <v>10.0</v>
      </c>
      <c r="F173" s="7" t="s">
        <v>35</v>
      </c>
      <c r="G173" s="6">
        <v>100.0</v>
      </c>
      <c r="H173" s="7" t="s">
        <v>35</v>
      </c>
      <c r="I173" s="6">
        <v>100.0</v>
      </c>
      <c r="J173" s="7" t="s">
        <v>36</v>
      </c>
      <c r="K173" s="6">
        <v>22.0</v>
      </c>
      <c r="L173" s="7" t="s">
        <v>37</v>
      </c>
      <c r="M173" s="6">
        <v>3.0</v>
      </c>
      <c r="N173" s="7" t="s">
        <v>149</v>
      </c>
      <c r="O173" s="6">
        <v>14497.0</v>
      </c>
      <c r="P173" s="6">
        <v>22.0</v>
      </c>
      <c r="Q173" s="7" t="s">
        <v>239</v>
      </c>
      <c r="R173" s="6">
        <v>61.0</v>
      </c>
      <c r="S173" s="7" t="s">
        <v>250</v>
      </c>
      <c r="T173" s="6">
        <v>271.0</v>
      </c>
      <c r="U173" s="7" t="s">
        <v>41</v>
      </c>
      <c r="V173" s="6">
        <v>1.0</v>
      </c>
      <c r="W173" s="7" t="s">
        <v>55</v>
      </c>
      <c r="X173" s="6">
        <v>271201.0</v>
      </c>
      <c r="Y173" s="7" t="s">
        <v>43</v>
      </c>
      <c r="Z173" s="7" t="s">
        <v>57</v>
      </c>
      <c r="AA173" s="6">
        <v>1401.0</v>
      </c>
      <c r="AB173" s="7" t="s">
        <v>58</v>
      </c>
      <c r="AC173" s="6">
        <v>2403303.0</v>
      </c>
      <c r="AD173" s="6">
        <v>0.0</v>
      </c>
      <c r="AE173" s="6">
        <v>0.0</v>
      </c>
      <c r="AF173" s="8">
        <v>45507.0</v>
      </c>
    </row>
    <row r="174" ht="14.25" hidden="1" customHeight="1">
      <c r="A174" s="3">
        <v>2023.0</v>
      </c>
      <c r="B174" s="4" t="s">
        <v>32</v>
      </c>
      <c r="C174" s="4" t="s">
        <v>33</v>
      </c>
      <c r="D174" s="4" t="s">
        <v>34</v>
      </c>
      <c r="E174" s="3">
        <v>10.0</v>
      </c>
      <c r="F174" s="4" t="s">
        <v>35</v>
      </c>
      <c r="G174" s="3">
        <v>100.0</v>
      </c>
      <c r="H174" s="4" t="s">
        <v>35</v>
      </c>
      <c r="I174" s="3">
        <v>100.0</v>
      </c>
      <c r="J174" s="4" t="s">
        <v>36</v>
      </c>
      <c r="K174" s="3">
        <v>22.0</v>
      </c>
      <c r="L174" s="4" t="s">
        <v>37</v>
      </c>
      <c r="M174" s="3">
        <v>3.0</v>
      </c>
      <c r="N174" s="4" t="s">
        <v>149</v>
      </c>
      <c r="O174" s="3">
        <v>14497.0</v>
      </c>
      <c r="P174" s="3">
        <v>22.0</v>
      </c>
      <c r="Q174" s="4" t="s">
        <v>239</v>
      </c>
      <c r="R174" s="3">
        <v>62.0</v>
      </c>
      <c r="S174" s="4" t="s">
        <v>251</v>
      </c>
      <c r="T174" s="3">
        <v>271.0</v>
      </c>
      <c r="U174" s="4" t="s">
        <v>41</v>
      </c>
      <c r="V174" s="3">
        <v>1.0</v>
      </c>
      <c r="W174" s="4" t="s">
        <v>55</v>
      </c>
      <c r="X174" s="3">
        <v>271201.0</v>
      </c>
      <c r="Y174" s="4" t="s">
        <v>43</v>
      </c>
      <c r="Z174" s="4" t="s">
        <v>57</v>
      </c>
      <c r="AA174" s="3">
        <v>1401.0</v>
      </c>
      <c r="AB174" s="4" t="s">
        <v>58</v>
      </c>
      <c r="AC174" s="3">
        <v>2403303.0</v>
      </c>
      <c r="AD174" s="3">
        <v>0.0</v>
      </c>
      <c r="AE174" s="3">
        <v>0.0</v>
      </c>
      <c r="AF174" s="5">
        <v>45507.0</v>
      </c>
    </row>
    <row r="175" ht="14.25" hidden="1" customHeight="1">
      <c r="A175" s="6">
        <v>2023.0</v>
      </c>
      <c r="B175" s="7" t="s">
        <v>32</v>
      </c>
      <c r="C175" s="7" t="s">
        <v>33</v>
      </c>
      <c r="D175" s="7" t="s">
        <v>34</v>
      </c>
      <c r="E175" s="6">
        <v>10.0</v>
      </c>
      <c r="F175" s="7" t="s">
        <v>35</v>
      </c>
      <c r="G175" s="6">
        <v>100.0</v>
      </c>
      <c r="H175" s="7" t="s">
        <v>35</v>
      </c>
      <c r="I175" s="6">
        <v>100.0</v>
      </c>
      <c r="J175" s="7" t="s">
        <v>36</v>
      </c>
      <c r="K175" s="6">
        <v>22.0</v>
      </c>
      <c r="L175" s="7" t="s">
        <v>37</v>
      </c>
      <c r="M175" s="6">
        <v>3.0</v>
      </c>
      <c r="N175" s="7" t="s">
        <v>149</v>
      </c>
      <c r="O175" s="6">
        <v>14497.0</v>
      </c>
      <c r="P175" s="6">
        <v>22.0</v>
      </c>
      <c r="Q175" s="7" t="s">
        <v>239</v>
      </c>
      <c r="R175" s="6">
        <v>63.0</v>
      </c>
      <c r="S175" s="7" t="s">
        <v>252</v>
      </c>
      <c r="T175" s="6">
        <v>271.0</v>
      </c>
      <c r="U175" s="7" t="s">
        <v>41</v>
      </c>
      <c r="V175" s="6">
        <v>1.0</v>
      </c>
      <c r="W175" s="7" t="s">
        <v>55</v>
      </c>
      <c r="X175" s="6">
        <v>271201.0</v>
      </c>
      <c r="Y175" s="7" t="s">
        <v>43</v>
      </c>
      <c r="Z175" s="7" t="s">
        <v>57</v>
      </c>
      <c r="AA175" s="6">
        <v>1401.0</v>
      </c>
      <c r="AB175" s="7" t="s">
        <v>58</v>
      </c>
      <c r="AC175" s="6">
        <v>2403303.0</v>
      </c>
      <c r="AD175" s="6">
        <v>7.3661962E7</v>
      </c>
      <c r="AE175" s="6">
        <v>7.3661962E7</v>
      </c>
      <c r="AF175" s="8">
        <v>45507.0</v>
      </c>
    </row>
    <row r="176" ht="14.25" hidden="1" customHeight="1">
      <c r="A176" s="3">
        <v>2023.0</v>
      </c>
      <c r="B176" s="4" t="s">
        <v>32</v>
      </c>
      <c r="C176" s="4" t="s">
        <v>33</v>
      </c>
      <c r="D176" s="4" t="s">
        <v>34</v>
      </c>
      <c r="E176" s="3">
        <v>10.0</v>
      </c>
      <c r="F176" s="4" t="s">
        <v>35</v>
      </c>
      <c r="G176" s="3">
        <v>100.0</v>
      </c>
      <c r="H176" s="4" t="s">
        <v>35</v>
      </c>
      <c r="I176" s="3">
        <v>100.0</v>
      </c>
      <c r="J176" s="4" t="s">
        <v>36</v>
      </c>
      <c r="K176" s="3">
        <v>22.0</v>
      </c>
      <c r="L176" s="4" t="s">
        <v>37</v>
      </c>
      <c r="M176" s="3">
        <v>3.0</v>
      </c>
      <c r="N176" s="4" t="s">
        <v>149</v>
      </c>
      <c r="O176" s="3">
        <v>14497.0</v>
      </c>
      <c r="P176" s="3">
        <v>22.0</v>
      </c>
      <c r="Q176" s="4" t="s">
        <v>239</v>
      </c>
      <c r="R176" s="3">
        <v>64.0</v>
      </c>
      <c r="S176" s="4" t="s">
        <v>253</v>
      </c>
      <c r="T176" s="3">
        <v>271.0</v>
      </c>
      <c r="U176" s="4" t="s">
        <v>41</v>
      </c>
      <c r="V176" s="3">
        <v>1.0</v>
      </c>
      <c r="W176" s="4" t="s">
        <v>55</v>
      </c>
      <c r="X176" s="3">
        <v>271201.0</v>
      </c>
      <c r="Y176" s="4" t="s">
        <v>43</v>
      </c>
      <c r="Z176" s="4" t="s">
        <v>57</v>
      </c>
      <c r="AA176" s="3">
        <v>1401.0</v>
      </c>
      <c r="AB176" s="4" t="s">
        <v>58</v>
      </c>
      <c r="AC176" s="3">
        <v>3667796.0</v>
      </c>
      <c r="AD176" s="3">
        <v>6.56445425E8</v>
      </c>
      <c r="AE176" s="3">
        <v>6.56445425E8</v>
      </c>
      <c r="AF176" s="5">
        <v>45507.0</v>
      </c>
    </row>
    <row r="177" ht="14.25" hidden="1" customHeight="1">
      <c r="A177" s="6">
        <v>2023.0</v>
      </c>
      <c r="B177" s="7" t="s">
        <v>32</v>
      </c>
      <c r="C177" s="7" t="s">
        <v>33</v>
      </c>
      <c r="D177" s="7" t="s">
        <v>34</v>
      </c>
      <c r="E177" s="6">
        <v>10.0</v>
      </c>
      <c r="F177" s="7" t="s">
        <v>35</v>
      </c>
      <c r="G177" s="6">
        <v>100.0</v>
      </c>
      <c r="H177" s="7" t="s">
        <v>35</v>
      </c>
      <c r="I177" s="6">
        <v>100.0</v>
      </c>
      <c r="J177" s="7" t="s">
        <v>36</v>
      </c>
      <c r="K177" s="6">
        <v>22.0</v>
      </c>
      <c r="L177" s="7" t="s">
        <v>37</v>
      </c>
      <c r="M177" s="6">
        <v>3.0</v>
      </c>
      <c r="N177" s="7" t="s">
        <v>149</v>
      </c>
      <c r="O177" s="6">
        <v>14497.0</v>
      </c>
      <c r="P177" s="6">
        <v>22.0</v>
      </c>
      <c r="Q177" s="7" t="s">
        <v>239</v>
      </c>
      <c r="R177" s="6">
        <v>65.0</v>
      </c>
      <c r="S177" s="7" t="s">
        <v>254</v>
      </c>
      <c r="T177" s="6">
        <v>271.0</v>
      </c>
      <c r="U177" s="7" t="s">
        <v>41</v>
      </c>
      <c r="V177" s="6">
        <v>1.0</v>
      </c>
      <c r="W177" s="7" t="s">
        <v>55</v>
      </c>
      <c r="X177" s="6">
        <v>271201.0</v>
      </c>
      <c r="Y177" s="7" t="s">
        <v>43</v>
      </c>
      <c r="Z177" s="7" t="s">
        <v>57</v>
      </c>
      <c r="AA177" s="6">
        <v>1401.0</v>
      </c>
      <c r="AB177" s="7" t="s">
        <v>58</v>
      </c>
      <c r="AC177" s="6">
        <v>3667796.0</v>
      </c>
      <c r="AD177" s="6">
        <v>1.63518761E8</v>
      </c>
      <c r="AE177" s="6">
        <v>1.63518761E8</v>
      </c>
      <c r="AF177" s="8">
        <v>45507.0</v>
      </c>
    </row>
    <row r="178" ht="14.25" hidden="1" customHeight="1">
      <c r="A178" s="3">
        <v>2023.0</v>
      </c>
      <c r="B178" s="4" t="s">
        <v>32</v>
      </c>
      <c r="C178" s="4" t="s">
        <v>33</v>
      </c>
      <c r="D178" s="4" t="s">
        <v>34</v>
      </c>
      <c r="E178" s="3">
        <v>10.0</v>
      </c>
      <c r="F178" s="4" t="s">
        <v>35</v>
      </c>
      <c r="G178" s="3">
        <v>100.0</v>
      </c>
      <c r="H178" s="4" t="s">
        <v>35</v>
      </c>
      <c r="I178" s="3">
        <v>100.0</v>
      </c>
      <c r="J178" s="4" t="s">
        <v>36</v>
      </c>
      <c r="K178" s="3">
        <v>22.0</v>
      </c>
      <c r="L178" s="4" t="s">
        <v>37</v>
      </c>
      <c r="M178" s="3">
        <v>3.0</v>
      </c>
      <c r="N178" s="4" t="s">
        <v>149</v>
      </c>
      <c r="O178" s="3">
        <v>14497.0</v>
      </c>
      <c r="P178" s="3">
        <v>22.0</v>
      </c>
      <c r="Q178" s="4" t="s">
        <v>239</v>
      </c>
      <c r="R178" s="3">
        <v>66.0</v>
      </c>
      <c r="S178" s="4" t="s">
        <v>255</v>
      </c>
      <c r="T178" s="3">
        <v>271.0</v>
      </c>
      <c r="U178" s="4" t="s">
        <v>41</v>
      </c>
      <c r="V178" s="3">
        <v>1.0</v>
      </c>
      <c r="W178" s="4" t="s">
        <v>55</v>
      </c>
      <c r="X178" s="3">
        <v>271201.0</v>
      </c>
      <c r="Y178" s="4" t="s">
        <v>43</v>
      </c>
      <c r="Z178" s="4" t="s">
        <v>57</v>
      </c>
      <c r="AA178" s="3">
        <v>1401.0</v>
      </c>
      <c r="AB178" s="4" t="s">
        <v>58</v>
      </c>
      <c r="AC178" s="3">
        <v>1222598.0</v>
      </c>
      <c r="AD178" s="3">
        <v>6.53059737E8</v>
      </c>
      <c r="AE178" s="3">
        <v>6.53059737E8</v>
      </c>
      <c r="AF178" s="5">
        <v>45507.0</v>
      </c>
    </row>
    <row r="179" ht="14.25" hidden="1" customHeight="1">
      <c r="A179" s="6">
        <v>2023.0</v>
      </c>
      <c r="B179" s="7" t="s">
        <v>32</v>
      </c>
      <c r="C179" s="7" t="s">
        <v>33</v>
      </c>
      <c r="D179" s="7" t="s">
        <v>34</v>
      </c>
      <c r="E179" s="6">
        <v>10.0</v>
      </c>
      <c r="F179" s="7" t="s">
        <v>35</v>
      </c>
      <c r="G179" s="6">
        <v>100.0</v>
      </c>
      <c r="H179" s="7" t="s">
        <v>35</v>
      </c>
      <c r="I179" s="6">
        <v>100.0</v>
      </c>
      <c r="J179" s="7" t="s">
        <v>36</v>
      </c>
      <c r="K179" s="6">
        <v>22.0</v>
      </c>
      <c r="L179" s="7" t="s">
        <v>37</v>
      </c>
      <c r="M179" s="6">
        <v>3.0</v>
      </c>
      <c r="N179" s="7" t="s">
        <v>149</v>
      </c>
      <c r="O179" s="6">
        <v>14500.0</v>
      </c>
      <c r="P179" s="6">
        <v>23.0</v>
      </c>
      <c r="Q179" s="7" t="s">
        <v>256</v>
      </c>
      <c r="R179" s="6">
        <v>51.0</v>
      </c>
      <c r="S179" s="7" t="s">
        <v>257</v>
      </c>
      <c r="T179" s="6">
        <v>271.0</v>
      </c>
      <c r="U179" s="7" t="s">
        <v>41</v>
      </c>
      <c r="V179" s="6">
        <v>1.0</v>
      </c>
      <c r="W179" s="7" t="s">
        <v>55</v>
      </c>
      <c r="X179" s="6">
        <v>271201.0</v>
      </c>
      <c r="Y179" s="7" t="s">
        <v>43</v>
      </c>
      <c r="Z179" s="7" t="s">
        <v>57</v>
      </c>
      <c r="AA179" s="6">
        <v>1403.0</v>
      </c>
      <c r="AB179" s="7" t="s">
        <v>258</v>
      </c>
      <c r="AC179" s="6">
        <v>964808.0</v>
      </c>
      <c r="AD179" s="6">
        <v>0.0</v>
      </c>
      <c r="AE179" s="6">
        <v>0.0</v>
      </c>
      <c r="AF179" s="8">
        <v>45507.0</v>
      </c>
    </row>
    <row r="180" ht="14.25" hidden="1" customHeight="1">
      <c r="A180" s="3">
        <v>2023.0</v>
      </c>
      <c r="B180" s="4" t="s">
        <v>32</v>
      </c>
      <c r="C180" s="4" t="s">
        <v>33</v>
      </c>
      <c r="D180" s="4" t="s">
        <v>34</v>
      </c>
      <c r="E180" s="3">
        <v>10.0</v>
      </c>
      <c r="F180" s="4" t="s">
        <v>35</v>
      </c>
      <c r="G180" s="3">
        <v>100.0</v>
      </c>
      <c r="H180" s="4" t="s">
        <v>35</v>
      </c>
      <c r="I180" s="3">
        <v>100.0</v>
      </c>
      <c r="J180" s="4" t="s">
        <v>36</v>
      </c>
      <c r="K180" s="3">
        <v>22.0</v>
      </c>
      <c r="L180" s="4" t="s">
        <v>37</v>
      </c>
      <c r="M180" s="3">
        <v>3.0</v>
      </c>
      <c r="N180" s="4" t="s">
        <v>149</v>
      </c>
      <c r="O180" s="3">
        <v>14500.0</v>
      </c>
      <c r="P180" s="3">
        <v>23.0</v>
      </c>
      <c r="Q180" s="4" t="s">
        <v>256</v>
      </c>
      <c r="R180" s="3">
        <v>52.0</v>
      </c>
      <c r="S180" s="4" t="s">
        <v>259</v>
      </c>
      <c r="T180" s="3">
        <v>271.0</v>
      </c>
      <c r="U180" s="4" t="s">
        <v>41</v>
      </c>
      <c r="V180" s="3">
        <v>1.0</v>
      </c>
      <c r="W180" s="4" t="s">
        <v>55</v>
      </c>
      <c r="X180" s="3">
        <v>271201.0</v>
      </c>
      <c r="Y180" s="4" t="s">
        <v>43</v>
      </c>
      <c r="Z180" s="4" t="s">
        <v>57</v>
      </c>
      <c r="AA180" s="3">
        <v>1403.0</v>
      </c>
      <c r="AB180" s="4" t="s">
        <v>258</v>
      </c>
      <c r="AC180" s="3">
        <v>964808.0</v>
      </c>
      <c r="AD180" s="3">
        <v>0.0</v>
      </c>
      <c r="AE180" s="3">
        <v>0.0</v>
      </c>
      <c r="AF180" s="5">
        <v>45507.0</v>
      </c>
    </row>
    <row r="181" ht="14.25" hidden="1" customHeight="1">
      <c r="A181" s="6">
        <v>2023.0</v>
      </c>
      <c r="B181" s="7" t="s">
        <v>32</v>
      </c>
      <c r="C181" s="7" t="s">
        <v>33</v>
      </c>
      <c r="D181" s="7" t="s">
        <v>34</v>
      </c>
      <c r="E181" s="6">
        <v>10.0</v>
      </c>
      <c r="F181" s="7" t="s">
        <v>35</v>
      </c>
      <c r="G181" s="6">
        <v>100.0</v>
      </c>
      <c r="H181" s="7" t="s">
        <v>35</v>
      </c>
      <c r="I181" s="6">
        <v>100.0</v>
      </c>
      <c r="J181" s="7" t="s">
        <v>36</v>
      </c>
      <c r="K181" s="6">
        <v>22.0</v>
      </c>
      <c r="L181" s="7" t="s">
        <v>37</v>
      </c>
      <c r="M181" s="6">
        <v>3.0</v>
      </c>
      <c r="N181" s="7" t="s">
        <v>149</v>
      </c>
      <c r="O181" s="6">
        <v>14500.0</v>
      </c>
      <c r="P181" s="6">
        <v>23.0</v>
      </c>
      <c r="Q181" s="7" t="s">
        <v>256</v>
      </c>
      <c r="R181" s="6">
        <v>53.0</v>
      </c>
      <c r="S181" s="7" t="s">
        <v>260</v>
      </c>
      <c r="T181" s="6">
        <v>271.0</v>
      </c>
      <c r="U181" s="7" t="s">
        <v>41</v>
      </c>
      <c r="V181" s="6">
        <v>1.0</v>
      </c>
      <c r="W181" s="7" t="s">
        <v>55</v>
      </c>
      <c r="X181" s="6">
        <v>271201.0</v>
      </c>
      <c r="Y181" s="7" t="s">
        <v>43</v>
      </c>
      <c r="Z181" s="7" t="s">
        <v>57</v>
      </c>
      <c r="AA181" s="6">
        <v>1403.0</v>
      </c>
      <c r="AB181" s="7" t="s">
        <v>258</v>
      </c>
      <c r="AC181" s="6">
        <v>964808.0</v>
      </c>
      <c r="AD181" s="6">
        <v>0.0</v>
      </c>
      <c r="AE181" s="6">
        <v>0.0</v>
      </c>
      <c r="AF181" s="8">
        <v>45507.0</v>
      </c>
    </row>
    <row r="182" ht="14.25" hidden="1" customHeight="1">
      <c r="A182" s="3">
        <v>2023.0</v>
      </c>
      <c r="B182" s="4" t="s">
        <v>32</v>
      </c>
      <c r="C182" s="4" t="s">
        <v>33</v>
      </c>
      <c r="D182" s="4" t="s">
        <v>34</v>
      </c>
      <c r="E182" s="3">
        <v>10.0</v>
      </c>
      <c r="F182" s="4" t="s">
        <v>35</v>
      </c>
      <c r="G182" s="3">
        <v>100.0</v>
      </c>
      <c r="H182" s="4" t="s">
        <v>35</v>
      </c>
      <c r="I182" s="3">
        <v>100.0</v>
      </c>
      <c r="J182" s="4" t="s">
        <v>36</v>
      </c>
      <c r="K182" s="3">
        <v>22.0</v>
      </c>
      <c r="L182" s="4" t="s">
        <v>37</v>
      </c>
      <c r="M182" s="3">
        <v>3.0</v>
      </c>
      <c r="N182" s="4" t="s">
        <v>149</v>
      </c>
      <c r="O182" s="3">
        <v>14500.0</v>
      </c>
      <c r="P182" s="3">
        <v>23.0</v>
      </c>
      <c r="Q182" s="4" t="s">
        <v>256</v>
      </c>
      <c r="R182" s="3">
        <v>54.0</v>
      </c>
      <c r="S182" s="4" t="s">
        <v>261</v>
      </c>
      <c r="T182" s="3">
        <v>271.0</v>
      </c>
      <c r="U182" s="4" t="s">
        <v>41</v>
      </c>
      <c r="V182" s="3">
        <v>1.0</v>
      </c>
      <c r="W182" s="4" t="s">
        <v>55</v>
      </c>
      <c r="X182" s="3">
        <v>271201.0</v>
      </c>
      <c r="Y182" s="4" t="s">
        <v>43</v>
      </c>
      <c r="Z182" s="4" t="s">
        <v>57</v>
      </c>
      <c r="AA182" s="3">
        <v>1403.0</v>
      </c>
      <c r="AB182" s="4" t="s">
        <v>258</v>
      </c>
      <c r="AC182" s="3">
        <v>964808.0</v>
      </c>
      <c r="AD182" s="3">
        <v>0.0</v>
      </c>
      <c r="AE182" s="3">
        <v>0.0</v>
      </c>
      <c r="AF182" s="5">
        <v>45507.0</v>
      </c>
    </row>
    <row r="183" ht="14.25" hidden="1" customHeight="1">
      <c r="A183" s="6">
        <v>2023.0</v>
      </c>
      <c r="B183" s="7" t="s">
        <v>32</v>
      </c>
      <c r="C183" s="7" t="s">
        <v>33</v>
      </c>
      <c r="D183" s="7" t="s">
        <v>34</v>
      </c>
      <c r="E183" s="6">
        <v>10.0</v>
      </c>
      <c r="F183" s="7" t="s">
        <v>35</v>
      </c>
      <c r="G183" s="6">
        <v>100.0</v>
      </c>
      <c r="H183" s="7" t="s">
        <v>35</v>
      </c>
      <c r="I183" s="6">
        <v>100.0</v>
      </c>
      <c r="J183" s="7" t="s">
        <v>36</v>
      </c>
      <c r="K183" s="6">
        <v>22.0</v>
      </c>
      <c r="L183" s="7" t="s">
        <v>37</v>
      </c>
      <c r="M183" s="6">
        <v>3.0</v>
      </c>
      <c r="N183" s="7" t="s">
        <v>149</v>
      </c>
      <c r="O183" s="6">
        <v>14543.0</v>
      </c>
      <c r="P183" s="6">
        <v>24.0</v>
      </c>
      <c r="Q183" s="7" t="s">
        <v>262</v>
      </c>
      <c r="R183" s="6">
        <v>51.0</v>
      </c>
      <c r="S183" s="7" t="s">
        <v>69</v>
      </c>
      <c r="T183" s="6">
        <v>271.0</v>
      </c>
      <c r="U183" s="7" t="s">
        <v>41</v>
      </c>
      <c r="V183" s="6">
        <v>4.0</v>
      </c>
      <c r="W183" s="7" t="s">
        <v>42</v>
      </c>
      <c r="X183" s="6">
        <v>271201.0</v>
      </c>
      <c r="Y183" s="7" t="s">
        <v>43</v>
      </c>
      <c r="Z183" s="7" t="s">
        <v>66</v>
      </c>
      <c r="AA183" s="6">
        <v>4305.0</v>
      </c>
      <c r="AB183" s="7" t="s">
        <v>95</v>
      </c>
      <c r="AC183" s="6">
        <v>2196497.0</v>
      </c>
      <c r="AD183" s="6">
        <v>9.65355896E8</v>
      </c>
      <c r="AE183" s="6">
        <v>9.65355896E8</v>
      </c>
      <c r="AF183" s="8">
        <v>45507.0</v>
      </c>
    </row>
    <row r="184" ht="14.25" hidden="1" customHeight="1">
      <c r="A184" s="3">
        <v>2023.0</v>
      </c>
      <c r="B184" s="4" t="s">
        <v>32</v>
      </c>
      <c r="C184" s="4" t="s">
        <v>33</v>
      </c>
      <c r="D184" s="4" t="s">
        <v>34</v>
      </c>
      <c r="E184" s="3">
        <v>10.0</v>
      </c>
      <c r="F184" s="4" t="s">
        <v>35</v>
      </c>
      <c r="G184" s="3">
        <v>100.0</v>
      </c>
      <c r="H184" s="4" t="s">
        <v>35</v>
      </c>
      <c r="I184" s="3">
        <v>100.0</v>
      </c>
      <c r="J184" s="4" t="s">
        <v>36</v>
      </c>
      <c r="K184" s="3">
        <v>22.0</v>
      </c>
      <c r="L184" s="4" t="s">
        <v>37</v>
      </c>
      <c r="M184" s="3">
        <v>3.0</v>
      </c>
      <c r="N184" s="4" t="s">
        <v>149</v>
      </c>
      <c r="O184" s="3">
        <v>14543.0</v>
      </c>
      <c r="P184" s="3">
        <v>24.0</v>
      </c>
      <c r="Q184" s="4" t="s">
        <v>262</v>
      </c>
      <c r="R184" s="3">
        <v>52.0</v>
      </c>
      <c r="S184" s="4" t="s">
        <v>111</v>
      </c>
      <c r="T184" s="3">
        <v>271.0</v>
      </c>
      <c r="U184" s="4" t="s">
        <v>41</v>
      </c>
      <c r="V184" s="3">
        <v>4.0</v>
      </c>
      <c r="W184" s="4" t="s">
        <v>42</v>
      </c>
      <c r="X184" s="3">
        <v>271501.0</v>
      </c>
      <c r="Y184" s="4" t="s">
        <v>75</v>
      </c>
      <c r="Z184" s="4" t="s">
        <v>66</v>
      </c>
      <c r="AA184" s="3">
        <v>4305.0</v>
      </c>
      <c r="AB184" s="4" t="s">
        <v>95</v>
      </c>
      <c r="AC184" s="3">
        <v>0.0</v>
      </c>
      <c r="AD184" s="3">
        <v>2660572.0</v>
      </c>
      <c r="AE184" s="3">
        <v>0.0</v>
      </c>
      <c r="AF184" s="5">
        <v>45507.0</v>
      </c>
    </row>
    <row r="185" ht="14.25" hidden="1" customHeight="1">
      <c r="A185" s="6">
        <v>2023.0</v>
      </c>
      <c r="B185" s="7" t="s">
        <v>32</v>
      </c>
      <c r="C185" s="7" t="s">
        <v>33</v>
      </c>
      <c r="D185" s="7" t="s">
        <v>34</v>
      </c>
      <c r="E185" s="6">
        <v>10.0</v>
      </c>
      <c r="F185" s="7" t="s">
        <v>35</v>
      </c>
      <c r="G185" s="6">
        <v>100.0</v>
      </c>
      <c r="H185" s="7" t="s">
        <v>35</v>
      </c>
      <c r="I185" s="6">
        <v>100.0</v>
      </c>
      <c r="J185" s="7" t="s">
        <v>36</v>
      </c>
      <c r="K185" s="6">
        <v>22.0</v>
      </c>
      <c r="L185" s="7" t="s">
        <v>37</v>
      </c>
      <c r="M185" s="6">
        <v>3.0</v>
      </c>
      <c r="N185" s="7" t="s">
        <v>149</v>
      </c>
      <c r="O185" s="6">
        <v>14585.0</v>
      </c>
      <c r="P185" s="6">
        <v>25.0</v>
      </c>
      <c r="Q185" s="7" t="s">
        <v>263</v>
      </c>
      <c r="R185" s="6">
        <v>51.0</v>
      </c>
      <c r="S185" s="7" t="s">
        <v>264</v>
      </c>
      <c r="T185" s="6">
        <v>271.0</v>
      </c>
      <c r="U185" s="7" t="s">
        <v>41</v>
      </c>
      <c r="V185" s="6">
        <v>4.0</v>
      </c>
      <c r="W185" s="7" t="s">
        <v>42</v>
      </c>
      <c r="X185" s="6">
        <v>271201.0</v>
      </c>
      <c r="Y185" s="7" t="s">
        <v>43</v>
      </c>
      <c r="Z185" s="7" t="s">
        <v>44</v>
      </c>
      <c r="AA185" s="6">
        <v>4102.0</v>
      </c>
      <c r="AB185" s="7" t="s">
        <v>45</v>
      </c>
      <c r="AC185" s="6">
        <v>4896360.0</v>
      </c>
      <c r="AD185" s="6">
        <v>5.389636E7</v>
      </c>
      <c r="AE185" s="6">
        <v>4.51770483E8</v>
      </c>
      <c r="AF185" s="8">
        <v>45507.0</v>
      </c>
    </row>
    <row r="186" ht="14.25" hidden="1" customHeight="1">
      <c r="A186" s="3">
        <v>2023.0</v>
      </c>
      <c r="B186" s="4" t="s">
        <v>32</v>
      </c>
      <c r="C186" s="4" t="s">
        <v>33</v>
      </c>
      <c r="D186" s="4" t="s">
        <v>34</v>
      </c>
      <c r="E186" s="3">
        <v>10.0</v>
      </c>
      <c r="F186" s="4" t="s">
        <v>35</v>
      </c>
      <c r="G186" s="3">
        <v>100.0</v>
      </c>
      <c r="H186" s="4" t="s">
        <v>35</v>
      </c>
      <c r="I186" s="3">
        <v>100.0</v>
      </c>
      <c r="J186" s="4" t="s">
        <v>36</v>
      </c>
      <c r="K186" s="3">
        <v>22.0</v>
      </c>
      <c r="L186" s="4" t="s">
        <v>37</v>
      </c>
      <c r="M186" s="3">
        <v>3.0</v>
      </c>
      <c r="N186" s="4" t="s">
        <v>149</v>
      </c>
      <c r="O186" s="3">
        <v>14585.0</v>
      </c>
      <c r="P186" s="3">
        <v>25.0</v>
      </c>
      <c r="Q186" s="4" t="s">
        <v>263</v>
      </c>
      <c r="R186" s="3">
        <v>52.0</v>
      </c>
      <c r="S186" s="4" t="s">
        <v>265</v>
      </c>
      <c r="T186" s="3">
        <v>271.0</v>
      </c>
      <c r="U186" s="4" t="s">
        <v>41</v>
      </c>
      <c r="V186" s="3">
        <v>4.0</v>
      </c>
      <c r="W186" s="4" t="s">
        <v>42</v>
      </c>
      <c r="X186" s="3">
        <v>271201.0</v>
      </c>
      <c r="Y186" s="4" t="s">
        <v>43</v>
      </c>
      <c r="Z186" s="4" t="s">
        <v>44</v>
      </c>
      <c r="AA186" s="3">
        <v>4102.0</v>
      </c>
      <c r="AB186" s="4" t="s">
        <v>45</v>
      </c>
      <c r="AC186" s="3">
        <v>1.6219952E7</v>
      </c>
      <c r="AD186" s="3">
        <v>1.621995149E9</v>
      </c>
      <c r="AE186" s="3">
        <v>1.038213856E9</v>
      </c>
      <c r="AF186" s="5">
        <v>45507.0</v>
      </c>
    </row>
    <row r="187" ht="14.25" hidden="1" customHeight="1">
      <c r="A187" s="6">
        <v>2023.0</v>
      </c>
      <c r="B187" s="7" t="s">
        <v>32</v>
      </c>
      <c r="C187" s="7" t="s">
        <v>33</v>
      </c>
      <c r="D187" s="7" t="s">
        <v>34</v>
      </c>
      <c r="E187" s="6">
        <v>10.0</v>
      </c>
      <c r="F187" s="7" t="s">
        <v>35</v>
      </c>
      <c r="G187" s="6">
        <v>100.0</v>
      </c>
      <c r="H187" s="7" t="s">
        <v>35</v>
      </c>
      <c r="I187" s="6">
        <v>100.0</v>
      </c>
      <c r="J187" s="7" t="s">
        <v>36</v>
      </c>
      <c r="K187" s="6">
        <v>22.0</v>
      </c>
      <c r="L187" s="7" t="s">
        <v>37</v>
      </c>
      <c r="M187" s="6">
        <v>3.0</v>
      </c>
      <c r="N187" s="7" t="s">
        <v>149</v>
      </c>
      <c r="O187" s="6">
        <v>14585.0</v>
      </c>
      <c r="P187" s="6">
        <v>25.0</v>
      </c>
      <c r="Q187" s="7" t="s">
        <v>263</v>
      </c>
      <c r="R187" s="6">
        <v>53.0</v>
      </c>
      <c r="S187" s="7" t="s">
        <v>266</v>
      </c>
      <c r="T187" s="6">
        <v>271.0</v>
      </c>
      <c r="U187" s="7" t="s">
        <v>41</v>
      </c>
      <c r="V187" s="6">
        <v>4.0</v>
      </c>
      <c r="W187" s="7" t="s">
        <v>42</v>
      </c>
      <c r="X187" s="6">
        <v>271201.0</v>
      </c>
      <c r="Y187" s="7" t="s">
        <v>43</v>
      </c>
      <c r="Z187" s="7" t="s">
        <v>44</v>
      </c>
      <c r="AA187" s="6">
        <v>4102.0</v>
      </c>
      <c r="AB187" s="7" t="s">
        <v>45</v>
      </c>
      <c r="AC187" s="6">
        <v>5375152.0</v>
      </c>
      <c r="AD187" s="6">
        <v>1.400609325E9</v>
      </c>
      <c r="AE187" s="6">
        <v>1.258515358E9</v>
      </c>
      <c r="AF187" s="8">
        <v>45507.0</v>
      </c>
    </row>
    <row r="188" ht="14.25" hidden="1" customHeight="1">
      <c r="A188" s="3">
        <v>2023.0</v>
      </c>
      <c r="B188" s="4" t="s">
        <v>32</v>
      </c>
      <c r="C188" s="4" t="s">
        <v>33</v>
      </c>
      <c r="D188" s="4" t="s">
        <v>34</v>
      </c>
      <c r="E188" s="3">
        <v>10.0</v>
      </c>
      <c r="F188" s="4" t="s">
        <v>35</v>
      </c>
      <c r="G188" s="3">
        <v>100.0</v>
      </c>
      <c r="H188" s="4" t="s">
        <v>35</v>
      </c>
      <c r="I188" s="3">
        <v>100.0</v>
      </c>
      <c r="J188" s="4" t="s">
        <v>36</v>
      </c>
      <c r="K188" s="3">
        <v>22.0</v>
      </c>
      <c r="L188" s="4" t="s">
        <v>37</v>
      </c>
      <c r="M188" s="3">
        <v>3.0</v>
      </c>
      <c r="N188" s="4" t="s">
        <v>149</v>
      </c>
      <c r="O188" s="3">
        <v>14586.0</v>
      </c>
      <c r="P188" s="3">
        <v>26.0</v>
      </c>
      <c r="Q188" s="4" t="s">
        <v>267</v>
      </c>
      <c r="R188" s="3">
        <v>51.0</v>
      </c>
      <c r="S188" s="4" t="s">
        <v>268</v>
      </c>
      <c r="T188" s="3">
        <v>271.0</v>
      </c>
      <c r="U188" s="4" t="s">
        <v>41</v>
      </c>
      <c r="V188" s="3">
        <v>1.0</v>
      </c>
      <c r="W188" s="4" t="s">
        <v>55</v>
      </c>
      <c r="X188" s="3">
        <v>271201.0</v>
      </c>
      <c r="Y188" s="4" t="s">
        <v>43</v>
      </c>
      <c r="Z188" s="4" t="s">
        <v>57</v>
      </c>
      <c r="AA188" s="3">
        <v>1402.0</v>
      </c>
      <c r="AB188" s="4" t="s">
        <v>79</v>
      </c>
      <c r="AC188" s="3">
        <v>8738250.0</v>
      </c>
      <c r="AD188" s="3">
        <v>2.18329667E8</v>
      </c>
      <c r="AE188" s="3">
        <v>2.18329667E8</v>
      </c>
      <c r="AF188" s="5">
        <v>45507.0</v>
      </c>
    </row>
    <row r="189" ht="14.25" hidden="1" customHeight="1">
      <c r="A189" s="6">
        <v>2023.0</v>
      </c>
      <c r="B189" s="7" t="s">
        <v>32</v>
      </c>
      <c r="C189" s="7" t="s">
        <v>33</v>
      </c>
      <c r="D189" s="7" t="s">
        <v>34</v>
      </c>
      <c r="E189" s="6">
        <v>10.0</v>
      </c>
      <c r="F189" s="7" t="s">
        <v>35</v>
      </c>
      <c r="G189" s="6">
        <v>100.0</v>
      </c>
      <c r="H189" s="7" t="s">
        <v>35</v>
      </c>
      <c r="I189" s="6">
        <v>100.0</v>
      </c>
      <c r="J189" s="7" t="s">
        <v>36</v>
      </c>
      <c r="K189" s="6">
        <v>22.0</v>
      </c>
      <c r="L189" s="7" t="s">
        <v>37</v>
      </c>
      <c r="M189" s="6">
        <v>3.0</v>
      </c>
      <c r="N189" s="7" t="s">
        <v>149</v>
      </c>
      <c r="O189" s="6">
        <v>14586.0</v>
      </c>
      <c r="P189" s="6">
        <v>26.0</v>
      </c>
      <c r="Q189" s="7" t="s">
        <v>267</v>
      </c>
      <c r="R189" s="6">
        <v>52.0</v>
      </c>
      <c r="S189" s="7" t="s">
        <v>111</v>
      </c>
      <c r="T189" s="6">
        <v>271.0</v>
      </c>
      <c r="U189" s="7" t="s">
        <v>41</v>
      </c>
      <c r="V189" s="6">
        <v>1.0</v>
      </c>
      <c r="W189" s="7" t="s">
        <v>55</v>
      </c>
      <c r="X189" s="6">
        <v>271501.0</v>
      </c>
      <c r="Y189" s="7" t="s">
        <v>75</v>
      </c>
      <c r="Z189" s="7" t="s">
        <v>57</v>
      </c>
      <c r="AA189" s="6">
        <v>1402.0</v>
      </c>
      <c r="AB189" s="7" t="s">
        <v>79</v>
      </c>
      <c r="AC189" s="6">
        <v>1000000.0</v>
      </c>
      <c r="AD189" s="6">
        <v>0.0</v>
      </c>
      <c r="AE189" s="6">
        <v>0.0</v>
      </c>
      <c r="AF189" s="8">
        <v>45507.0</v>
      </c>
    </row>
    <row r="190" ht="14.25" hidden="1" customHeight="1">
      <c r="A190" s="3">
        <v>2023.0</v>
      </c>
      <c r="B190" s="4" t="s">
        <v>32</v>
      </c>
      <c r="C190" s="4" t="s">
        <v>33</v>
      </c>
      <c r="D190" s="4" t="s">
        <v>34</v>
      </c>
      <c r="E190" s="3">
        <v>10.0</v>
      </c>
      <c r="F190" s="4" t="s">
        <v>35</v>
      </c>
      <c r="G190" s="3">
        <v>100.0</v>
      </c>
      <c r="H190" s="4" t="s">
        <v>35</v>
      </c>
      <c r="I190" s="3">
        <v>100.0</v>
      </c>
      <c r="J190" s="4" t="s">
        <v>36</v>
      </c>
      <c r="K190" s="3">
        <v>22.0</v>
      </c>
      <c r="L190" s="4" t="s">
        <v>37</v>
      </c>
      <c r="M190" s="3">
        <v>3.0</v>
      </c>
      <c r="N190" s="4" t="s">
        <v>149</v>
      </c>
      <c r="O190" s="3">
        <v>14593.0</v>
      </c>
      <c r="P190" s="3">
        <v>27.0</v>
      </c>
      <c r="Q190" s="4" t="s">
        <v>269</v>
      </c>
      <c r="R190" s="3">
        <v>51.0</v>
      </c>
      <c r="S190" s="4" t="s">
        <v>270</v>
      </c>
      <c r="T190" s="3">
        <v>272.0</v>
      </c>
      <c r="U190" s="4" t="s">
        <v>54</v>
      </c>
      <c r="V190" s="3">
        <v>2.0</v>
      </c>
      <c r="W190" s="4" t="s">
        <v>121</v>
      </c>
      <c r="X190" s="3">
        <v>272401.0</v>
      </c>
      <c r="Y190" s="4" t="s">
        <v>56</v>
      </c>
      <c r="Z190" s="4" t="s">
        <v>128</v>
      </c>
      <c r="AA190" s="3">
        <v>2601.0</v>
      </c>
      <c r="AB190" s="4" t="s">
        <v>129</v>
      </c>
      <c r="AC190" s="3">
        <v>0.0</v>
      </c>
      <c r="AD190" s="3">
        <v>7.59418797E8</v>
      </c>
      <c r="AE190" s="3">
        <v>3.19995798E8</v>
      </c>
      <c r="AF190" s="5">
        <v>45507.0</v>
      </c>
    </row>
    <row r="191" ht="14.25" hidden="1" customHeight="1">
      <c r="A191" s="6">
        <v>2023.0</v>
      </c>
      <c r="B191" s="7" t="s">
        <v>32</v>
      </c>
      <c r="C191" s="7" t="s">
        <v>33</v>
      </c>
      <c r="D191" s="7" t="s">
        <v>34</v>
      </c>
      <c r="E191" s="6">
        <v>10.0</v>
      </c>
      <c r="F191" s="7" t="s">
        <v>35</v>
      </c>
      <c r="G191" s="6">
        <v>100.0</v>
      </c>
      <c r="H191" s="7" t="s">
        <v>35</v>
      </c>
      <c r="I191" s="6">
        <v>100.0</v>
      </c>
      <c r="J191" s="7" t="s">
        <v>36</v>
      </c>
      <c r="K191" s="6">
        <v>22.0</v>
      </c>
      <c r="L191" s="7" t="s">
        <v>37</v>
      </c>
      <c r="M191" s="6">
        <v>3.0</v>
      </c>
      <c r="N191" s="7" t="s">
        <v>149</v>
      </c>
      <c r="O191" s="6">
        <v>14593.0</v>
      </c>
      <c r="P191" s="6">
        <v>27.0</v>
      </c>
      <c r="Q191" s="7" t="s">
        <v>269</v>
      </c>
      <c r="R191" s="6">
        <v>52.0</v>
      </c>
      <c r="S191" s="7" t="s">
        <v>271</v>
      </c>
      <c r="T191" s="6">
        <v>272.0</v>
      </c>
      <c r="U191" s="7" t="s">
        <v>54</v>
      </c>
      <c r="V191" s="6">
        <v>2.0</v>
      </c>
      <c r="W191" s="7" t="s">
        <v>121</v>
      </c>
      <c r="X191" s="6">
        <v>272401.0</v>
      </c>
      <c r="Y191" s="7" t="s">
        <v>56</v>
      </c>
      <c r="Z191" s="7" t="s">
        <v>128</v>
      </c>
      <c r="AA191" s="6">
        <v>2601.0</v>
      </c>
      <c r="AB191" s="7" t="s">
        <v>129</v>
      </c>
      <c r="AC191" s="6">
        <v>0.0</v>
      </c>
      <c r="AD191" s="6">
        <v>1.142509E7</v>
      </c>
      <c r="AE191" s="6">
        <v>1.142508948E9</v>
      </c>
      <c r="AF191" s="8">
        <v>45507.0</v>
      </c>
    </row>
    <row r="192" ht="14.25" hidden="1" customHeight="1">
      <c r="A192" s="3">
        <v>2023.0</v>
      </c>
      <c r="B192" s="4" t="s">
        <v>32</v>
      </c>
      <c r="C192" s="4" t="s">
        <v>33</v>
      </c>
      <c r="D192" s="4" t="s">
        <v>34</v>
      </c>
      <c r="E192" s="3">
        <v>10.0</v>
      </c>
      <c r="F192" s="4" t="s">
        <v>35</v>
      </c>
      <c r="G192" s="3">
        <v>100.0</v>
      </c>
      <c r="H192" s="4" t="s">
        <v>35</v>
      </c>
      <c r="I192" s="3">
        <v>100.0</v>
      </c>
      <c r="J192" s="4" t="s">
        <v>36</v>
      </c>
      <c r="K192" s="3">
        <v>22.0</v>
      </c>
      <c r="L192" s="4" t="s">
        <v>37</v>
      </c>
      <c r="M192" s="3">
        <v>3.0</v>
      </c>
      <c r="N192" s="4" t="s">
        <v>149</v>
      </c>
      <c r="O192" s="3">
        <v>14593.0</v>
      </c>
      <c r="P192" s="3">
        <v>27.0</v>
      </c>
      <c r="Q192" s="4" t="s">
        <v>269</v>
      </c>
      <c r="R192" s="3">
        <v>53.0</v>
      </c>
      <c r="S192" s="4" t="s">
        <v>272</v>
      </c>
      <c r="T192" s="3">
        <v>272.0</v>
      </c>
      <c r="U192" s="4" t="s">
        <v>54</v>
      </c>
      <c r="V192" s="3">
        <v>2.0</v>
      </c>
      <c r="W192" s="4" t="s">
        <v>121</v>
      </c>
      <c r="X192" s="3">
        <v>272401.0</v>
      </c>
      <c r="Y192" s="4" t="s">
        <v>56</v>
      </c>
      <c r="Z192" s="4" t="s">
        <v>128</v>
      </c>
      <c r="AA192" s="3">
        <v>2601.0</v>
      </c>
      <c r="AB192" s="4" t="s">
        <v>129</v>
      </c>
      <c r="AC192" s="3">
        <v>0.0</v>
      </c>
      <c r="AD192" s="3">
        <v>4.73501186E8</v>
      </c>
      <c r="AE192" s="3">
        <v>0.0</v>
      </c>
      <c r="AF192" s="5">
        <v>45507.0</v>
      </c>
    </row>
    <row r="193" ht="14.25" hidden="1" customHeight="1">
      <c r="A193" s="6">
        <v>2023.0</v>
      </c>
      <c r="B193" s="7" t="s">
        <v>32</v>
      </c>
      <c r="C193" s="7" t="s">
        <v>33</v>
      </c>
      <c r="D193" s="7" t="s">
        <v>34</v>
      </c>
      <c r="E193" s="6">
        <v>10.0</v>
      </c>
      <c r="F193" s="7" t="s">
        <v>35</v>
      </c>
      <c r="G193" s="6">
        <v>100.0</v>
      </c>
      <c r="H193" s="7" t="s">
        <v>35</v>
      </c>
      <c r="I193" s="6">
        <v>100.0</v>
      </c>
      <c r="J193" s="7" t="s">
        <v>36</v>
      </c>
      <c r="K193" s="6">
        <v>22.0</v>
      </c>
      <c r="L193" s="7" t="s">
        <v>37</v>
      </c>
      <c r="M193" s="6">
        <v>3.0</v>
      </c>
      <c r="N193" s="7" t="s">
        <v>149</v>
      </c>
      <c r="O193" s="6">
        <v>14594.0</v>
      </c>
      <c r="P193" s="6">
        <v>28.0</v>
      </c>
      <c r="Q193" s="7" t="s">
        <v>273</v>
      </c>
      <c r="R193" s="6">
        <v>51.0</v>
      </c>
      <c r="S193" s="7" t="s">
        <v>274</v>
      </c>
      <c r="T193" s="6">
        <v>272.0</v>
      </c>
      <c r="U193" s="7" t="s">
        <v>54</v>
      </c>
      <c r="V193" s="6">
        <v>2.0</v>
      </c>
      <c r="W193" s="7" t="s">
        <v>121</v>
      </c>
      <c r="X193" s="6">
        <v>272401.0</v>
      </c>
      <c r="Y193" s="7" t="s">
        <v>56</v>
      </c>
      <c r="Z193" s="7" t="s">
        <v>128</v>
      </c>
      <c r="AA193" s="6">
        <v>2601.0</v>
      </c>
      <c r="AB193" s="7" t="s">
        <v>129</v>
      </c>
      <c r="AC193" s="6">
        <v>0.0</v>
      </c>
      <c r="AD193" s="6">
        <v>4.45354419E8</v>
      </c>
      <c r="AE193" s="6">
        <v>4.45354419E8</v>
      </c>
      <c r="AF193" s="8">
        <v>45507.0</v>
      </c>
    </row>
    <row r="194" ht="14.25" hidden="1" customHeight="1">
      <c r="A194" s="3">
        <v>2023.0</v>
      </c>
      <c r="B194" s="4" t="s">
        <v>32</v>
      </c>
      <c r="C194" s="4" t="s">
        <v>33</v>
      </c>
      <c r="D194" s="4" t="s">
        <v>34</v>
      </c>
      <c r="E194" s="3">
        <v>10.0</v>
      </c>
      <c r="F194" s="4" t="s">
        <v>35</v>
      </c>
      <c r="G194" s="3">
        <v>100.0</v>
      </c>
      <c r="H194" s="4" t="s">
        <v>35</v>
      </c>
      <c r="I194" s="3">
        <v>100.0</v>
      </c>
      <c r="J194" s="4" t="s">
        <v>36</v>
      </c>
      <c r="K194" s="3">
        <v>22.0</v>
      </c>
      <c r="L194" s="4" t="s">
        <v>37</v>
      </c>
      <c r="M194" s="3">
        <v>3.0</v>
      </c>
      <c r="N194" s="4" t="s">
        <v>149</v>
      </c>
      <c r="O194" s="3">
        <v>14594.0</v>
      </c>
      <c r="P194" s="3">
        <v>28.0</v>
      </c>
      <c r="Q194" s="4" t="s">
        <v>273</v>
      </c>
      <c r="R194" s="3">
        <v>52.0</v>
      </c>
      <c r="S194" s="4" t="s">
        <v>275</v>
      </c>
      <c r="T194" s="3">
        <v>272.0</v>
      </c>
      <c r="U194" s="4" t="s">
        <v>54</v>
      </c>
      <c r="V194" s="3">
        <v>2.0</v>
      </c>
      <c r="W194" s="4" t="s">
        <v>121</v>
      </c>
      <c r="X194" s="3">
        <v>272401.0</v>
      </c>
      <c r="Y194" s="4" t="s">
        <v>56</v>
      </c>
      <c r="Z194" s="4" t="s">
        <v>128</v>
      </c>
      <c r="AA194" s="3">
        <v>2601.0</v>
      </c>
      <c r="AB194" s="4" t="s">
        <v>129</v>
      </c>
      <c r="AC194" s="3">
        <v>1057624.0</v>
      </c>
      <c r="AD194" s="3">
        <v>1.121649249E9</v>
      </c>
      <c r="AE194" s="3">
        <v>9.00174961E8</v>
      </c>
      <c r="AF194" s="5">
        <v>45507.0</v>
      </c>
    </row>
    <row r="195" ht="14.25" hidden="1" customHeight="1">
      <c r="A195" s="6">
        <v>2023.0</v>
      </c>
      <c r="B195" s="7" t="s">
        <v>32</v>
      </c>
      <c r="C195" s="7" t="s">
        <v>33</v>
      </c>
      <c r="D195" s="7" t="s">
        <v>34</v>
      </c>
      <c r="E195" s="6">
        <v>10.0</v>
      </c>
      <c r="F195" s="7" t="s">
        <v>35</v>
      </c>
      <c r="G195" s="6">
        <v>100.0</v>
      </c>
      <c r="H195" s="7" t="s">
        <v>35</v>
      </c>
      <c r="I195" s="6">
        <v>100.0</v>
      </c>
      <c r="J195" s="7" t="s">
        <v>36</v>
      </c>
      <c r="K195" s="6">
        <v>22.0</v>
      </c>
      <c r="L195" s="7" t="s">
        <v>37</v>
      </c>
      <c r="M195" s="6">
        <v>3.0</v>
      </c>
      <c r="N195" s="7" t="s">
        <v>149</v>
      </c>
      <c r="O195" s="6">
        <v>14595.0</v>
      </c>
      <c r="P195" s="6">
        <v>29.0</v>
      </c>
      <c r="Q195" s="7" t="s">
        <v>276</v>
      </c>
      <c r="R195" s="6">
        <v>51.0</v>
      </c>
      <c r="S195" s="7" t="s">
        <v>277</v>
      </c>
      <c r="T195" s="6">
        <v>272.0</v>
      </c>
      <c r="U195" s="7" t="s">
        <v>54</v>
      </c>
      <c r="V195" s="6">
        <v>2.0</v>
      </c>
      <c r="W195" s="7" t="s">
        <v>121</v>
      </c>
      <c r="X195" s="6">
        <v>272401.0</v>
      </c>
      <c r="Y195" s="7" t="s">
        <v>56</v>
      </c>
      <c r="Z195" s="7" t="s">
        <v>128</v>
      </c>
      <c r="AA195" s="6">
        <v>2601.0</v>
      </c>
      <c r="AB195" s="7" t="s">
        <v>129</v>
      </c>
      <c r="AC195" s="6">
        <v>0.0</v>
      </c>
      <c r="AD195" s="6">
        <v>3.57776724E8</v>
      </c>
      <c r="AE195" s="6">
        <v>2.71122528E8</v>
      </c>
      <c r="AF195" s="8">
        <v>45507.0</v>
      </c>
    </row>
    <row r="196" ht="14.25" hidden="1" customHeight="1">
      <c r="A196" s="3">
        <v>2023.0</v>
      </c>
      <c r="B196" s="4" t="s">
        <v>32</v>
      </c>
      <c r="C196" s="4" t="s">
        <v>33</v>
      </c>
      <c r="D196" s="4" t="s">
        <v>34</v>
      </c>
      <c r="E196" s="3">
        <v>10.0</v>
      </c>
      <c r="F196" s="4" t="s">
        <v>35</v>
      </c>
      <c r="G196" s="3">
        <v>100.0</v>
      </c>
      <c r="H196" s="4" t="s">
        <v>35</v>
      </c>
      <c r="I196" s="3">
        <v>100.0</v>
      </c>
      <c r="J196" s="4" t="s">
        <v>36</v>
      </c>
      <c r="K196" s="3">
        <v>22.0</v>
      </c>
      <c r="L196" s="4" t="s">
        <v>37</v>
      </c>
      <c r="M196" s="3">
        <v>3.0</v>
      </c>
      <c r="N196" s="4" t="s">
        <v>149</v>
      </c>
      <c r="O196" s="3">
        <v>14596.0</v>
      </c>
      <c r="P196" s="3">
        <v>30.0</v>
      </c>
      <c r="Q196" s="4" t="s">
        <v>278</v>
      </c>
      <c r="R196" s="3">
        <v>51.0</v>
      </c>
      <c r="S196" s="4" t="s">
        <v>279</v>
      </c>
      <c r="T196" s="3">
        <v>272.0</v>
      </c>
      <c r="U196" s="4" t="s">
        <v>54</v>
      </c>
      <c r="V196" s="3">
        <v>2.0</v>
      </c>
      <c r="W196" s="4" t="s">
        <v>121</v>
      </c>
      <c r="X196" s="3">
        <v>272401.0</v>
      </c>
      <c r="Y196" s="4" t="s">
        <v>56</v>
      </c>
      <c r="Z196" s="4" t="s">
        <v>128</v>
      </c>
      <c r="AA196" s="3">
        <v>2601.0</v>
      </c>
      <c r="AB196" s="4" t="s">
        <v>129</v>
      </c>
      <c r="AC196" s="3">
        <v>103424.0</v>
      </c>
      <c r="AD196" s="3">
        <v>103424.0</v>
      </c>
      <c r="AE196" s="3">
        <v>0.0</v>
      </c>
      <c r="AF196" s="5">
        <v>45507.0</v>
      </c>
    </row>
    <row r="197" ht="14.25" hidden="1" customHeight="1">
      <c r="A197" s="6">
        <v>2023.0</v>
      </c>
      <c r="B197" s="7" t="s">
        <v>32</v>
      </c>
      <c r="C197" s="7" t="s">
        <v>33</v>
      </c>
      <c r="D197" s="7" t="s">
        <v>34</v>
      </c>
      <c r="E197" s="6">
        <v>10.0</v>
      </c>
      <c r="F197" s="7" t="s">
        <v>35</v>
      </c>
      <c r="G197" s="6">
        <v>100.0</v>
      </c>
      <c r="H197" s="7" t="s">
        <v>35</v>
      </c>
      <c r="I197" s="6">
        <v>100.0</v>
      </c>
      <c r="J197" s="7" t="s">
        <v>36</v>
      </c>
      <c r="K197" s="6">
        <v>22.0</v>
      </c>
      <c r="L197" s="7" t="s">
        <v>37</v>
      </c>
      <c r="M197" s="6">
        <v>3.0</v>
      </c>
      <c r="N197" s="7" t="s">
        <v>149</v>
      </c>
      <c r="O197" s="6">
        <v>14596.0</v>
      </c>
      <c r="P197" s="6">
        <v>30.0</v>
      </c>
      <c r="Q197" s="7" t="s">
        <v>278</v>
      </c>
      <c r="R197" s="6">
        <v>52.0</v>
      </c>
      <c r="S197" s="7" t="s">
        <v>280</v>
      </c>
      <c r="T197" s="6">
        <v>272.0</v>
      </c>
      <c r="U197" s="7" t="s">
        <v>54</v>
      </c>
      <c r="V197" s="6">
        <v>2.0</v>
      </c>
      <c r="W197" s="7" t="s">
        <v>121</v>
      </c>
      <c r="X197" s="6">
        <v>272401.0</v>
      </c>
      <c r="Y197" s="7" t="s">
        <v>56</v>
      </c>
      <c r="Z197" s="7" t="s">
        <v>128</v>
      </c>
      <c r="AA197" s="6">
        <v>2601.0</v>
      </c>
      <c r="AB197" s="7" t="s">
        <v>129</v>
      </c>
      <c r="AC197" s="6">
        <v>517752.0</v>
      </c>
      <c r="AD197" s="6">
        <v>0.0</v>
      </c>
      <c r="AE197" s="6">
        <v>0.0</v>
      </c>
      <c r="AF197" s="8">
        <v>45507.0</v>
      </c>
    </row>
    <row r="198" ht="14.25" hidden="1" customHeight="1">
      <c r="A198" s="3">
        <v>2023.0</v>
      </c>
      <c r="B198" s="4" t="s">
        <v>32</v>
      </c>
      <c r="C198" s="4" t="s">
        <v>33</v>
      </c>
      <c r="D198" s="4" t="s">
        <v>34</v>
      </c>
      <c r="E198" s="3">
        <v>10.0</v>
      </c>
      <c r="F198" s="4" t="s">
        <v>35</v>
      </c>
      <c r="G198" s="3">
        <v>100.0</v>
      </c>
      <c r="H198" s="4" t="s">
        <v>35</v>
      </c>
      <c r="I198" s="3">
        <v>100.0</v>
      </c>
      <c r="J198" s="4" t="s">
        <v>36</v>
      </c>
      <c r="K198" s="3">
        <v>22.0</v>
      </c>
      <c r="L198" s="4" t="s">
        <v>37</v>
      </c>
      <c r="M198" s="3">
        <v>3.0</v>
      </c>
      <c r="N198" s="4" t="s">
        <v>149</v>
      </c>
      <c r="O198" s="3">
        <v>14577.0</v>
      </c>
      <c r="P198" s="3">
        <v>31.0</v>
      </c>
      <c r="Q198" s="4" t="s">
        <v>281</v>
      </c>
      <c r="R198" s="3">
        <v>51.0</v>
      </c>
      <c r="S198" s="4" t="s">
        <v>282</v>
      </c>
      <c r="T198" s="3">
        <v>271.0</v>
      </c>
      <c r="U198" s="4" t="s">
        <v>41</v>
      </c>
      <c r="V198" s="3">
        <v>1.0</v>
      </c>
      <c r="W198" s="4" t="s">
        <v>55</v>
      </c>
      <c r="X198" s="3">
        <v>271201.0</v>
      </c>
      <c r="Y198" s="4" t="s">
        <v>43</v>
      </c>
      <c r="Z198" s="4" t="s">
        <v>57</v>
      </c>
      <c r="AA198" s="3">
        <v>1401.0</v>
      </c>
      <c r="AB198" s="4" t="s">
        <v>58</v>
      </c>
      <c r="AC198" s="3">
        <v>1608023.0</v>
      </c>
      <c r="AD198" s="3">
        <v>3.0732711E7</v>
      </c>
      <c r="AE198" s="3">
        <v>3.07154162E8</v>
      </c>
      <c r="AF198" s="5">
        <v>45507.0</v>
      </c>
    </row>
    <row r="199" ht="14.25" hidden="1" customHeight="1">
      <c r="A199" s="6">
        <v>2023.0</v>
      </c>
      <c r="B199" s="7" t="s">
        <v>32</v>
      </c>
      <c r="C199" s="7" t="s">
        <v>33</v>
      </c>
      <c r="D199" s="7" t="s">
        <v>34</v>
      </c>
      <c r="E199" s="6">
        <v>10.0</v>
      </c>
      <c r="F199" s="7" t="s">
        <v>35</v>
      </c>
      <c r="G199" s="6">
        <v>100.0</v>
      </c>
      <c r="H199" s="7" t="s">
        <v>35</v>
      </c>
      <c r="I199" s="6">
        <v>100.0</v>
      </c>
      <c r="J199" s="7" t="s">
        <v>36</v>
      </c>
      <c r="K199" s="6">
        <v>22.0</v>
      </c>
      <c r="L199" s="7" t="s">
        <v>37</v>
      </c>
      <c r="M199" s="6">
        <v>3.0</v>
      </c>
      <c r="N199" s="7" t="s">
        <v>149</v>
      </c>
      <c r="O199" s="6">
        <v>14577.0</v>
      </c>
      <c r="P199" s="6">
        <v>31.0</v>
      </c>
      <c r="Q199" s="7" t="s">
        <v>281</v>
      </c>
      <c r="R199" s="6">
        <v>52.0</v>
      </c>
      <c r="S199" s="7" t="s">
        <v>283</v>
      </c>
      <c r="T199" s="6">
        <v>271.0</v>
      </c>
      <c r="U199" s="7" t="s">
        <v>41</v>
      </c>
      <c r="V199" s="6">
        <v>1.0</v>
      </c>
      <c r="W199" s="7" t="s">
        <v>55</v>
      </c>
      <c r="X199" s="6">
        <v>271201.0</v>
      </c>
      <c r="Y199" s="7" t="s">
        <v>43</v>
      </c>
      <c r="Z199" s="7" t="s">
        <v>57</v>
      </c>
      <c r="AA199" s="6">
        <v>1401.0</v>
      </c>
      <c r="AB199" s="7" t="s">
        <v>58</v>
      </c>
      <c r="AC199" s="6">
        <v>1608023.0</v>
      </c>
      <c r="AD199" s="6">
        <v>0.0</v>
      </c>
      <c r="AE199" s="6">
        <v>0.0</v>
      </c>
      <c r="AF199" s="8">
        <v>45507.0</v>
      </c>
    </row>
    <row r="200" ht="14.25" hidden="1" customHeight="1">
      <c r="A200" s="3">
        <v>2023.0</v>
      </c>
      <c r="B200" s="4" t="s">
        <v>32</v>
      </c>
      <c r="C200" s="4" t="s">
        <v>33</v>
      </c>
      <c r="D200" s="4" t="s">
        <v>34</v>
      </c>
      <c r="E200" s="3">
        <v>10.0</v>
      </c>
      <c r="F200" s="4" t="s">
        <v>35</v>
      </c>
      <c r="G200" s="3">
        <v>100.0</v>
      </c>
      <c r="H200" s="4" t="s">
        <v>35</v>
      </c>
      <c r="I200" s="3">
        <v>100.0</v>
      </c>
      <c r="J200" s="4" t="s">
        <v>36</v>
      </c>
      <c r="K200" s="3">
        <v>22.0</v>
      </c>
      <c r="L200" s="4" t="s">
        <v>37</v>
      </c>
      <c r="M200" s="3">
        <v>3.0</v>
      </c>
      <c r="N200" s="4" t="s">
        <v>149</v>
      </c>
      <c r="O200" s="3">
        <v>14577.0</v>
      </c>
      <c r="P200" s="3">
        <v>31.0</v>
      </c>
      <c r="Q200" s="4" t="s">
        <v>281</v>
      </c>
      <c r="R200" s="3">
        <v>53.0</v>
      </c>
      <c r="S200" s="4" t="s">
        <v>284</v>
      </c>
      <c r="T200" s="3">
        <v>271.0</v>
      </c>
      <c r="U200" s="4" t="s">
        <v>41</v>
      </c>
      <c r="V200" s="3">
        <v>1.0</v>
      </c>
      <c r="W200" s="4" t="s">
        <v>55</v>
      </c>
      <c r="X200" s="3">
        <v>271201.0</v>
      </c>
      <c r="Y200" s="4" t="s">
        <v>43</v>
      </c>
      <c r="Z200" s="4" t="s">
        <v>57</v>
      </c>
      <c r="AA200" s="3">
        <v>1401.0</v>
      </c>
      <c r="AB200" s="4" t="s">
        <v>58</v>
      </c>
      <c r="AC200" s="3">
        <v>1608023.0</v>
      </c>
      <c r="AD200" s="3">
        <v>3.0732711E7</v>
      </c>
      <c r="AE200" s="3">
        <v>3.07242011E8</v>
      </c>
      <c r="AF200" s="5">
        <v>45507.0</v>
      </c>
    </row>
    <row r="201" ht="14.25" hidden="1" customHeight="1">
      <c r="A201" s="6">
        <v>2023.0</v>
      </c>
      <c r="B201" s="7" t="s">
        <v>32</v>
      </c>
      <c r="C201" s="7" t="s">
        <v>33</v>
      </c>
      <c r="D201" s="7" t="s">
        <v>34</v>
      </c>
      <c r="E201" s="6">
        <v>10.0</v>
      </c>
      <c r="F201" s="7" t="s">
        <v>35</v>
      </c>
      <c r="G201" s="6">
        <v>100.0</v>
      </c>
      <c r="H201" s="7" t="s">
        <v>35</v>
      </c>
      <c r="I201" s="6">
        <v>100.0</v>
      </c>
      <c r="J201" s="7" t="s">
        <v>36</v>
      </c>
      <c r="K201" s="6">
        <v>22.0</v>
      </c>
      <c r="L201" s="7" t="s">
        <v>37</v>
      </c>
      <c r="M201" s="6">
        <v>3.0</v>
      </c>
      <c r="N201" s="7" t="s">
        <v>149</v>
      </c>
      <c r="O201" s="6">
        <v>14577.0</v>
      </c>
      <c r="P201" s="6">
        <v>31.0</v>
      </c>
      <c r="Q201" s="7" t="s">
        <v>281</v>
      </c>
      <c r="R201" s="6">
        <v>54.0</v>
      </c>
      <c r="S201" s="7" t="s">
        <v>285</v>
      </c>
      <c r="T201" s="6">
        <v>271.0</v>
      </c>
      <c r="U201" s="7" t="s">
        <v>41</v>
      </c>
      <c r="V201" s="6">
        <v>1.0</v>
      </c>
      <c r="W201" s="7" t="s">
        <v>55</v>
      </c>
      <c r="X201" s="6">
        <v>271201.0</v>
      </c>
      <c r="Y201" s="7" t="s">
        <v>43</v>
      </c>
      <c r="Z201" s="7" t="s">
        <v>57</v>
      </c>
      <c r="AA201" s="6">
        <v>1401.0</v>
      </c>
      <c r="AB201" s="7" t="s">
        <v>58</v>
      </c>
      <c r="AC201" s="6">
        <v>1608023.0</v>
      </c>
      <c r="AD201" s="6">
        <v>3.17193617E8</v>
      </c>
      <c r="AE201" s="6">
        <v>3.17128464E8</v>
      </c>
      <c r="AF201" s="8">
        <v>45507.0</v>
      </c>
    </row>
    <row r="202" ht="14.25" hidden="1" customHeight="1">
      <c r="A202" s="3">
        <v>2023.0</v>
      </c>
      <c r="B202" s="4" t="s">
        <v>32</v>
      </c>
      <c r="C202" s="4" t="s">
        <v>33</v>
      </c>
      <c r="D202" s="4" t="s">
        <v>34</v>
      </c>
      <c r="E202" s="3">
        <v>10.0</v>
      </c>
      <c r="F202" s="4" t="s">
        <v>35</v>
      </c>
      <c r="G202" s="3">
        <v>100.0</v>
      </c>
      <c r="H202" s="4" t="s">
        <v>35</v>
      </c>
      <c r="I202" s="3">
        <v>100.0</v>
      </c>
      <c r="J202" s="4" t="s">
        <v>36</v>
      </c>
      <c r="K202" s="3">
        <v>22.0</v>
      </c>
      <c r="L202" s="4" t="s">
        <v>37</v>
      </c>
      <c r="M202" s="3">
        <v>3.0</v>
      </c>
      <c r="N202" s="4" t="s">
        <v>149</v>
      </c>
      <c r="O202" s="3">
        <v>14577.0</v>
      </c>
      <c r="P202" s="3">
        <v>31.0</v>
      </c>
      <c r="Q202" s="4" t="s">
        <v>281</v>
      </c>
      <c r="R202" s="3">
        <v>55.0</v>
      </c>
      <c r="S202" s="4" t="s">
        <v>286</v>
      </c>
      <c r="T202" s="3">
        <v>271.0</v>
      </c>
      <c r="U202" s="4" t="s">
        <v>41</v>
      </c>
      <c r="V202" s="3">
        <v>1.0</v>
      </c>
      <c r="W202" s="4" t="s">
        <v>55</v>
      </c>
      <c r="X202" s="3">
        <v>271201.0</v>
      </c>
      <c r="Y202" s="4" t="s">
        <v>43</v>
      </c>
      <c r="Z202" s="4" t="s">
        <v>57</v>
      </c>
      <c r="AA202" s="3">
        <v>1401.0</v>
      </c>
      <c r="AB202" s="4" t="s">
        <v>58</v>
      </c>
      <c r="AC202" s="3">
        <v>1608023.0</v>
      </c>
      <c r="AD202" s="3">
        <v>1608023.0</v>
      </c>
      <c r="AE202" s="3">
        <v>1607213.0</v>
      </c>
      <c r="AF202" s="5">
        <v>45507.0</v>
      </c>
    </row>
    <row r="203" ht="14.25" hidden="1" customHeight="1">
      <c r="A203" s="6">
        <v>2023.0</v>
      </c>
      <c r="B203" s="7" t="s">
        <v>32</v>
      </c>
      <c r="C203" s="7" t="s">
        <v>33</v>
      </c>
      <c r="D203" s="7" t="s">
        <v>34</v>
      </c>
      <c r="E203" s="6">
        <v>10.0</v>
      </c>
      <c r="F203" s="7" t="s">
        <v>35</v>
      </c>
      <c r="G203" s="6">
        <v>100.0</v>
      </c>
      <c r="H203" s="7" t="s">
        <v>35</v>
      </c>
      <c r="I203" s="6">
        <v>100.0</v>
      </c>
      <c r="J203" s="7" t="s">
        <v>36</v>
      </c>
      <c r="K203" s="6">
        <v>22.0</v>
      </c>
      <c r="L203" s="7" t="s">
        <v>37</v>
      </c>
      <c r="M203" s="6">
        <v>3.0</v>
      </c>
      <c r="N203" s="7" t="s">
        <v>149</v>
      </c>
      <c r="O203" s="6">
        <v>14577.0</v>
      </c>
      <c r="P203" s="6">
        <v>31.0</v>
      </c>
      <c r="Q203" s="7" t="s">
        <v>281</v>
      </c>
      <c r="R203" s="6">
        <v>56.0</v>
      </c>
      <c r="S203" s="7" t="s">
        <v>287</v>
      </c>
      <c r="T203" s="6">
        <v>271.0</v>
      </c>
      <c r="U203" s="7" t="s">
        <v>41</v>
      </c>
      <c r="V203" s="6">
        <v>1.0</v>
      </c>
      <c r="W203" s="7" t="s">
        <v>55</v>
      </c>
      <c r="X203" s="6">
        <v>271201.0</v>
      </c>
      <c r="Y203" s="7" t="s">
        <v>43</v>
      </c>
      <c r="Z203" s="7" t="s">
        <v>57</v>
      </c>
      <c r="AA203" s="6">
        <v>1401.0</v>
      </c>
      <c r="AB203" s="7" t="s">
        <v>58</v>
      </c>
      <c r="AC203" s="6">
        <v>1608023.0</v>
      </c>
      <c r="AD203" s="6">
        <v>0.0</v>
      </c>
      <c r="AE203" s="6">
        <v>0.0</v>
      </c>
      <c r="AF203" s="8">
        <v>45507.0</v>
      </c>
    </row>
    <row r="204" ht="14.25" hidden="1" customHeight="1">
      <c r="A204" s="3">
        <v>2023.0</v>
      </c>
      <c r="B204" s="4" t="s">
        <v>32</v>
      </c>
      <c r="C204" s="4" t="s">
        <v>33</v>
      </c>
      <c r="D204" s="4" t="s">
        <v>34</v>
      </c>
      <c r="E204" s="3">
        <v>10.0</v>
      </c>
      <c r="F204" s="4" t="s">
        <v>35</v>
      </c>
      <c r="G204" s="3">
        <v>100.0</v>
      </c>
      <c r="H204" s="4" t="s">
        <v>35</v>
      </c>
      <c r="I204" s="3">
        <v>100.0</v>
      </c>
      <c r="J204" s="4" t="s">
        <v>36</v>
      </c>
      <c r="K204" s="3">
        <v>22.0</v>
      </c>
      <c r="L204" s="4" t="s">
        <v>37</v>
      </c>
      <c r="M204" s="3">
        <v>3.0</v>
      </c>
      <c r="N204" s="4" t="s">
        <v>149</v>
      </c>
      <c r="O204" s="3">
        <v>14577.0</v>
      </c>
      <c r="P204" s="3">
        <v>31.0</v>
      </c>
      <c r="Q204" s="4" t="s">
        <v>281</v>
      </c>
      <c r="R204" s="3">
        <v>57.0</v>
      </c>
      <c r="S204" s="4" t="s">
        <v>288</v>
      </c>
      <c r="T204" s="3">
        <v>271.0</v>
      </c>
      <c r="U204" s="4" t="s">
        <v>41</v>
      </c>
      <c r="V204" s="3">
        <v>1.0</v>
      </c>
      <c r="W204" s="4" t="s">
        <v>55</v>
      </c>
      <c r="X204" s="3">
        <v>271201.0</v>
      </c>
      <c r="Y204" s="4" t="s">
        <v>43</v>
      </c>
      <c r="Z204" s="4" t="s">
        <v>57</v>
      </c>
      <c r="AA204" s="3">
        <v>1401.0</v>
      </c>
      <c r="AB204" s="4" t="s">
        <v>58</v>
      </c>
      <c r="AC204" s="3">
        <v>1608023.0</v>
      </c>
      <c r="AD204" s="3">
        <v>1608023.0</v>
      </c>
      <c r="AE204" s="3">
        <v>1608023.0</v>
      </c>
      <c r="AF204" s="5">
        <v>45507.0</v>
      </c>
    </row>
    <row r="205" ht="14.25" hidden="1" customHeight="1">
      <c r="A205" s="6">
        <v>2023.0</v>
      </c>
      <c r="B205" s="7" t="s">
        <v>32</v>
      </c>
      <c r="C205" s="7" t="s">
        <v>33</v>
      </c>
      <c r="D205" s="7" t="s">
        <v>34</v>
      </c>
      <c r="E205" s="6">
        <v>10.0</v>
      </c>
      <c r="F205" s="7" t="s">
        <v>35</v>
      </c>
      <c r="G205" s="6">
        <v>100.0</v>
      </c>
      <c r="H205" s="7" t="s">
        <v>35</v>
      </c>
      <c r="I205" s="6">
        <v>100.0</v>
      </c>
      <c r="J205" s="7" t="s">
        <v>36</v>
      </c>
      <c r="K205" s="6">
        <v>22.0</v>
      </c>
      <c r="L205" s="7" t="s">
        <v>37</v>
      </c>
      <c r="M205" s="6">
        <v>3.0</v>
      </c>
      <c r="N205" s="7" t="s">
        <v>149</v>
      </c>
      <c r="O205" s="6">
        <v>14577.0</v>
      </c>
      <c r="P205" s="6">
        <v>31.0</v>
      </c>
      <c r="Q205" s="7" t="s">
        <v>281</v>
      </c>
      <c r="R205" s="6">
        <v>58.0</v>
      </c>
      <c r="S205" s="7" t="s">
        <v>289</v>
      </c>
      <c r="T205" s="6">
        <v>271.0</v>
      </c>
      <c r="U205" s="7" t="s">
        <v>41</v>
      </c>
      <c r="V205" s="6">
        <v>1.0</v>
      </c>
      <c r="W205" s="7" t="s">
        <v>55</v>
      </c>
      <c r="X205" s="6">
        <v>271201.0</v>
      </c>
      <c r="Y205" s="7" t="s">
        <v>43</v>
      </c>
      <c r="Z205" s="7" t="s">
        <v>57</v>
      </c>
      <c r="AA205" s="6">
        <v>1401.0</v>
      </c>
      <c r="AB205" s="7" t="s">
        <v>58</v>
      </c>
      <c r="AC205" s="6">
        <v>1608023.0</v>
      </c>
      <c r="AD205" s="6">
        <v>963108.0</v>
      </c>
      <c r="AE205" s="6">
        <v>9631073.0</v>
      </c>
      <c r="AF205" s="8">
        <v>45507.0</v>
      </c>
    </row>
    <row r="206" ht="14.25" hidden="1" customHeight="1">
      <c r="A206" s="3">
        <v>2023.0</v>
      </c>
      <c r="B206" s="4" t="s">
        <v>32</v>
      </c>
      <c r="C206" s="4" t="s">
        <v>33</v>
      </c>
      <c r="D206" s="4" t="s">
        <v>34</v>
      </c>
      <c r="E206" s="3">
        <v>10.0</v>
      </c>
      <c r="F206" s="4" t="s">
        <v>35</v>
      </c>
      <c r="G206" s="3">
        <v>100.0</v>
      </c>
      <c r="H206" s="4" t="s">
        <v>35</v>
      </c>
      <c r="I206" s="3">
        <v>100.0</v>
      </c>
      <c r="J206" s="4" t="s">
        <v>36</v>
      </c>
      <c r="K206" s="3">
        <v>22.0</v>
      </c>
      <c r="L206" s="4" t="s">
        <v>37</v>
      </c>
      <c r="M206" s="3">
        <v>3.0</v>
      </c>
      <c r="N206" s="4" t="s">
        <v>149</v>
      </c>
      <c r="O206" s="3">
        <v>14577.0</v>
      </c>
      <c r="P206" s="3">
        <v>31.0</v>
      </c>
      <c r="Q206" s="4" t="s">
        <v>281</v>
      </c>
      <c r="R206" s="3">
        <v>59.0</v>
      </c>
      <c r="S206" s="4" t="s">
        <v>290</v>
      </c>
      <c r="T206" s="3">
        <v>271.0</v>
      </c>
      <c r="U206" s="4" t="s">
        <v>41</v>
      </c>
      <c r="V206" s="3">
        <v>1.0</v>
      </c>
      <c r="W206" s="4" t="s">
        <v>55</v>
      </c>
      <c r="X206" s="3">
        <v>271201.0</v>
      </c>
      <c r="Y206" s="4" t="s">
        <v>43</v>
      </c>
      <c r="Z206" s="4" t="s">
        <v>57</v>
      </c>
      <c r="AA206" s="3">
        <v>1401.0</v>
      </c>
      <c r="AB206" s="4" t="s">
        <v>58</v>
      </c>
      <c r="AC206" s="3">
        <v>1608023.0</v>
      </c>
      <c r="AD206" s="3">
        <v>1608023.0</v>
      </c>
      <c r="AE206" s="3">
        <v>1608023.0</v>
      </c>
      <c r="AF206" s="5">
        <v>45507.0</v>
      </c>
    </row>
    <row r="207" ht="14.25" hidden="1" customHeight="1">
      <c r="A207" s="6">
        <v>2023.0</v>
      </c>
      <c r="B207" s="7" t="s">
        <v>32</v>
      </c>
      <c r="C207" s="7" t="s">
        <v>33</v>
      </c>
      <c r="D207" s="7" t="s">
        <v>34</v>
      </c>
      <c r="E207" s="6">
        <v>10.0</v>
      </c>
      <c r="F207" s="7" t="s">
        <v>35</v>
      </c>
      <c r="G207" s="6">
        <v>100.0</v>
      </c>
      <c r="H207" s="7" t="s">
        <v>35</v>
      </c>
      <c r="I207" s="6">
        <v>100.0</v>
      </c>
      <c r="J207" s="7" t="s">
        <v>36</v>
      </c>
      <c r="K207" s="6">
        <v>22.0</v>
      </c>
      <c r="L207" s="7" t="s">
        <v>37</v>
      </c>
      <c r="M207" s="6">
        <v>3.0</v>
      </c>
      <c r="N207" s="7" t="s">
        <v>149</v>
      </c>
      <c r="O207" s="6">
        <v>14578.0</v>
      </c>
      <c r="P207" s="6">
        <v>32.0</v>
      </c>
      <c r="Q207" s="7" t="s">
        <v>291</v>
      </c>
      <c r="R207" s="6">
        <v>51.0</v>
      </c>
      <c r="S207" s="7" t="s">
        <v>292</v>
      </c>
      <c r="T207" s="6">
        <v>271.0</v>
      </c>
      <c r="U207" s="7" t="s">
        <v>41</v>
      </c>
      <c r="V207" s="6">
        <v>4.0</v>
      </c>
      <c r="W207" s="7" t="s">
        <v>42</v>
      </c>
      <c r="X207" s="6">
        <v>271201.0</v>
      </c>
      <c r="Y207" s="7" t="s">
        <v>43</v>
      </c>
      <c r="Z207" s="7" t="s">
        <v>66</v>
      </c>
      <c r="AA207" s="6">
        <v>4305.0</v>
      </c>
      <c r="AB207" s="7" t="s">
        <v>95</v>
      </c>
      <c r="AC207" s="6">
        <v>0.0</v>
      </c>
      <c r="AD207" s="6">
        <v>4.24964091E8</v>
      </c>
      <c r="AE207" s="6">
        <v>0.0</v>
      </c>
      <c r="AF207" s="8">
        <v>45507.0</v>
      </c>
    </row>
    <row r="208" ht="14.25" hidden="1" customHeight="1">
      <c r="A208" s="3">
        <v>2023.0</v>
      </c>
      <c r="B208" s="4" t="s">
        <v>32</v>
      </c>
      <c r="C208" s="4" t="s">
        <v>33</v>
      </c>
      <c r="D208" s="4" t="s">
        <v>34</v>
      </c>
      <c r="E208" s="3">
        <v>10.0</v>
      </c>
      <c r="F208" s="4" t="s">
        <v>35</v>
      </c>
      <c r="G208" s="3">
        <v>100.0</v>
      </c>
      <c r="H208" s="4" t="s">
        <v>35</v>
      </c>
      <c r="I208" s="3">
        <v>100.0</v>
      </c>
      <c r="J208" s="4" t="s">
        <v>36</v>
      </c>
      <c r="K208" s="3">
        <v>22.0</v>
      </c>
      <c r="L208" s="4" t="s">
        <v>37</v>
      </c>
      <c r="M208" s="3">
        <v>3.0</v>
      </c>
      <c r="N208" s="4" t="s">
        <v>149</v>
      </c>
      <c r="O208" s="3">
        <v>14578.0</v>
      </c>
      <c r="P208" s="3">
        <v>32.0</v>
      </c>
      <c r="Q208" s="4" t="s">
        <v>291</v>
      </c>
      <c r="R208" s="3">
        <v>52.0</v>
      </c>
      <c r="S208" s="4" t="s">
        <v>293</v>
      </c>
      <c r="T208" s="3">
        <v>271.0</v>
      </c>
      <c r="U208" s="4" t="s">
        <v>41</v>
      </c>
      <c r="V208" s="3">
        <v>4.0</v>
      </c>
      <c r="W208" s="4" t="s">
        <v>42</v>
      </c>
      <c r="X208" s="3">
        <v>271201.0</v>
      </c>
      <c r="Y208" s="4" t="s">
        <v>43</v>
      </c>
      <c r="Z208" s="4" t="s">
        <v>66</v>
      </c>
      <c r="AA208" s="3">
        <v>4305.0</v>
      </c>
      <c r="AB208" s="4" t="s">
        <v>95</v>
      </c>
      <c r="AC208" s="3">
        <v>1.2597926E7</v>
      </c>
      <c r="AD208" s="3">
        <v>1.520663346E9</v>
      </c>
      <c r="AE208" s="3">
        <v>1.422686622E9</v>
      </c>
      <c r="AF208" s="5">
        <v>45507.0</v>
      </c>
    </row>
    <row r="209" ht="14.25" hidden="1" customHeight="1">
      <c r="A209" s="6">
        <v>2023.0</v>
      </c>
      <c r="B209" s="7" t="s">
        <v>32</v>
      </c>
      <c r="C209" s="7" t="s">
        <v>33</v>
      </c>
      <c r="D209" s="7" t="s">
        <v>34</v>
      </c>
      <c r="E209" s="6">
        <v>10.0</v>
      </c>
      <c r="F209" s="7" t="s">
        <v>35</v>
      </c>
      <c r="G209" s="6">
        <v>100.0</v>
      </c>
      <c r="H209" s="7" t="s">
        <v>35</v>
      </c>
      <c r="I209" s="6">
        <v>100.0</v>
      </c>
      <c r="J209" s="7" t="s">
        <v>36</v>
      </c>
      <c r="K209" s="6">
        <v>22.0</v>
      </c>
      <c r="L209" s="7" t="s">
        <v>37</v>
      </c>
      <c r="M209" s="6">
        <v>3.0</v>
      </c>
      <c r="N209" s="7" t="s">
        <v>149</v>
      </c>
      <c r="O209" s="6">
        <v>14611.0</v>
      </c>
      <c r="P209" s="6">
        <v>33.0</v>
      </c>
      <c r="Q209" s="7" t="s">
        <v>294</v>
      </c>
      <c r="R209" s="6">
        <v>51.0</v>
      </c>
      <c r="S209" s="7" t="s">
        <v>295</v>
      </c>
      <c r="T209" s="6">
        <v>271.0</v>
      </c>
      <c r="U209" s="7" t="s">
        <v>41</v>
      </c>
      <c r="V209" s="6">
        <v>4.0</v>
      </c>
      <c r="W209" s="7" t="s">
        <v>42</v>
      </c>
      <c r="X209" s="6">
        <v>271201.0</v>
      </c>
      <c r="Y209" s="7" t="s">
        <v>43</v>
      </c>
      <c r="Z209" s="7" t="s">
        <v>44</v>
      </c>
      <c r="AA209" s="6">
        <v>4102.0</v>
      </c>
      <c r="AB209" s="7" t="s">
        <v>45</v>
      </c>
      <c r="AC209" s="6">
        <v>2500000.0</v>
      </c>
      <c r="AD209" s="6">
        <v>6.06909958E8</v>
      </c>
      <c r="AE209" s="6">
        <v>6.06889122E8</v>
      </c>
      <c r="AF209" s="8">
        <v>45507.0</v>
      </c>
    </row>
    <row r="210" ht="14.25" hidden="1" customHeight="1">
      <c r="A210" s="3">
        <v>2023.0</v>
      </c>
      <c r="B210" s="4" t="s">
        <v>32</v>
      </c>
      <c r="C210" s="4" t="s">
        <v>33</v>
      </c>
      <c r="D210" s="4" t="s">
        <v>34</v>
      </c>
      <c r="E210" s="3">
        <v>10.0</v>
      </c>
      <c r="F210" s="4" t="s">
        <v>35</v>
      </c>
      <c r="G210" s="3">
        <v>100.0</v>
      </c>
      <c r="H210" s="4" t="s">
        <v>35</v>
      </c>
      <c r="I210" s="3">
        <v>100.0</v>
      </c>
      <c r="J210" s="4" t="s">
        <v>36</v>
      </c>
      <c r="K210" s="3">
        <v>22.0</v>
      </c>
      <c r="L210" s="4" t="s">
        <v>37</v>
      </c>
      <c r="M210" s="3">
        <v>3.0</v>
      </c>
      <c r="N210" s="4" t="s">
        <v>149</v>
      </c>
      <c r="O210" s="3">
        <v>14611.0</v>
      </c>
      <c r="P210" s="3">
        <v>33.0</v>
      </c>
      <c r="Q210" s="4" t="s">
        <v>294</v>
      </c>
      <c r="R210" s="3">
        <v>52.0</v>
      </c>
      <c r="S210" s="4" t="s">
        <v>296</v>
      </c>
      <c r="T210" s="3">
        <v>271.0</v>
      </c>
      <c r="U210" s="4" t="s">
        <v>41</v>
      </c>
      <c r="V210" s="3">
        <v>4.0</v>
      </c>
      <c r="W210" s="4" t="s">
        <v>42</v>
      </c>
      <c r="X210" s="3">
        <v>271201.0</v>
      </c>
      <c r="Y210" s="4" t="s">
        <v>43</v>
      </c>
      <c r="Z210" s="4" t="s">
        <v>44</v>
      </c>
      <c r="AA210" s="3">
        <v>4102.0</v>
      </c>
      <c r="AB210" s="4" t="s">
        <v>45</v>
      </c>
      <c r="AC210" s="3">
        <v>2500000.0</v>
      </c>
      <c r="AD210" s="3">
        <v>6.07016789E8</v>
      </c>
      <c r="AE210" s="3">
        <v>6.0688924E7</v>
      </c>
      <c r="AF210" s="5">
        <v>45507.0</v>
      </c>
    </row>
    <row r="211" ht="14.25" hidden="1" customHeight="1">
      <c r="A211" s="6">
        <v>2023.0</v>
      </c>
      <c r="B211" s="7" t="s">
        <v>32</v>
      </c>
      <c r="C211" s="7" t="s">
        <v>33</v>
      </c>
      <c r="D211" s="7" t="s">
        <v>34</v>
      </c>
      <c r="E211" s="6">
        <v>10.0</v>
      </c>
      <c r="F211" s="7" t="s">
        <v>35</v>
      </c>
      <c r="G211" s="6">
        <v>100.0</v>
      </c>
      <c r="H211" s="7" t="s">
        <v>35</v>
      </c>
      <c r="I211" s="6">
        <v>100.0</v>
      </c>
      <c r="J211" s="7" t="s">
        <v>36</v>
      </c>
      <c r="K211" s="6">
        <v>22.0</v>
      </c>
      <c r="L211" s="7" t="s">
        <v>37</v>
      </c>
      <c r="M211" s="6">
        <v>3.0</v>
      </c>
      <c r="N211" s="7" t="s">
        <v>149</v>
      </c>
      <c r="O211" s="6">
        <v>14611.0</v>
      </c>
      <c r="P211" s="6">
        <v>33.0</v>
      </c>
      <c r="Q211" s="7" t="s">
        <v>294</v>
      </c>
      <c r="R211" s="6">
        <v>53.0</v>
      </c>
      <c r="S211" s="7" t="s">
        <v>297</v>
      </c>
      <c r="T211" s="6">
        <v>271.0</v>
      </c>
      <c r="U211" s="7" t="s">
        <v>41</v>
      </c>
      <c r="V211" s="6">
        <v>4.0</v>
      </c>
      <c r="W211" s="7" t="s">
        <v>42</v>
      </c>
      <c r="X211" s="6">
        <v>271201.0</v>
      </c>
      <c r="Y211" s="7" t="s">
        <v>43</v>
      </c>
      <c r="Z211" s="7" t="s">
        <v>44</v>
      </c>
      <c r="AA211" s="6">
        <v>4102.0</v>
      </c>
      <c r="AB211" s="7" t="s">
        <v>45</v>
      </c>
      <c r="AC211" s="6">
        <v>2500000.0</v>
      </c>
      <c r="AD211" s="6">
        <v>5.62568443E8</v>
      </c>
      <c r="AE211" s="6">
        <v>5.6187241E7</v>
      </c>
      <c r="AF211" s="8">
        <v>45507.0</v>
      </c>
    </row>
    <row r="212" ht="14.25" hidden="1" customHeight="1">
      <c r="A212" s="3">
        <v>2023.0</v>
      </c>
      <c r="B212" s="4" t="s">
        <v>32</v>
      </c>
      <c r="C212" s="4" t="s">
        <v>33</v>
      </c>
      <c r="D212" s="4" t="s">
        <v>34</v>
      </c>
      <c r="E212" s="3">
        <v>10.0</v>
      </c>
      <c r="F212" s="4" t="s">
        <v>35</v>
      </c>
      <c r="G212" s="3">
        <v>100.0</v>
      </c>
      <c r="H212" s="4" t="s">
        <v>35</v>
      </c>
      <c r="I212" s="3">
        <v>100.0</v>
      </c>
      <c r="J212" s="4" t="s">
        <v>36</v>
      </c>
      <c r="K212" s="3">
        <v>22.0</v>
      </c>
      <c r="L212" s="4" t="s">
        <v>37</v>
      </c>
      <c r="M212" s="3">
        <v>3.0</v>
      </c>
      <c r="N212" s="4" t="s">
        <v>149</v>
      </c>
      <c r="O212" s="3">
        <v>14612.0</v>
      </c>
      <c r="P212" s="3">
        <v>34.0</v>
      </c>
      <c r="Q212" s="4" t="s">
        <v>298</v>
      </c>
      <c r="R212" s="3">
        <v>51.0</v>
      </c>
      <c r="S212" s="4" t="s">
        <v>299</v>
      </c>
      <c r="T212" s="3">
        <v>271.0</v>
      </c>
      <c r="U212" s="4" t="s">
        <v>41</v>
      </c>
      <c r="V212" s="3">
        <v>4.0</v>
      </c>
      <c r="W212" s="4" t="s">
        <v>42</v>
      </c>
      <c r="X212" s="3">
        <v>271201.0</v>
      </c>
      <c r="Y212" s="4" t="s">
        <v>43</v>
      </c>
      <c r="Z212" s="4" t="s">
        <v>44</v>
      </c>
      <c r="AA212" s="3">
        <v>4102.0</v>
      </c>
      <c r="AB212" s="4" t="s">
        <v>45</v>
      </c>
      <c r="AC212" s="3">
        <v>1.3341984E7</v>
      </c>
      <c r="AD212" s="3">
        <v>6.39997816E8</v>
      </c>
      <c r="AE212" s="3">
        <v>6.3349184E7</v>
      </c>
      <c r="AF212" s="5">
        <v>45507.0</v>
      </c>
    </row>
    <row r="213" ht="14.25" hidden="1" customHeight="1">
      <c r="A213" s="6">
        <v>2023.0</v>
      </c>
      <c r="B213" s="7" t="s">
        <v>32</v>
      </c>
      <c r="C213" s="7" t="s">
        <v>33</v>
      </c>
      <c r="D213" s="7" t="s">
        <v>34</v>
      </c>
      <c r="E213" s="6">
        <v>10.0</v>
      </c>
      <c r="F213" s="7" t="s">
        <v>35</v>
      </c>
      <c r="G213" s="6">
        <v>100.0</v>
      </c>
      <c r="H213" s="7" t="s">
        <v>35</v>
      </c>
      <c r="I213" s="6">
        <v>100.0</v>
      </c>
      <c r="J213" s="7" t="s">
        <v>36</v>
      </c>
      <c r="K213" s="6">
        <v>22.0</v>
      </c>
      <c r="L213" s="7" t="s">
        <v>37</v>
      </c>
      <c r="M213" s="6">
        <v>3.0</v>
      </c>
      <c r="N213" s="7" t="s">
        <v>149</v>
      </c>
      <c r="O213" s="6">
        <v>14613.0</v>
      </c>
      <c r="P213" s="6">
        <v>35.0</v>
      </c>
      <c r="Q213" s="7" t="s">
        <v>300</v>
      </c>
      <c r="R213" s="6">
        <v>51.0</v>
      </c>
      <c r="S213" s="7" t="s">
        <v>301</v>
      </c>
      <c r="T213" s="6">
        <v>271.0</v>
      </c>
      <c r="U213" s="7" t="s">
        <v>41</v>
      </c>
      <c r="V213" s="6">
        <v>4.0</v>
      </c>
      <c r="W213" s="7" t="s">
        <v>42</v>
      </c>
      <c r="X213" s="6">
        <v>271101.0</v>
      </c>
      <c r="Y213" s="7" t="s">
        <v>116</v>
      </c>
      <c r="Z213" s="7" t="s">
        <v>44</v>
      </c>
      <c r="AA213" s="6">
        <v>4102.0</v>
      </c>
      <c r="AB213" s="7" t="s">
        <v>45</v>
      </c>
      <c r="AC213" s="6">
        <v>0.0</v>
      </c>
      <c r="AD213" s="6">
        <v>3.94738049E8</v>
      </c>
      <c r="AE213" s="6">
        <v>3.94738039E8</v>
      </c>
      <c r="AF213" s="8">
        <v>45507.0</v>
      </c>
    </row>
    <row r="214" ht="14.25" hidden="1" customHeight="1">
      <c r="A214" s="3">
        <v>2023.0</v>
      </c>
      <c r="B214" s="4" t="s">
        <v>32</v>
      </c>
      <c r="C214" s="4" t="s">
        <v>33</v>
      </c>
      <c r="D214" s="4" t="s">
        <v>34</v>
      </c>
      <c r="E214" s="3">
        <v>10.0</v>
      </c>
      <c r="F214" s="4" t="s">
        <v>35</v>
      </c>
      <c r="G214" s="3">
        <v>100.0</v>
      </c>
      <c r="H214" s="4" t="s">
        <v>35</v>
      </c>
      <c r="I214" s="3">
        <v>100.0</v>
      </c>
      <c r="J214" s="4" t="s">
        <v>36</v>
      </c>
      <c r="K214" s="3">
        <v>22.0</v>
      </c>
      <c r="L214" s="4" t="s">
        <v>37</v>
      </c>
      <c r="M214" s="3">
        <v>3.0</v>
      </c>
      <c r="N214" s="4" t="s">
        <v>149</v>
      </c>
      <c r="O214" s="3">
        <v>14613.0</v>
      </c>
      <c r="P214" s="3">
        <v>35.0</v>
      </c>
      <c r="Q214" s="4" t="s">
        <v>300</v>
      </c>
      <c r="R214" s="3">
        <v>52.0</v>
      </c>
      <c r="S214" s="4" t="s">
        <v>302</v>
      </c>
      <c r="T214" s="3">
        <v>271.0</v>
      </c>
      <c r="U214" s="4" t="s">
        <v>41</v>
      </c>
      <c r="V214" s="3">
        <v>4.0</v>
      </c>
      <c r="W214" s="4" t="s">
        <v>42</v>
      </c>
      <c r="X214" s="3">
        <v>271201.0</v>
      </c>
      <c r="Y214" s="4" t="s">
        <v>43</v>
      </c>
      <c r="Z214" s="4" t="s">
        <v>44</v>
      </c>
      <c r="AA214" s="3">
        <v>4102.0</v>
      </c>
      <c r="AB214" s="4" t="s">
        <v>45</v>
      </c>
      <c r="AC214" s="3">
        <v>1.3967116E7</v>
      </c>
      <c r="AD214" s="3">
        <v>1.191377743E9</v>
      </c>
      <c r="AE214" s="3">
        <v>1.189876738E9</v>
      </c>
      <c r="AF214" s="5">
        <v>45507.0</v>
      </c>
    </row>
    <row r="215" ht="14.25" hidden="1" customHeight="1">
      <c r="A215" s="6">
        <v>2023.0</v>
      </c>
      <c r="B215" s="7" t="s">
        <v>32</v>
      </c>
      <c r="C215" s="7" t="s">
        <v>33</v>
      </c>
      <c r="D215" s="7" t="s">
        <v>34</v>
      </c>
      <c r="E215" s="6">
        <v>10.0</v>
      </c>
      <c r="F215" s="7" t="s">
        <v>35</v>
      </c>
      <c r="G215" s="6">
        <v>100.0</v>
      </c>
      <c r="H215" s="7" t="s">
        <v>35</v>
      </c>
      <c r="I215" s="6">
        <v>100.0</v>
      </c>
      <c r="J215" s="7" t="s">
        <v>36</v>
      </c>
      <c r="K215" s="6">
        <v>22.0</v>
      </c>
      <c r="L215" s="7" t="s">
        <v>37</v>
      </c>
      <c r="M215" s="6">
        <v>3.0</v>
      </c>
      <c r="N215" s="7" t="s">
        <v>149</v>
      </c>
      <c r="O215" s="6">
        <v>14613.0</v>
      </c>
      <c r="P215" s="6">
        <v>35.0</v>
      </c>
      <c r="Q215" s="7" t="s">
        <v>300</v>
      </c>
      <c r="R215" s="6">
        <v>53.0</v>
      </c>
      <c r="S215" s="7" t="s">
        <v>303</v>
      </c>
      <c r="T215" s="6">
        <v>271.0</v>
      </c>
      <c r="U215" s="7" t="s">
        <v>41</v>
      </c>
      <c r="V215" s="6">
        <v>4.0</v>
      </c>
      <c r="W215" s="7" t="s">
        <v>42</v>
      </c>
      <c r="X215" s="6">
        <v>271201.0</v>
      </c>
      <c r="Y215" s="7" t="s">
        <v>43</v>
      </c>
      <c r="Z215" s="7" t="s">
        <v>44</v>
      </c>
      <c r="AA215" s="6">
        <v>4102.0</v>
      </c>
      <c r="AB215" s="7" t="s">
        <v>45</v>
      </c>
      <c r="AC215" s="6">
        <v>0.0</v>
      </c>
      <c r="AD215" s="6">
        <v>5.14842603E8</v>
      </c>
      <c r="AE215" s="6">
        <v>5.14842603E8</v>
      </c>
      <c r="AF215" s="8">
        <v>45507.0</v>
      </c>
    </row>
    <row r="216" ht="14.25" hidden="1" customHeight="1">
      <c r="A216" s="3">
        <v>2023.0</v>
      </c>
      <c r="B216" s="4" t="s">
        <v>32</v>
      </c>
      <c r="C216" s="4" t="s">
        <v>33</v>
      </c>
      <c r="D216" s="4" t="s">
        <v>34</v>
      </c>
      <c r="E216" s="3">
        <v>10.0</v>
      </c>
      <c r="F216" s="4" t="s">
        <v>35</v>
      </c>
      <c r="G216" s="3">
        <v>100.0</v>
      </c>
      <c r="H216" s="4" t="s">
        <v>35</v>
      </c>
      <c r="I216" s="3">
        <v>100.0</v>
      </c>
      <c r="J216" s="4" t="s">
        <v>36</v>
      </c>
      <c r="K216" s="3">
        <v>22.0</v>
      </c>
      <c r="L216" s="4" t="s">
        <v>37</v>
      </c>
      <c r="M216" s="3">
        <v>3.0</v>
      </c>
      <c r="N216" s="4" t="s">
        <v>149</v>
      </c>
      <c r="O216" s="3">
        <v>14628.0</v>
      </c>
      <c r="P216" s="3">
        <v>36.0</v>
      </c>
      <c r="Q216" s="4" t="s">
        <v>304</v>
      </c>
      <c r="R216" s="3">
        <v>51.0</v>
      </c>
      <c r="S216" s="4" t="s">
        <v>69</v>
      </c>
      <c r="T216" s="3">
        <v>271.0</v>
      </c>
      <c r="U216" s="4" t="s">
        <v>41</v>
      </c>
      <c r="V216" s="3">
        <v>4.0</v>
      </c>
      <c r="W216" s="4" t="s">
        <v>42</v>
      </c>
      <c r="X216" s="3">
        <v>271201.0</v>
      </c>
      <c r="Y216" s="4" t="s">
        <v>43</v>
      </c>
      <c r="Z216" s="4" t="s">
        <v>44</v>
      </c>
      <c r="AA216" s="3">
        <v>4102.0</v>
      </c>
      <c r="AB216" s="4" t="s">
        <v>45</v>
      </c>
      <c r="AC216" s="3">
        <v>6244090.0</v>
      </c>
      <c r="AD216" s="3">
        <v>4.05332257E8</v>
      </c>
      <c r="AE216" s="3">
        <v>3.67010522E8</v>
      </c>
      <c r="AF216" s="5">
        <v>45507.0</v>
      </c>
    </row>
    <row r="217" ht="14.25" hidden="1" customHeight="1">
      <c r="A217" s="6">
        <v>2023.0</v>
      </c>
      <c r="B217" s="7" t="s">
        <v>32</v>
      </c>
      <c r="C217" s="7" t="s">
        <v>33</v>
      </c>
      <c r="D217" s="7" t="s">
        <v>34</v>
      </c>
      <c r="E217" s="6">
        <v>10.0</v>
      </c>
      <c r="F217" s="7" t="s">
        <v>35</v>
      </c>
      <c r="G217" s="6">
        <v>100.0</v>
      </c>
      <c r="H217" s="7" t="s">
        <v>35</v>
      </c>
      <c r="I217" s="6">
        <v>100.0</v>
      </c>
      <c r="J217" s="7" t="s">
        <v>36</v>
      </c>
      <c r="K217" s="6">
        <v>22.0</v>
      </c>
      <c r="L217" s="7" t="s">
        <v>37</v>
      </c>
      <c r="M217" s="6">
        <v>3.0</v>
      </c>
      <c r="N217" s="7" t="s">
        <v>149</v>
      </c>
      <c r="O217" s="6">
        <v>14628.0</v>
      </c>
      <c r="P217" s="6">
        <v>36.0</v>
      </c>
      <c r="Q217" s="7" t="s">
        <v>304</v>
      </c>
      <c r="R217" s="6">
        <v>52.0</v>
      </c>
      <c r="S217" s="7" t="s">
        <v>305</v>
      </c>
      <c r="T217" s="6">
        <v>271.0</v>
      </c>
      <c r="U217" s="7" t="s">
        <v>41</v>
      </c>
      <c r="V217" s="6">
        <v>4.0</v>
      </c>
      <c r="W217" s="7" t="s">
        <v>42</v>
      </c>
      <c r="X217" s="6">
        <v>271501.0</v>
      </c>
      <c r="Y217" s="7" t="s">
        <v>75</v>
      </c>
      <c r="Z217" s="7" t="s">
        <v>44</v>
      </c>
      <c r="AA217" s="6">
        <v>4102.0</v>
      </c>
      <c r="AB217" s="7" t="s">
        <v>45</v>
      </c>
      <c r="AC217" s="6">
        <v>209033.0</v>
      </c>
      <c r="AD217" s="6">
        <v>1.0</v>
      </c>
      <c r="AE217" s="6">
        <v>0.0</v>
      </c>
      <c r="AF217" s="8">
        <v>45507.0</v>
      </c>
    </row>
    <row r="218" ht="14.25" hidden="1" customHeight="1">
      <c r="A218" s="3">
        <v>2023.0</v>
      </c>
      <c r="B218" s="4" t="s">
        <v>32</v>
      </c>
      <c r="C218" s="4" t="s">
        <v>33</v>
      </c>
      <c r="D218" s="4" t="s">
        <v>34</v>
      </c>
      <c r="E218" s="3">
        <v>10.0</v>
      </c>
      <c r="F218" s="4" t="s">
        <v>35</v>
      </c>
      <c r="G218" s="3">
        <v>100.0</v>
      </c>
      <c r="H218" s="4" t="s">
        <v>35</v>
      </c>
      <c r="I218" s="3">
        <v>100.0</v>
      </c>
      <c r="J218" s="4" t="s">
        <v>36</v>
      </c>
      <c r="K218" s="3">
        <v>22.0</v>
      </c>
      <c r="L218" s="4" t="s">
        <v>37</v>
      </c>
      <c r="M218" s="3">
        <v>3.0</v>
      </c>
      <c r="N218" s="4" t="s">
        <v>149</v>
      </c>
      <c r="O218" s="3">
        <v>14622.0</v>
      </c>
      <c r="P218" s="3">
        <v>37.0</v>
      </c>
      <c r="Q218" s="4" t="s">
        <v>306</v>
      </c>
      <c r="R218" s="3">
        <v>51.0</v>
      </c>
      <c r="S218" s="4" t="s">
        <v>307</v>
      </c>
      <c r="T218" s="3">
        <v>271.0</v>
      </c>
      <c r="U218" s="4" t="s">
        <v>41</v>
      </c>
      <c r="V218" s="3">
        <v>4.0</v>
      </c>
      <c r="W218" s="4" t="s">
        <v>42</v>
      </c>
      <c r="X218" s="3">
        <v>271201.0</v>
      </c>
      <c r="Y218" s="4" t="s">
        <v>43</v>
      </c>
      <c r="Z218" s="4" t="s">
        <v>44</v>
      </c>
      <c r="AA218" s="3">
        <v>4102.0</v>
      </c>
      <c r="AB218" s="4" t="s">
        <v>45</v>
      </c>
      <c r="AC218" s="3">
        <v>5.0387374E7</v>
      </c>
      <c r="AD218" s="3">
        <v>4.683857364E9</v>
      </c>
      <c r="AE218" s="3">
        <v>4.508403914E9</v>
      </c>
      <c r="AF218" s="5">
        <v>45507.0</v>
      </c>
    </row>
    <row r="219" ht="14.25" hidden="1" customHeight="1">
      <c r="A219" s="6">
        <v>2023.0</v>
      </c>
      <c r="B219" s="7" t="s">
        <v>32</v>
      </c>
      <c r="C219" s="7" t="s">
        <v>33</v>
      </c>
      <c r="D219" s="7" t="s">
        <v>34</v>
      </c>
      <c r="E219" s="6">
        <v>10.0</v>
      </c>
      <c r="F219" s="7" t="s">
        <v>35</v>
      </c>
      <c r="G219" s="6">
        <v>100.0</v>
      </c>
      <c r="H219" s="7" t="s">
        <v>35</v>
      </c>
      <c r="I219" s="6">
        <v>100.0</v>
      </c>
      <c r="J219" s="7" t="s">
        <v>36</v>
      </c>
      <c r="K219" s="6">
        <v>22.0</v>
      </c>
      <c r="L219" s="7" t="s">
        <v>37</v>
      </c>
      <c r="M219" s="6">
        <v>3.0</v>
      </c>
      <c r="N219" s="7" t="s">
        <v>149</v>
      </c>
      <c r="O219" s="6">
        <v>14622.0</v>
      </c>
      <c r="P219" s="6">
        <v>37.0</v>
      </c>
      <c r="Q219" s="7" t="s">
        <v>306</v>
      </c>
      <c r="R219" s="6">
        <v>52.0</v>
      </c>
      <c r="S219" s="7" t="s">
        <v>212</v>
      </c>
      <c r="T219" s="6">
        <v>271.0</v>
      </c>
      <c r="U219" s="7" t="s">
        <v>41</v>
      </c>
      <c r="V219" s="6">
        <v>4.0</v>
      </c>
      <c r="W219" s="7" t="s">
        <v>42</v>
      </c>
      <c r="X219" s="6">
        <v>271501.0</v>
      </c>
      <c r="Y219" s="7" t="s">
        <v>75</v>
      </c>
      <c r="Z219" s="7" t="s">
        <v>44</v>
      </c>
      <c r="AA219" s="6">
        <v>4102.0</v>
      </c>
      <c r="AB219" s="7" t="s">
        <v>45</v>
      </c>
      <c r="AC219" s="6">
        <v>1642479.0</v>
      </c>
      <c r="AD219" s="6">
        <v>0.0</v>
      </c>
      <c r="AE219" s="6">
        <v>0.0</v>
      </c>
      <c r="AF219" s="8">
        <v>45507.0</v>
      </c>
    </row>
    <row r="220" ht="14.25" hidden="1" customHeight="1">
      <c r="A220" s="3">
        <v>2023.0</v>
      </c>
      <c r="B220" s="4" t="s">
        <v>32</v>
      </c>
      <c r="C220" s="4" t="s">
        <v>33</v>
      </c>
      <c r="D220" s="4" t="s">
        <v>34</v>
      </c>
      <c r="E220" s="3">
        <v>10.0</v>
      </c>
      <c r="F220" s="4" t="s">
        <v>35</v>
      </c>
      <c r="G220" s="3">
        <v>100.0</v>
      </c>
      <c r="H220" s="4" t="s">
        <v>35</v>
      </c>
      <c r="I220" s="3">
        <v>100.0</v>
      </c>
      <c r="J220" s="4" t="s">
        <v>36</v>
      </c>
      <c r="K220" s="3">
        <v>22.0</v>
      </c>
      <c r="L220" s="4" t="s">
        <v>37</v>
      </c>
      <c r="M220" s="3">
        <v>3.0</v>
      </c>
      <c r="N220" s="4" t="s">
        <v>149</v>
      </c>
      <c r="O220" s="3">
        <v>14258.0</v>
      </c>
      <c r="P220" s="3">
        <v>86.0</v>
      </c>
      <c r="Q220" s="4" t="s">
        <v>308</v>
      </c>
      <c r="R220" s="3">
        <v>51.0</v>
      </c>
      <c r="S220" s="4" t="s">
        <v>78</v>
      </c>
      <c r="T220" s="3">
        <v>272.0</v>
      </c>
      <c r="U220" s="4" t="s">
        <v>54</v>
      </c>
      <c r="V220" s="3">
        <v>4.0</v>
      </c>
      <c r="W220" s="4" t="s">
        <v>42</v>
      </c>
      <c r="X220" s="3">
        <v>272701.0</v>
      </c>
      <c r="Y220" s="4" t="s">
        <v>65</v>
      </c>
      <c r="Z220" s="4" t="s">
        <v>66</v>
      </c>
      <c r="AA220" s="3">
        <v>4302.0</v>
      </c>
      <c r="AB220" s="4" t="s">
        <v>73</v>
      </c>
      <c r="AC220" s="3">
        <v>4816054.0</v>
      </c>
      <c r="AD220" s="3">
        <v>0.0</v>
      </c>
      <c r="AE220" s="3">
        <v>0.0</v>
      </c>
      <c r="AF220" s="5">
        <v>45507.0</v>
      </c>
    </row>
    <row r="221" ht="14.25" hidden="1" customHeight="1">
      <c r="A221" s="6">
        <v>2023.0</v>
      </c>
      <c r="B221" s="7" t="s">
        <v>32</v>
      </c>
      <c r="C221" s="7" t="s">
        <v>33</v>
      </c>
      <c r="D221" s="7" t="s">
        <v>34</v>
      </c>
      <c r="E221" s="6">
        <v>10.0</v>
      </c>
      <c r="F221" s="7" t="s">
        <v>35</v>
      </c>
      <c r="G221" s="6">
        <v>100.0</v>
      </c>
      <c r="H221" s="7" t="s">
        <v>35</v>
      </c>
      <c r="I221" s="6">
        <v>100.0</v>
      </c>
      <c r="J221" s="7" t="s">
        <v>36</v>
      </c>
      <c r="K221" s="6">
        <v>22.0</v>
      </c>
      <c r="L221" s="7" t="s">
        <v>37</v>
      </c>
      <c r="M221" s="6">
        <v>3.0</v>
      </c>
      <c r="N221" s="7" t="s">
        <v>149</v>
      </c>
      <c r="O221" s="6">
        <v>14258.0</v>
      </c>
      <c r="P221" s="6">
        <v>86.0</v>
      </c>
      <c r="Q221" s="7" t="s">
        <v>308</v>
      </c>
      <c r="R221" s="6">
        <v>52.0</v>
      </c>
      <c r="S221" s="7" t="s">
        <v>111</v>
      </c>
      <c r="T221" s="6">
        <v>271.0</v>
      </c>
      <c r="U221" s="7" t="s">
        <v>41</v>
      </c>
      <c r="V221" s="6">
        <v>4.0</v>
      </c>
      <c r="W221" s="7" t="s">
        <v>42</v>
      </c>
      <c r="X221" s="6">
        <v>271501.0</v>
      </c>
      <c r="Y221" s="7" t="s">
        <v>75</v>
      </c>
      <c r="Z221" s="7" t="s">
        <v>66</v>
      </c>
      <c r="AA221" s="6">
        <v>4302.0</v>
      </c>
      <c r="AB221" s="7" t="s">
        <v>73</v>
      </c>
      <c r="AC221" s="6">
        <v>1000000.0</v>
      </c>
      <c r="AD221" s="6">
        <v>0.0</v>
      </c>
      <c r="AE221" s="6">
        <v>0.0</v>
      </c>
      <c r="AF221" s="8">
        <v>45507.0</v>
      </c>
    </row>
    <row r="222" ht="14.25" hidden="1" customHeight="1">
      <c r="A222" s="3">
        <v>2023.0</v>
      </c>
      <c r="B222" s="4" t="s">
        <v>32</v>
      </c>
      <c r="C222" s="4" t="s">
        <v>33</v>
      </c>
      <c r="D222" s="4" t="s">
        <v>34</v>
      </c>
      <c r="E222" s="3">
        <v>10.0</v>
      </c>
      <c r="F222" s="4" t="s">
        <v>35</v>
      </c>
      <c r="G222" s="3">
        <v>100.0</v>
      </c>
      <c r="H222" s="4" t="s">
        <v>35</v>
      </c>
      <c r="I222" s="3">
        <v>100.0</v>
      </c>
      <c r="J222" s="4" t="s">
        <v>36</v>
      </c>
      <c r="K222" s="3">
        <v>22.0</v>
      </c>
      <c r="L222" s="4" t="s">
        <v>37</v>
      </c>
      <c r="M222" s="3">
        <v>3.0</v>
      </c>
      <c r="N222" s="4" t="s">
        <v>149</v>
      </c>
      <c r="O222" s="3">
        <v>14642.0</v>
      </c>
      <c r="P222" s="3">
        <v>87.0</v>
      </c>
      <c r="Q222" s="4" t="s">
        <v>309</v>
      </c>
      <c r="R222" s="3">
        <v>51.0</v>
      </c>
      <c r="S222" s="4" t="s">
        <v>310</v>
      </c>
      <c r="T222" s="3">
        <v>271.0</v>
      </c>
      <c r="U222" s="4" t="s">
        <v>41</v>
      </c>
      <c r="V222" s="3">
        <v>4.0</v>
      </c>
      <c r="W222" s="4" t="s">
        <v>42</v>
      </c>
      <c r="X222" s="3">
        <v>271101.0</v>
      </c>
      <c r="Y222" s="4" t="s">
        <v>116</v>
      </c>
      <c r="Z222" s="4" t="s">
        <v>44</v>
      </c>
      <c r="AA222" s="3">
        <v>4101.0</v>
      </c>
      <c r="AB222" s="4" t="s">
        <v>148</v>
      </c>
      <c r="AC222" s="3">
        <v>5.0E7</v>
      </c>
      <c r="AD222" s="3">
        <v>3.312917687E9</v>
      </c>
      <c r="AE222" s="3">
        <v>3.306531388E9</v>
      </c>
      <c r="AF222" s="5">
        <v>45507.0</v>
      </c>
    </row>
    <row r="223" ht="14.25" hidden="1" customHeight="1">
      <c r="A223" s="6">
        <v>2023.0</v>
      </c>
      <c r="B223" s="7" t="s">
        <v>32</v>
      </c>
      <c r="C223" s="7" t="s">
        <v>33</v>
      </c>
      <c r="D223" s="7" t="s">
        <v>34</v>
      </c>
      <c r="E223" s="6">
        <v>10.0</v>
      </c>
      <c r="F223" s="7" t="s">
        <v>35</v>
      </c>
      <c r="G223" s="6">
        <v>100.0</v>
      </c>
      <c r="H223" s="7" t="s">
        <v>35</v>
      </c>
      <c r="I223" s="6">
        <v>100.0</v>
      </c>
      <c r="J223" s="7" t="s">
        <v>36</v>
      </c>
      <c r="K223" s="6">
        <v>22.0</v>
      </c>
      <c r="L223" s="7" t="s">
        <v>37</v>
      </c>
      <c r="M223" s="6">
        <v>3.0</v>
      </c>
      <c r="N223" s="7" t="s">
        <v>149</v>
      </c>
      <c r="O223" s="6">
        <v>14642.0</v>
      </c>
      <c r="P223" s="6">
        <v>87.0</v>
      </c>
      <c r="Q223" s="7" t="s">
        <v>309</v>
      </c>
      <c r="R223" s="6">
        <v>52.0</v>
      </c>
      <c r="S223" s="7" t="s">
        <v>212</v>
      </c>
      <c r="T223" s="6">
        <v>271.0</v>
      </c>
      <c r="U223" s="7" t="s">
        <v>41</v>
      </c>
      <c r="V223" s="6">
        <v>4.0</v>
      </c>
      <c r="W223" s="7" t="s">
        <v>42</v>
      </c>
      <c r="X223" s="6">
        <v>271501.0</v>
      </c>
      <c r="Y223" s="7" t="s">
        <v>75</v>
      </c>
      <c r="Z223" s="7" t="s">
        <v>44</v>
      </c>
      <c r="AA223" s="6">
        <v>4101.0</v>
      </c>
      <c r="AB223" s="7" t="s">
        <v>148</v>
      </c>
      <c r="AC223" s="6">
        <v>1.0E7</v>
      </c>
      <c r="AD223" s="6">
        <v>0.0</v>
      </c>
      <c r="AE223" s="6">
        <v>0.0</v>
      </c>
      <c r="AF223" s="8">
        <v>45507.0</v>
      </c>
    </row>
    <row r="224" ht="14.25" hidden="1" customHeight="1">
      <c r="A224" s="3">
        <v>2023.0</v>
      </c>
      <c r="B224" s="4" t="s">
        <v>32</v>
      </c>
      <c r="C224" s="4" t="s">
        <v>33</v>
      </c>
      <c r="D224" s="4" t="s">
        <v>34</v>
      </c>
      <c r="E224" s="3">
        <v>10.0</v>
      </c>
      <c r="F224" s="4" t="s">
        <v>35</v>
      </c>
      <c r="G224" s="3">
        <v>100.0</v>
      </c>
      <c r="H224" s="4" t="s">
        <v>35</v>
      </c>
      <c r="I224" s="3">
        <v>100.0</v>
      </c>
      <c r="J224" s="4" t="s">
        <v>36</v>
      </c>
      <c r="K224" s="3">
        <v>22.0</v>
      </c>
      <c r="L224" s="4" t="s">
        <v>37</v>
      </c>
      <c r="M224" s="3">
        <v>3.0</v>
      </c>
      <c r="N224" s="4" t="s">
        <v>149</v>
      </c>
      <c r="O224" s="3">
        <v>14673.0</v>
      </c>
      <c r="P224" s="3">
        <v>88.0</v>
      </c>
      <c r="Q224" s="4" t="s">
        <v>311</v>
      </c>
      <c r="R224" s="3">
        <v>51.0</v>
      </c>
      <c r="S224" s="4" t="s">
        <v>312</v>
      </c>
      <c r="T224" s="3">
        <v>272.0</v>
      </c>
      <c r="U224" s="4" t="s">
        <v>54</v>
      </c>
      <c r="V224" s="3">
        <v>4.0</v>
      </c>
      <c r="W224" s="4" t="s">
        <v>42</v>
      </c>
      <c r="X224" s="3">
        <v>272701.0</v>
      </c>
      <c r="Y224" s="4" t="s">
        <v>65</v>
      </c>
      <c r="Z224" s="4" t="s">
        <v>66</v>
      </c>
      <c r="AA224" s="3">
        <v>4302.0</v>
      </c>
      <c r="AB224" s="4" t="s">
        <v>73</v>
      </c>
      <c r="AC224" s="3">
        <v>5311956.0</v>
      </c>
      <c r="AD224" s="3">
        <v>5311956.0</v>
      </c>
      <c r="AE224" s="3">
        <v>1.62137356E8</v>
      </c>
      <c r="AF224" s="5">
        <v>45507.0</v>
      </c>
    </row>
    <row r="225" ht="14.25" hidden="1" customHeight="1">
      <c r="A225" s="6">
        <v>2023.0</v>
      </c>
      <c r="B225" s="7" t="s">
        <v>32</v>
      </c>
      <c r="C225" s="7" t="s">
        <v>33</v>
      </c>
      <c r="D225" s="7" t="s">
        <v>34</v>
      </c>
      <c r="E225" s="6">
        <v>10.0</v>
      </c>
      <c r="F225" s="7" t="s">
        <v>35</v>
      </c>
      <c r="G225" s="6">
        <v>100.0</v>
      </c>
      <c r="H225" s="7" t="s">
        <v>35</v>
      </c>
      <c r="I225" s="6">
        <v>100.0</v>
      </c>
      <c r="J225" s="7" t="s">
        <v>36</v>
      </c>
      <c r="K225" s="6">
        <v>22.0</v>
      </c>
      <c r="L225" s="7" t="s">
        <v>37</v>
      </c>
      <c r="M225" s="6">
        <v>3.0</v>
      </c>
      <c r="N225" s="7" t="s">
        <v>149</v>
      </c>
      <c r="O225" s="6">
        <v>14673.0</v>
      </c>
      <c r="P225" s="6">
        <v>88.0</v>
      </c>
      <c r="Q225" s="7" t="s">
        <v>311</v>
      </c>
      <c r="R225" s="6">
        <v>52.0</v>
      </c>
      <c r="S225" s="7" t="s">
        <v>111</v>
      </c>
      <c r="T225" s="6">
        <v>271.0</v>
      </c>
      <c r="U225" s="7" t="s">
        <v>41</v>
      </c>
      <c r="V225" s="6">
        <v>4.0</v>
      </c>
      <c r="W225" s="7" t="s">
        <v>42</v>
      </c>
      <c r="X225" s="6">
        <v>271501.0</v>
      </c>
      <c r="Y225" s="7" t="s">
        <v>75</v>
      </c>
      <c r="Z225" s="7" t="s">
        <v>66</v>
      </c>
      <c r="AA225" s="6">
        <v>4302.0</v>
      </c>
      <c r="AB225" s="7" t="s">
        <v>73</v>
      </c>
      <c r="AC225" s="6">
        <v>205252.0</v>
      </c>
      <c r="AD225" s="6">
        <v>0.0</v>
      </c>
      <c r="AE225" s="6">
        <v>0.0</v>
      </c>
      <c r="AF225" s="8">
        <v>45507.0</v>
      </c>
    </row>
    <row r="226" ht="14.25" hidden="1" customHeight="1">
      <c r="A226" s="3">
        <v>2023.0</v>
      </c>
      <c r="B226" s="4" t="s">
        <v>32</v>
      </c>
      <c r="C226" s="4" t="s">
        <v>33</v>
      </c>
      <c r="D226" s="4" t="s">
        <v>34</v>
      </c>
      <c r="E226" s="3">
        <v>10.0</v>
      </c>
      <c r="F226" s="4" t="s">
        <v>35</v>
      </c>
      <c r="G226" s="3">
        <v>100.0</v>
      </c>
      <c r="H226" s="4" t="s">
        <v>35</v>
      </c>
      <c r="I226" s="3">
        <v>100.0</v>
      </c>
      <c r="J226" s="4" t="s">
        <v>36</v>
      </c>
      <c r="K226" s="3">
        <v>22.0</v>
      </c>
      <c r="L226" s="4" t="s">
        <v>37</v>
      </c>
      <c r="M226" s="3">
        <v>3.0</v>
      </c>
      <c r="N226" s="4" t="s">
        <v>149</v>
      </c>
      <c r="O226" s="3">
        <v>14675.0</v>
      </c>
      <c r="P226" s="3">
        <v>89.0</v>
      </c>
      <c r="Q226" s="4" t="s">
        <v>313</v>
      </c>
      <c r="R226" s="3">
        <v>51.0</v>
      </c>
      <c r="S226" s="4" t="s">
        <v>314</v>
      </c>
      <c r="T226" s="3">
        <v>272.0</v>
      </c>
      <c r="U226" s="4" t="s">
        <v>54</v>
      </c>
      <c r="V226" s="3">
        <v>4.0</v>
      </c>
      <c r="W226" s="4" t="s">
        <v>42</v>
      </c>
      <c r="X226" s="3">
        <v>272701.0</v>
      </c>
      <c r="Y226" s="4" t="s">
        <v>65</v>
      </c>
      <c r="Z226" s="4" t="s">
        <v>66</v>
      </c>
      <c r="AA226" s="3">
        <v>4302.0</v>
      </c>
      <c r="AB226" s="4" t="s">
        <v>73</v>
      </c>
      <c r="AC226" s="3">
        <v>5311954.0</v>
      </c>
      <c r="AD226" s="3">
        <v>9.12588581E8</v>
      </c>
      <c r="AE226" s="3">
        <v>8.77271217E8</v>
      </c>
      <c r="AF226" s="5">
        <v>45507.0</v>
      </c>
    </row>
    <row r="227" ht="14.25" hidden="1" customHeight="1">
      <c r="A227" s="6">
        <v>2023.0</v>
      </c>
      <c r="B227" s="7" t="s">
        <v>32</v>
      </c>
      <c r="C227" s="7" t="s">
        <v>33</v>
      </c>
      <c r="D227" s="7" t="s">
        <v>34</v>
      </c>
      <c r="E227" s="6">
        <v>10.0</v>
      </c>
      <c r="F227" s="7" t="s">
        <v>35</v>
      </c>
      <c r="G227" s="6">
        <v>100.0</v>
      </c>
      <c r="H227" s="7" t="s">
        <v>35</v>
      </c>
      <c r="I227" s="6">
        <v>100.0</v>
      </c>
      <c r="J227" s="7" t="s">
        <v>36</v>
      </c>
      <c r="K227" s="6">
        <v>22.0</v>
      </c>
      <c r="L227" s="7" t="s">
        <v>37</v>
      </c>
      <c r="M227" s="6">
        <v>3.0</v>
      </c>
      <c r="N227" s="7" t="s">
        <v>149</v>
      </c>
      <c r="O227" s="6">
        <v>14675.0</v>
      </c>
      <c r="P227" s="6">
        <v>89.0</v>
      </c>
      <c r="Q227" s="7" t="s">
        <v>313</v>
      </c>
      <c r="R227" s="6">
        <v>52.0</v>
      </c>
      <c r="S227" s="7" t="s">
        <v>111</v>
      </c>
      <c r="T227" s="6">
        <v>271.0</v>
      </c>
      <c r="U227" s="7" t="s">
        <v>41</v>
      </c>
      <c r="V227" s="6">
        <v>4.0</v>
      </c>
      <c r="W227" s="7" t="s">
        <v>42</v>
      </c>
      <c r="X227" s="6">
        <v>271501.0</v>
      </c>
      <c r="Y227" s="7" t="s">
        <v>75</v>
      </c>
      <c r="Z227" s="7" t="s">
        <v>66</v>
      </c>
      <c r="AA227" s="6">
        <v>4302.0</v>
      </c>
      <c r="AB227" s="7" t="s">
        <v>73</v>
      </c>
      <c r="AC227" s="6">
        <v>205254.0</v>
      </c>
      <c r="AD227" s="6">
        <v>4.0</v>
      </c>
      <c r="AE227" s="6">
        <v>0.0</v>
      </c>
      <c r="AF227" s="8">
        <v>45507.0</v>
      </c>
    </row>
    <row r="228" ht="14.25" hidden="1" customHeight="1">
      <c r="A228" s="3">
        <v>2023.0</v>
      </c>
      <c r="B228" s="4" t="s">
        <v>32</v>
      </c>
      <c r="C228" s="4" t="s">
        <v>33</v>
      </c>
      <c r="D228" s="4" t="s">
        <v>34</v>
      </c>
      <c r="E228" s="3">
        <v>10.0</v>
      </c>
      <c r="F228" s="4" t="s">
        <v>35</v>
      </c>
      <c r="G228" s="3">
        <v>100.0</v>
      </c>
      <c r="H228" s="4" t="s">
        <v>35</v>
      </c>
      <c r="I228" s="3">
        <v>100.0</v>
      </c>
      <c r="J228" s="4" t="s">
        <v>36</v>
      </c>
      <c r="K228" s="3">
        <v>22.0</v>
      </c>
      <c r="L228" s="4" t="s">
        <v>37</v>
      </c>
      <c r="M228" s="3">
        <v>3.0</v>
      </c>
      <c r="N228" s="4" t="s">
        <v>149</v>
      </c>
      <c r="O228" s="3">
        <v>14676.0</v>
      </c>
      <c r="P228" s="3">
        <v>90.0</v>
      </c>
      <c r="Q228" s="4" t="s">
        <v>315</v>
      </c>
      <c r="R228" s="3">
        <v>51.0</v>
      </c>
      <c r="S228" s="4" t="s">
        <v>316</v>
      </c>
      <c r="T228" s="3">
        <v>272.0</v>
      </c>
      <c r="U228" s="4" t="s">
        <v>54</v>
      </c>
      <c r="V228" s="3">
        <v>4.0</v>
      </c>
      <c r="W228" s="4" t="s">
        <v>42</v>
      </c>
      <c r="X228" s="3">
        <v>272701.0</v>
      </c>
      <c r="Y228" s="4" t="s">
        <v>65</v>
      </c>
      <c r="Z228" s="4" t="s">
        <v>66</v>
      </c>
      <c r="AA228" s="3">
        <v>4302.0</v>
      </c>
      <c r="AB228" s="4" t="s">
        <v>73</v>
      </c>
      <c r="AC228" s="3">
        <v>1.7052312E7</v>
      </c>
      <c r="AD228" s="3">
        <v>2.688959276E9</v>
      </c>
      <c r="AE228" s="3">
        <v>2.453748371E9</v>
      </c>
      <c r="AF228" s="5">
        <v>45507.0</v>
      </c>
    </row>
    <row r="229" ht="14.25" hidden="1" customHeight="1">
      <c r="A229" s="6">
        <v>2023.0</v>
      </c>
      <c r="B229" s="7" t="s">
        <v>32</v>
      </c>
      <c r="C229" s="7" t="s">
        <v>33</v>
      </c>
      <c r="D229" s="7" t="s">
        <v>34</v>
      </c>
      <c r="E229" s="6">
        <v>10.0</v>
      </c>
      <c r="F229" s="7" t="s">
        <v>35</v>
      </c>
      <c r="G229" s="6">
        <v>100.0</v>
      </c>
      <c r="H229" s="7" t="s">
        <v>35</v>
      </c>
      <c r="I229" s="6">
        <v>100.0</v>
      </c>
      <c r="J229" s="7" t="s">
        <v>36</v>
      </c>
      <c r="K229" s="6">
        <v>22.0</v>
      </c>
      <c r="L229" s="7" t="s">
        <v>37</v>
      </c>
      <c r="M229" s="6">
        <v>3.0</v>
      </c>
      <c r="N229" s="7" t="s">
        <v>149</v>
      </c>
      <c r="O229" s="6">
        <v>14676.0</v>
      </c>
      <c r="P229" s="6">
        <v>90.0</v>
      </c>
      <c r="Q229" s="7" t="s">
        <v>315</v>
      </c>
      <c r="R229" s="6">
        <v>52.0</v>
      </c>
      <c r="S229" s="7" t="s">
        <v>111</v>
      </c>
      <c r="T229" s="6">
        <v>271.0</v>
      </c>
      <c r="U229" s="7" t="s">
        <v>41</v>
      </c>
      <c r="V229" s="6">
        <v>4.0</v>
      </c>
      <c r="W229" s="7" t="s">
        <v>42</v>
      </c>
      <c r="X229" s="6">
        <v>271501.0</v>
      </c>
      <c r="Y229" s="7" t="s">
        <v>75</v>
      </c>
      <c r="Z229" s="7" t="s">
        <v>66</v>
      </c>
      <c r="AA229" s="6">
        <v>4302.0</v>
      </c>
      <c r="AB229" s="7" t="s">
        <v>73</v>
      </c>
      <c r="AC229" s="6">
        <v>656273.0</v>
      </c>
      <c r="AD229" s="6">
        <v>4.0</v>
      </c>
      <c r="AE229" s="6">
        <v>0.0</v>
      </c>
      <c r="AF229" s="8">
        <v>45507.0</v>
      </c>
    </row>
    <row r="230" ht="14.25" hidden="1" customHeight="1">
      <c r="A230" s="3">
        <v>2023.0</v>
      </c>
      <c r="B230" s="4" t="s">
        <v>32</v>
      </c>
      <c r="C230" s="4" t="s">
        <v>33</v>
      </c>
      <c r="D230" s="4" t="s">
        <v>34</v>
      </c>
      <c r="E230" s="3">
        <v>10.0</v>
      </c>
      <c r="F230" s="4" t="s">
        <v>35</v>
      </c>
      <c r="G230" s="3">
        <v>100.0</v>
      </c>
      <c r="H230" s="4" t="s">
        <v>35</v>
      </c>
      <c r="I230" s="3">
        <v>100.0</v>
      </c>
      <c r="J230" s="4" t="s">
        <v>36</v>
      </c>
      <c r="K230" s="3">
        <v>22.0</v>
      </c>
      <c r="L230" s="4" t="s">
        <v>37</v>
      </c>
      <c r="M230" s="3">
        <v>3.0</v>
      </c>
      <c r="N230" s="4" t="s">
        <v>149</v>
      </c>
      <c r="O230" s="3">
        <v>14677.0</v>
      </c>
      <c r="P230" s="3">
        <v>91.0</v>
      </c>
      <c r="Q230" s="4" t="s">
        <v>317</v>
      </c>
      <c r="R230" s="3">
        <v>51.0</v>
      </c>
      <c r="S230" s="4" t="s">
        <v>69</v>
      </c>
      <c r="T230" s="3">
        <v>272.0</v>
      </c>
      <c r="U230" s="4" t="s">
        <v>54</v>
      </c>
      <c r="V230" s="3">
        <v>4.0</v>
      </c>
      <c r="W230" s="4" t="s">
        <v>42</v>
      </c>
      <c r="X230" s="3">
        <v>272701.0</v>
      </c>
      <c r="Y230" s="4" t="s">
        <v>65</v>
      </c>
      <c r="Z230" s="4" t="s">
        <v>66</v>
      </c>
      <c r="AA230" s="3">
        <v>4302.0</v>
      </c>
      <c r="AB230" s="4" t="s">
        <v>73</v>
      </c>
      <c r="AC230" s="3">
        <v>5311954.0</v>
      </c>
      <c r="AD230" s="3">
        <v>9.12588585E8</v>
      </c>
      <c r="AE230" s="3">
        <v>8.78361353E8</v>
      </c>
      <c r="AF230" s="5">
        <v>45507.0</v>
      </c>
    </row>
    <row r="231" ht="14.25" hidden="1" customHeight="1">
      <c r="A231" s="6">
        <v>2023.0</v>
      </c>
      <c r="B231" s="7" t="s">
        <v>32</v>
      </c>
      <c r="C231" s="7" t="s">
        <v>33</v>
      </c>
      <c r="D231" s="7" t="s">
        <v>34</v>
      </c>
      <c r="E231" s="6">
        <v>10.0</v>
      </c>
      <c r="F231" s="7" t="s">
        <v>35</v>
      </c>
      <c r="G231" s="6">
        <v>100.0</v>
      </c>
      <c r="H231" s="7" t="s">
        <v>35</v>
      </c>
      <c r="I231" s="6">
        <v>100.0</v>
      </c>
      <c r="J231" s="7" t="s">
        <v>36</v>
      </c>
      <c r="K231" s="6">
        <v>22.0</v>
      </c>
      <c r="L231" s="7" t="s">
        <v>37</v>
      </c>
      <c r="M231" s="6">
        <v>3.0</v>
      </c>
      <c r="N231" s="7" t="s">
        <v>149</v>
      </c>
      <c r="O231" s="6">
        <v>14677.0</v>
      </c>
      <c r="P231" s="6">
        <v>91.0</v>
      </c>
      <c r="Q231" s="7" t="s">
        <v>317</v>
      </c>
      <c r="R231" s="6">
        <v>52.0</v>
      </c>
      <c r="S231" s="7" t="s">
        <v>111</v>
      </c>
      <c r="T231" s="6">
        <v>271.0</v>
      </c>
      <c r="U231" s="7" t="s">
        <v>41</v>
      </c>
      <c r="V231" s="6">
        <v>4.0</v>
      </c>
      <c r="W231" s="7" t="s">
        <v>42</v>
      </c>
      <c r="X231" s="6">
        <v>271501.0</v>
      </c>
      <c r="Y231" s="7" t="s">
        <v>75</v>
      </c>
      <c r="Z231" s="7" t="s">
        <v>66</v>
      </c>
      <c r="AA231" s="6">
        <v>4302.0</v>
      </c>
      <c r="AB231" s="7" t="s">
        <v>73</v>
      </c>
      <c r="AC231" s="6">
        <v>205254.0</v>
      </c>
      <c r="AD231" s="6">
        <v>4.0</v>
      </c>
      <c r="AE231" s="6">
        <v>0.0</v>
      </c>
      <c r="AF231" s="8">
        <v>45507.0</v>
      </c>
    </row>
    <row r="232" ht="14.25" hidden="1" customHeight="1">
      <c r="A232" s="3">
        <v>2023.0</v>
      </c>
      <c r="B232" s="4" t="s">
        <v>32</v>
      </c>
      <c r="C232" s="4" t="s">
        <v>33</v>
      </c>
      <c r="D232" s="4" t="s">
        <v>34</v>
      </c>
      <c r="E232" s="3">
        <v>10.0</v>
      </c>
      <c r="F232" s="4" t="s">
        <v>35</v>
      </c>
      <c r="G232" s="3">
        <v>100.0</v>
      </c>
      <c r="H232" s="4" t="s">
        <v>35</v>
      </c>
      <c r="I232" s="3">
        <v>100.0</v>
      </c>
      <c r="J232" s="4" t="s">
        <v>36</v>
      </c>
      <c r="K232" s="3">
        <v>22.0</v>
      </c>
      <c r="L232" s="4" t="s">
        <v>37</v>
      </c>
      <c r="M232" s="3">
        <v>3.0</v>
      </c>
      <c r="N232" s="4" t="s">
        <v>149</v>
      </c>
      <c r="O232" s="3">
        <v>14678.0</v>
      </c>
      <c r="P232" s="3">
        <v>92.0</v>
      </c>
      <c r="Q232" s="4" t="s">
        <v>318</v>
      </c>
      <c r="R232" s="3">
        <v>51.0</v>
      </c>
      <c r="S232" s="4" t="s">
        <v>319</v>
      </c>
      <c r="T232" s="3">
        <v>272.0</v>
      </c>
      <c r="U232" s="4" t="s">
        <v>54</v>
      </c>
      <c r="V232" s="3">
        <v>4.0</v>
      </c>
      <c r="W232" s="4" t="s">
        <v>42</v>
      </c>
      <c r="X232" s="3">
        <v>272701.0</v>
      </c>
      <c r="Y232" s="4" t="s">
        <v>65</v>
      </c>
      <c r="Z232" s="4" t="s">
        <v>66</v>
      </c>
      <c r="AA232" s="3">
        <v>4302.0</v>
      </c>
      <c r="AB232" s="4" t="s">
        <v>73</v>
      </c>
      <c r="AC232" s="3">
        <v>5332480.0</v>
      </c>
      <c r="AD232" s="3">
        <v>5.26651926E8</v>
      </c>
      <c r="AE232" s="3">
        <v>5.26651843E8</v>
      </c>
      <c r="AF232" s="5">
        <v>45507.0</v>
      </c>
    </row>
    <row r="233" ht="14.25" hidden="1" customHeight="1">
      <c r="A233" s="6">
        <v>2023.0</v>
      </c>
      <c r="B233" s="7" t="s">
        <v>32</v>
      </c>
      <c r="C233" s="7" t="s">
        <v>33</v>
      </c>
      <c r="D233" s="7" t="s">
        <v>34</v>
      </c>
      <c r="E233" s="6">
        <v>10.0</v>
      </c>
      <c r="F233" s="7" t="s">
        <v>35</v>
      </c>
      <c r="G233" s="6">
        <v>100.0</v>
      </c>
      <c r="H233" s="7" t="s">
        <v>35</v>
      </c>
      <c r="I233" s="6">
        <v>100.0</v>
      </c>
      <c r="J233" s="7" t="s">
        <v>36</v>
      </c>
      <c r="K233" s="6">
        <v>22.0</v>
      </c>
      <c r="L233" s="7" t="s">
        <v>37</v>
      </c>
      <c r="M233" s="6">
        <v>3.0</v>
      </c>
      <c r="N233" s="7" t="s">
        <v>149</v>
      </c>
      <c r="O233" s="6">
        <v>14678.0</v>
      </c>
      <c r="P233" s="6">
        <v>92.0</v>
      </c>
      <c r="Q233" s="7" t="s">
        <v>318</v>
      </c>
      <c r="R233" s="6">
        <v>52.0</v>
      </c>
      <c r="S233" s="7" t="s">
        <v>320</v>
      </c>
      <c r="T233" s="6">
        <v>271.0</v>
      </c>
      <c r="U233" s="7" t="s">
        <v>41</v>
      </c>
      <c r="V233" s="6">
        <v>4.0</v>
      </c>
      <c r="W233" s="7" t="s">
        <v>42</v>
      </c>
      <c r="X233" s="6">
        <v>271501.0</v>
      </c>
      <c r="Y233" s="7" t="s">
        <v>75</v>
      </c>
      <c r="Z233" s="7" t="s">
        <v>66</v>
      </c>
      <c r="AA233" s="6">
        <v>4302.0</v>
      </c>
      <c r="AB233" s="7" t="s">
        <v>73</v>
      </c>
      <c r="AC233" s="6">
        <v>205254.0</v>
      </c>
      <c r="AD233" s="6">
        <v>205254.0</v>
      </c>
      <c r="AE233" s="6">
        <v>0.0</v>
      </c>
      <c r="AF233" s="8">
        <v>45507.0</v>
      </c>
    </row>
    <row r="234" ht="14.25" hidden="1" customHeight="1">
      <c r="A234" s="3">
        <v>2023.0</v>
      </c>
      <c r="B234" s="4" t="s">
        <v>32</v>
      </c>
      <c r="C234" s="4" t="s">
        <v>33</v>
      </c>
      <c r="D234" s="4" t="s">
        <v>34</v>
      </c>
      <c r="E234" s="3">
        <v>10.0</v>
      </c>
      <c r="F234" s="4" t="s">
        <v>35</v>
      </c>
      <c r="G234" s="3">
        <v>100.0</v>
      </c>
      <c r="H234" s="4" t="s">
        <v>35</v>
      </c>
      <c r="I234" s="3">
        <v>100.0</v>
      </c>
      <c r="J234" s="4" t="s">
        <v>36</v>
      </c>
      <c r="K234" s="3">
        <v>22.0</v>
      </c>
      <c r="L234" s="4" t="s">
        <v>37</v>
      </c>
      <c r="M234" s="3">
        <v>3.0</v>
      </c>
      <c r="N234" s="4" t="s">
        <v>149</v>
      </c>
      <c r="O234" s="3">
        <v>14679.0</v>
      </c>
      <c r="P234" s="3">
        <v>93.0</v>
      </c>
      <c r="Q234" s="4" t="s">
        <v>321</v>
      </c>
      <c r="R234" s="3">
        <v>51.0</v>
      </c>
      <c r="S234" s="4" t="s">
        <v>322</v>
      </c>
      <c r="T234" s="3">
        <v>272.0</v>
      </c>
      <c r="U234" s="4" t="s">
        <v>54</v>
      </c>
      <c r="V234" s="3">
        <v>4.0</v>
      </c>
      <c r="W234" s="4" t="s">
        <v>42</v>
      </c>
      <c r="X234" s="3">
        <v>272701.0</v>
      </c>
      <c r="Y234" s="4" t="s">
        <v>65</v>
      </c>
      <c r="Z234" s="4" t="s">
        <v>66</v>
      </c>
      <c r="AA234" s="3">
        <v>4302.0</v>
      </c>
      <c r="AB234" s="4" t="s">
        <v>73</v>
      </c>
      <c r="AC234" s="3">
        <v>5332481.0</v>
      </c>
      <c r="AD234" s="3">
        <v>7.4661962E7</v>
      </c>
      <c r="AE234" s="3">
        <v>6.89486977E8</v>
      </c>
      <c r="AF234" s="5">
        <v>45507.0</v>
      </c>
    </row>
    <row r="235" ht="14.25" hidden="1" customHeight="1">
      <c r="A235" s="6">
        <v>2023.0</v>
      </c>
      <c r="B235" s="7" t="s">
        <v>32</v>
      </c>
      <c r="C235" s="7" t="s">
        <v>33</v>
      </c>
      <c r="D235" s="7" t="s">
        <v>34</v>
      </c>
      <c r="E235" s="6">
        <v>10.0</v>
      </c>
      <c r="F235" s="7" t="s">
        <v>35</v>
      </c>
      <c r="G235" s="6">
        <v>100.0</v>
      </c>
      <c r="H235" s="7" t="s">
        <v>35</v>
      </c>
      <c r="I235" s="6">
        <v>100.0</v>
      </c>
      <c r="J235" s="7" t="s">
        <v>36</v>
      </c>
      <c r="K235" s="6">
        <v>22.0</v>
      </c>
      <c r="L235" s="7" t="s">
        <v>37</v>
      </c>
      <c r="M235" s="6">
        <v>3.0</v>
      </c>
      <c r="N235" s="7" t="s">
        <v>149</v>
      </c>
      <c r="O235" s="6">
        <v>14679.0</v>
      </c>
      <c r="P235" s="6">
        <v>93.0</v>
      </c>
      <c r="Q235" s="7" t="s">
        <v>321</v>
      </c>
      <c r="R235" s="6">
        <v>52.0</v>
      </c>
      <c r="S235" s="7" t="s">
        <v>320</v>
      </c>
      <c r="T235" s="6">
        <v>271.0</v>
      </c>
      <c r="U235" s="7" t="s">
        <v>41</v>
      </c>
      <c r="V235" s="6">
        <v>4.0</v>
      </c>
      <c r="W235" s="7" t="s">
        <v>42</v>
      </c>
      <c r="X235" s="6">
        <v>271501.0</v>
      </c>
      <c r="Y235" s="7" t="s">
        <v>75</v>
      </c>
      <c r="Z235" s="7" t="s">
        <v>66</v>
      </c>
      <c r="AA235" s="6">
        <v>4302.0</v>
      </c>
      <c r="AB235" s="7" t="s">
        <v>73</v>
      </c>
      <c r="AC235" s="6">
        <v>205253.0</v>
      </c>
      <c r="AD235" s="6">
        <v>205253.0</v>
      </c>
      <c r="AE235" s="6">
        <v>0.0</v>
      </c>
      <c r="AF235" s="8">
        <v>45507.0</v>
      </c>
    </row>
    <row r="236" ht="14.25" hidden="1" customHeight="1">
      <c r="A236" s="3">
        <v>2023.0</v>
      </c>
      <c r="B236" s="4" t="s">
        <v>32</v>
      </c>
      <c r="C236" s="4" t="s">
        <v>33</v>
      </c>
      <c r="D236" s="4" t="s">
        <v>34</v>
      </c>
      <c r="E236" s="3">
        <v>10.0</v>
      </c>
      <c r="F236" s="4" t="s">
        <v>35</v>
      </c>
      <c r="G236" s="3">
        <v>100.0</v>
      </c>
      <c r="H236" s="4" t="s">
        <v>35</v>
      </c>
      <c r="I236" s="3">
        <v>100.0</v>
      </c>
      <c r="J236" s="4" t="s">
        <v>36</v>
      </c>
      <c r="K236" s="3">
        <v>22.0</v>
      </c>
      <c r="L236" s="4" t="s">
        <v>37</v>
      </c>
      <c r="M236" s="3">
        <v>3.0</v>
      </c>
      <c r="N236" s="4" t="s">
        <v>149</v>
      </c>
      <c r="O236" s="3">
        <v>14681.0</v>
      </c>
      <c r="P236" s="3">
        <v>94.0</v>
      </c>
      <c r="Q236" s="4" t="s">
        <v>323</v>
      </c>
      <c r="R236" s="3">
        <v>51.0</v>
      </c>
      <c r="S236" s="4" t="s">
        <v>324</v>
      </c>
      <c r="T236" s="3">
        <v>272.0</v>
      </c>
      <c r="U236" s="4" t="s">
        <v>54</v>
      </c>
      <c r="V236" s="3">
        <v>4.0</v>
      </c>
      <c r="W236" s="4" t="s">
        <v>42</v>
      </c>
      <c r="X236" s="3">
        <v>272701.0</v>
      </c>
      <c r="Y236" s="4" t="s">
        <v>65</v>
      </c>
      <c r="Z236" s="4" t="s">
        <v>66</v>
      </c>
      <c r="AA236" s="3">
        <v>4302.0</v>
      </c>
      <c r="AB236" s="4" t="s">
        <v>73</v>
      </c>
      <c r="AC236" s="3">
        <v>5332482.0</v>
      </c>
      <c r="AD236" s="3">
        <v>5332482.0</v>
      </c>
      <c r="AE236" s="3">
        <v>5332482.0</v>
      </c>
      <c r="AF236" s="5">
        <v>45507.0</v>
      </c>
    </row>
    <row r="237" ht="14.25" hidden="1" customHeight="1">
      <c r="A237" s="6">
        <v>2023.0</v>
      </c>
      <c r="B237" s="7" t="s">
        <v>32</v>
      </c>
      <c r="C237" s="7" t="s">
        <v>33</v>
      </c>
      <c r="D237" s="7" t="s">
        <v>34</v>
      </c>
      <c r="E237" s="6">
        <v>10.0</v>
      </c>
      <c r="F237" s="7" t="s">
        <v>35</v>
      </c>
      <c r="G237" s="6">
        <v>100.0</v>
      </c>
      <c r="H237" s="7" t="s">
        <v>35</v>
      </c>
      <c r="I237" s="6">
        <v>100.0</v>
      </c>
      <c r="J237" s="7" t="s">
        <v>36</v>
      </c>
      <c r="K237" s="6">
        <v>22.0</v>
      </c>
      <c r="L237" s="7" t="s">
        <v>37</v>
      </c>
      <c r="M237" s="6">
        <v>3.0</v>
      </c>
      <c r="N237" s="7" t="s">
        <v>149</v>
      </c>
      <c r="O237" s="6">
        <v>14681.0</v>
      </c>
      <c r="P237" s="6">
        <v>94.0</v>
      </c>
      <c r="Q237" s="7" t="s">
        <v>323</v>
      </c>
      <c r="R237" s="6">
        <v>52.0</v>
      </c>
      <c r="S237" s="7" t="s">
        <v>320</v>
      </c>
      <c r="T237" s="6">
        <v>271.0</v>
      </c>
      <c r="U237" s="7" t="s">
        <v>41</v>
      </c>
      <c r="V237" s="6">
        <v>4.0</v>
      </c>
      <c r="W237" s="7" t="s">
        <v>42</v>
      </c>
      <c r="X237" s="6">
        <v>271501.0</v>
      </c>
      <c r="Y237" s="7" t="s">
        <v>75</v>
      </c>
      <c r="Z237" s="7" t="s">
        <v>66</v>
      </c>
      <c r="AA237" s="6">
        <v>4302.0</v>
      </c>
      <c r="AB237" s="7" t="s">
        <v>73</v>
      </c>
      <c r="AC237" s="6">
        <v>205252.0</v>
      </c>
      <c r="AD237" s="6">
        <v>205252.0</v>
      </c>
      <c r="AE237" s="6">
        <v>0.0</v>
      </c>
      <c r="AF237" s="8">
        <v>45507.0</v>
      </c>
    </row>
    <row r="238" ht="14.25" hidden="1" customHeight="1">
      <c r="A238" s="3">
        <v>2023.0</v>
      </c>
      <c r="B238" s="4" t="s">
        <v>32</v>
      </c>
      <c r="C238" s="4" t="s">
        <v>33</v>
      </c>
      <c r="D238" s="4" t="s">
        <v>34</v>
      </c>
      <c r="E238" s="3">
        <v>10.0</v>
      </c>
      <c r="F238" s="4" t="s">
        <v>35</v>
      </c>
      <c r="G238" s="3">
        <v>100.0</v>
      </c>
      <c r="H238" s="4" t="s">
        <v>35</v>
      </c>
      <c r="I238" s="3">
        <v>100.0</v>
      </c>
      <c r="J238" s="4" t="s">
        <v>36</v>
      </c>
      <c r="K238" s="3">
        <v>22.0</v>
      </c>
      <c r="L238" s="4" t="s">
        <v>37</v>
      </c>
      <c r="M238" s="3">
        <v>3.0</v>
      </c>
      <c r="N238" s="4" t="s">
        <v>149</v>
      </c>
      <c r="O238" s="3">
        <v>14694.0</v>
      </c>
      <c r="P238" s="3">
        <v>95.0</v>
      </c>
      <c r="Q238" s="4" t="s">
        <v>325</v>
      </c>
      <c r="R238" s="3">
        <v>51.0</v>
      </c>
      <c r="S238" s="4" t="s">
        <v>326</v>
      </c>
      <c r="T238" s="3">
        <v>272.0</v>
      </c>
      <c r="U238" s="4" t="s">
        <v>54</v>
      </c>
      <c r="V238" s="3">
        <v>4.0</v>
      </c>
      <c r="W238" s="4" t="s">
        <v>42</v>
      </c>
      <c r="X238" s="3">
        <v>272701.0</v>
      </c>
      <c r="Y238" s="4" t="s">
        <v>65</v>
      </c>
      <c r="Z238" s="4" t="s">
        <v>66</v>
      </c>
      <c r="AA238" s="3">
        <v>4302.0</v>
      </c>
      <c r="AB238" s="4" t="s">
        <v>73</v>
      </c>
      <c r="AC238" s="3">
        <v>5373531.0</v>
      </c>
      <c r="AD238" s="3">
        <v>5373531.0</v>
      </c>
      <c r="AE238" s="3">
        <v>5.27525653E8</v>
      </c>
      <c r="AF238" s="5">
        <v>45507.0</v>
      </c>
    </row>
    <row r="239" ht="14.25" hidden="1" customHeight="1">
      <c r="A239" s="6">
        <v>2023.0</v>
      </c>
      <c r="B239" s="7" t="s">
        <v>32</v>
      </c>
      <c r="C239" s="7" t="s">
        <v>33</v>
      </c>
      <c r="D239" s="7" t="s">
        <v>34</v>
      </c>
      <c r="E239" s="6">
        <v>10.0</v>
      </c>
      <c r="F239" s="7" t="s">
        <v>35</v>
      </c>
      <c r="G239" s="6">
        <v>100.0</v>
      </c>
      <c r="H239" s="7" t="s">
        <v>35</v>
      </c>
      <c r="I239" s="6">
        <v>100.0</v>
      </c>
      <c r="J239" s="7" t="s">
        <v>36</v>
      </c>
      <c r="K239" s="6">
        <v>22.0</v>
      </c>
      <c r="L239" s="7" t="s">
        <v>37</v>
      </c>
      <c r="M239" s="6">
        <v>3.0</v>
      </c>
      <c r="N239" s="7" t="s">
        <v>149</v>
      </c>
      <c r="O239" s="6">
        <v>14694.0</v>
      </c>
      <c r="P239" s="6">
        <v>95.0</v>
      </c>
      <c r="Q239" s="7" t="s">
        <v>325</v>
      </c>
      <c r="R239" s="6">
        <v>52.0</v>
      </c>
      <c r="S239" s="7" t="s">
        <v>111</v>
      </c>
      <c r="T239" s="6">
        <v>271.0</v>
      </c>
      <c r="U239" s="7" t="s">
        <v>41</v>
      </c>
      <c r="V239" s="6">
        <v>4.0</v>
      </c>
      <c r="W239" s="7" t="s">
        <v>42</v>
      </c>
      <c r="X239" s="6">
        <v>271501.0</v>
      </c>
      <c r="Y239" s="7" t="s">
        <v>75</v>
      </c>
      <c r="Z239" s="7" t="s">
        <v>66</v>
      </c>
      <c r="AA239" s="6">
        <v>4302.0</v>
      </c>
      <c r="AB239" s="7" t="s">
        <v>73</v>
      </c>
      <c r="AC239" s="6">
        <v>205254.0</v>
      </c>
      <c r="AD239" s="6">
        <v>205254.0</v>
      </c>
      <c r="AE239" s="6">
        <v>0.0</v>
      </c>
      <c r="AF239" s="8">
        <v>45507.0</v>
      </c>
    </row>
    <row r="240" ht="14.25" hidden="1" customHeight="1">
      <c r="A240" s="3">
        <v>2023.0</v>
      </c>
      <c r="B240" s="4" t="s">
        <v>32</v>
      </c>
      <c r="C240" s="4" t="s">
        <v>33</v>
      </c>
      <c r="D240" s="4" t="s">
        <v>34</v>
      </c>
      <c r="E240" s="3">
        <v>10.0</v>
      </c>
      <c r="F240" s="4" t="s">
        <v>35</v>
      </c>
      <c r="G240" s="3">
        <v>100.0</v>
      </c>
      <c r="H240" s="4" t="s">
        <v>35</v>
      </c>
      <c r="I240" s="3">
        <v>100.0</v>
      </c>
      <c r="J240" s="4" t="s">
        <v>36</v>
      </c>
      <c r="K240" s="3">
        <v>22.0</v>
      </c>
      <c r="L240" s="4" t="s">
        <v>37</v>
      </c>
      <c r="M240" s="3">
        <v>3.0</v>
      </c>
      <c r="N240" s="4" t="s">
        <v>149</v>
      </c>
      <c r="O240" s="3">
        <v>14695.0</v>
      </c>
      <c r="P240" s="3">
        <v>96.0</v>
      </c>
      <c r="Q240" s="4" t="s">
        <v>327</v>
      </c>
      <c r="R240" s="3">
        <v>51.0</v>
      </c>
      <c r="S240" s="4" t="s">
        <v>328</v>
      </c>
      <c r="T240" s="3">
        <v>272.0</v>
      </c>
      <c r="U240" s="4" t="s">
        <v>54</v>
      </c>
      <c r="V240" s="3">
        <v>4.0</v>
      </c>
      <c r="W240" s="4" t="s">
        <v>42</v>
      </c>
      <c r="X240" s="3">
        <v>272701.0</v>
      </c>
      <c r="Y240" s="4" t="s">
        <v>65</v>
      </c>
      <c r="Z240" s="4" t="s">
        <v>66</v>
      </c>
      <c r="AA240" s="3">
        <v>4302.0</v>
      </c>
      <c r="AB240" s="4" t="s">
        <v>73</v>
      </c>
      <c r="AC240" s="3">
        <v>5373531.0</v>
      </c>
      <c r="AD240" s="3">
        <v>1.47673796E8</v>
      </c>
      <c r="AE240" s="3">
        <v>1.4767371E7</v>
      </c>
      <c r="AF240" s="5">
        <v>45507.0</v>
      </c>
    </row>
    <row r="241" ht="14.25" hidden="1" customHeight="1">
      <c r="A241" s="6">
        <v>2023.0</v>
      </c>
      <c r="B241" s="7" t="s">
        <v>32</v>
      </c>
      <c r="C241" s="7" t="s">
        <v>33</v>
      </c>
      <c r="D241" s="7" t="s">
        <v>34</v>
      </c>
      <c r="E241" s="6">
        <v>10.0</v>
      </c>
      <c r="F241" s="7" t="s">
        <v>35</v>
      </c>
      <c r="G241" s="6">
        <v>100.0</v>
      </c>
      <c r="H241" s="7" t="s">
        <v>35</v>
      </c>
      <c r="I241" s="6">
        <v>100.0</v>
      </c>
      <c r="J241" s="7" t="s">
        <v>36</v>
      </c>
      <c r="K241" s="6">
        <v>22.0</v>
      </c>
      <c r="L241" s="7" t="s">
        <v>37</v>
      </c>
      <c r="M241" s="6">
        <v>3.0</v>
      </c>
      <c r="N241" s="7" t="s">
        <v>149</v>
      </c>
      <c r="O241" s="6">
        <v>14695.0</v>
      </c>
      <c r="P241" s="6">
        <v>96.0</v>
      </c>
      <c r="Q241" s="7" t="s">
        <v>327</v>
      </c>
      <c r="R241" s="6">
        <v>52.0</v>
      </c>
      <c r="S241" s="7" t="s">
        <v>329</v>
      </c>
      <c r="T241" s="6">
        <v>271.0</v>
      </c>
      <c r="U241" s="7" t="s">
        <v>41</v>
      </c>
      <c r="V241" s="6">
        <v>4.0</v>
      </c>
      <c r="W241" s="7" t="s">
        <v>42</v>
      </c>
      <c r="X241" s="6">
        <v>271501.0</v>
      </c>
      <c r="Y241" s="7" t="s">
        <v>75</v>
      </c>
      <c r="Z241" s="7" t="s">
        <v>66</v>
      </c>
      <c r="AA241" s="6">
        <v>4302.0</v>
      </c>
      <c r="AB241" s="7" t="s">
        <v>73</v>
      </c>
      <c r="AC241" s="6">
        <v>205254.0</v>
      </c>
      <c r="AD241" s="6">
        <v>0.0</v>
      </c>
      <c r="AE241" s="6">
        <v>0.0</v>
      </c>
      <c r="AF241" s="8">
        <v>45507.0</v>
      </c>
    </row>
    <row r="242" ht="14.25" hidden="1" customHeight="1">
      <c r="A242" s="3">
        <v>2023.0</v>
      </c>
      <c r="B242" s="4" t="s">
        <v>32</v>
      </c>
      <c r="C242" s="4" t="s">
        <v>33</v>
      </c>
      <c r="D242" s="4" t="s">
        <v>34</v>
      </c>
      <c r="E242" s="3">
        <v>10.0</v>
      </c>
      <c r="F242" s="4" t="s">
        <v>35</v>
      </c>
      <c r="G242" s="3">
        <v>100.0</v>
      </c>
      <c r="H242" s="4" t="s">
        <v>35</v>
      </c>
      <c r="I242" s="3">
        <v>100.0</v>
      </c>
      <c r="J242" s="4" t="s">
        <v>36</v>
      </c>
      <c r="K242" s="3">
        <v>22.0</v>
      </c>
      <c r="L242" s="4" t="s">
        <v>37</v>
      </c>
      <c r="M242" s="3">
        <v>3.0</v>
      </c>
      <c r="N242" s="4" t="s">
        <v>149</v>
      </c>
      <c r="O242" s="3">
        <v>14698.0</v>
      </c>
      <c r="P242" s="3">
        <v>97.0</v>
      </c>
      <c r="Q242" s="4" t="s">
        <v>330</v>
      </c>
      <c r="R242" s="3">
        <v>51.0</v>
      </c>
      <c r="S242" s="4" t="s">
        <v>331</v>
      </c>
      <c r="T242" s="3">
        <v>272.0</v>
      </c>
      <c r="U242" s="4" t="s">
        <v>54</v>
      </c>
      <c r="V242" s="3">
        <v>4.0</v>
      </c>
      <c r="W242" s="4" t="s">
        <v>42</v>
      </c>
      <c r="X242" s="3">
        <v>272701.0</v>
      </c>
      <c r="Y242" s="4" t="s">
        <v>65</v>
      </c>
      <c r="Z242" s="4" t="s">
        <v>66</v>
      </c>
      <c r="AA242" s="3">
        <v>4302.0</v>
      </c>
      <c r="AB242" s="4" t="s">
        <v>73</v>
      </c>
      <c r="AC242" s="3">
        <v>5373532.0</v>
      </c>
      <c r="AD242" s="3">
        <v>1476738.0</v>
      </c>
      <c r="AE242" s="3">
        <v>1.4767371E7</v>
      </c>
      <c r="AF242" s="5">
        <v>45507.0</v>
      </c>
    </row>
    <row r="243" ht="14.25" hidden="1" customHeight="1">
      <c r="A243" s="6">
        <v>2023.0</v>
      </c>
      <c r="B243" s="7" t="s">
        <v>32</v>
      </c>
      <c r="C243" s="7" t="s">
        <v>33</v>
      </c>
      <c r="D243" s="7" t="s">
        <v>34</v>
      </c>
      <c r="E243" s="6">
        <v>10.0</v>
      </c>
      <c r="F243" s="7" t="s">
        <v>35</v>
      </c>
      <c r="G243" s="6">
        <v>100.0</v>
      </c>
      <c r="H243" s="7" t="s">
        <v>35</v>
      </c>
      <c r="I243" s="6">
        <v>100.0</v>
      </c>
      <c r="J243" s="7" t="s">
        <v>36</v>
      </c>
      <c r="K243" s="6">
        <v>22.0</v>
      </c>
      <c r="L243" s="7" t="s">
        <v>37</v>
      </c>
      <c r="M243" s="6">
        <v>3.0</v>
      </c>
      <c r="N243" s="7" t="s">
        <v>149</v>
      </c>
      <c r="O243" s="6">
        <v>14698.0</v>
      </c>
      <c r="P243" s="6">
        <v>97.0</v>
      </c>
      <c r="Q243" s="7" t="s">
        <v>330</v>
      </c>
      <c r="R243" s="6">
        <v>52.0</v>
      </c>
      <c r="S243" s="7" t="s">
        <v>320</v>
      </c>
      <c r="T243" s="6">
        <v>271.0</v>
      </c>
      <c r="U243" s="7" t="s">
        <v>41</v>
      </c>
      <c r="V243" s="6">
        <v>4.0</v>
      </c>
      <c r="W243" s="7" t="s">
        <v>42</v>
      </c>
      <c r="X243" s="6">
        <v>271501.0</v>
      </c>
      <c r="Y243" s="7" t="s">
        <v>75</v>
      </c>
      <c r="Z243" s="7" t="s">
        <v>66</v>
      </c>
      <c r="AA243" s="6">
        <v>4302.0</v>
      </c>
      <c r="AB243" s="7" t="s">
        <v>73</v>
      </c>
      <c r="AC243" s="6">
        <v>205253.0</v>
      </c>
      <c r="AD243" s="6">
        <v>205253.0</v>
      </c>
      <c r="AE243" s="6">
        <v>0.0</v>
      </c>
      <c r="AF243" s="8">
        <v>45507.0</v>
      </c>
    </row>
    <row r="244" ht="14.25" hidden="1" customHeight="1">
      <c r="A244" s="3">
        <v>2023.0</v>
      </c>
      <c r="B244" s="4" t="s">
        <v>32</v>
      </c>
      <c r="C244" s="4" t="s">
        <v>33</v>
      </c>
      <c r="D244" s="4" t="s">
        <v>34</v>
      </c>
      <c r="E244" s="3">
        <v>10.0</v>
      </c>
      <c r="F244" s="4" t="s">
        <v>35</v>
      </c>
      <c r="G244" s="3">
        <v>100.0</v>
      </c>
      <c r="H244" s="4" t="s">
        <v>35</v>
      </c>
      <c r="I244" s="3">
        <v>100.0</v>
      </c>
      <c r="J244" s="4" t="s">
        <v>36</v>
      </c>
      <c r="K244" s="3">
        <v>22.0</v>
      </c>
      <c r="L244" s="4" t="s">
        <v>37</v>
      </c>
      <c r="M244" s="3">
        <v>3.0</v>
      </c>
      <c r="N244" s="4" t="s">
        <v>149</v>
      </c>
      <c r="O244" s="3">
        <v>14699.0</v>
      </c>
      <c r="P244" s="3">
        <v>98.0</v>
      </c>
      <c r="Q244" s="4" t="s">
        <v>332</v>
      </c>
      <c r="R244" s="3">
        <v>51.0</v>
      </c>
      <c r="S244" s="4" t="s">
        <v>333</v>
      </c>
      <c r="T244" s="3">
        <v>272.0</v>
      </c>
      <c r="U244" s="4" t="s">
        <v>54</v>
      </c>
      <c r="V244" s="3">
        <v>4.0</v>
      </c>
      <c r="W244" s="4" t="s">
        <v>42</v>
      </c>
      <c r="X244" s="3">
        <v>272701.0</v>
      </c>
      <c r="Y244" s="4" t="s">
        <v>65</v>
      </c>
      <c r="Z244" s="4" t="s">
        <v>66</v>
      </c>
      <c r="AA244" s="3">
        <v>4302.0</v>
      </c>
      <c r="AB244" s="4" t="s">
        <v>73</v>
      </c>
      <c r="AC244" s="3">
        <v>1.7249194E7</v>
      </c>
      <c r="AD244" s="3">
        <v>7.11432523E8</v>
      </c>
      <c r="AE244" s="3">
        <v>7.1143246E7</v>
      </c>
      <c r="AF244" s="5">
        <v>45507.0</v>
      </c>
    </row>
    <row r="245" ht="14.25" hidden="1" customHeight="1">
      <c r="A245" s="6">
        <v>2023.0</v>
      </c>
      <c r="B245" s="7" t="s">
        <v>32</v>
      </c>
      <c r="C245" s="7" t="s">
        <v>33</v>
      </c>
      <c r="D245" s="7" t="s">
        <v>34</v>
      </c>
      <c r="E245" s="6">
        <v>10.0</v>
      </c>
      <c r="F245" s="7" t="s">
        <v>35</v>
      </c>
      <c r="G245" s="6">
        <v>100.0</v>
      </c>
      <c r="H245" s="7" t="s">
        <v>35</v>
      </c>
      <c r="I245" s="6">
        <v>100.0</v>
      </c>
      <c r="J245" s="7" t="s">
        <v>36</v>
      </c>
      <c r="K245" s="6">
        <v>22.0</v>
      </c>
      <c r="L245" s="7" t="s">
        <v>37</v>
      </c>
      <c r="M245" s="6">
        <v>3.0</v>
      </c>
      <c r="N245" s="7" t="s">
        <v>149</v>
      </c>
      <c r="O245" s="6">
        <v>14699.0</v>
      </c>
      <c r="P245" s="6">
        <v>98.0</v>
      </c>
      <c r="Q245" s="7" t="s">
        <v>332</v>
      </c>
      <c r="R245" s="6">
        <v>52.0</v>
      </c>
      <c r="S245" s="7" t="s">
        <v>111</v>
      </c>
      <c r="T245" s="6">
        <v>271.0</v>
      </c>
      <c r="U245" s="7" t="s">
        <v>41</v>
      </c>
      <c r="V245" s="6">
        <v>4.0</v>
      </c>
      <c r="W245" s="7" t="s">
        <v>42</v>
      </c>
      <c r="X245" s="6">
        <v>271501.0</v>
      </c>
      <c r="Y245" s="7" t="s">
        <v>75</v>
      </c>
      <c r="Z245" s="7" t="s">
        <v>66</v>
      </c>
      <c r="AA245" s="6">
        <v>4302.0</v>
      </c>
      <c r="AB245" s="7" t="s">
        <v>73</v>
      </c>
      <c r="AC245" s="6">
        <v>656272.0</v>
      </c>
      <c r="AD245" s="6">
        <v>656272.0</v>
      </c>
      <c r="AE245" s="6">
        <v>0.0</v>
      </c>
      <c r="AF245" s="8">
        <v>45507.0</v>
      </c>
    </row>
    <row r="246" ht="14.25" hidden="1" customHeight="1">
      <c r="A246" s="3">
        <v>2023.0</v>
      </c>
      <c r="B246" s="4" t="s">
        <v>32</v>
      </c>
      <c r="C246" s="4" t="s">
        <v>33</v>
      </c>
      <c r="D246" s="4" t="s">
        <v>34</v>
      </c>
      <c r="E246" s="3">
        <v>10.0</v>
      </c>
      <c r="F246" s="4" t="s">
        <v>35</v>
      </c>
      <c r="G246" s="3">
        <v>100.0</v>
      </c>
      <c r="H246" s="4" t="s">
        <v>35</v>
      </c>
      <c r="I246" s="3">
        <v>100.0</v>
      </c>
      <c r="J246" s="4" t="s">
        <v>36</v>
      </c>
      <c r="K246" s="3">
        <v>22.0</v>
      </c>
      <c r="L246" s="4" t="s">
        <v>37</v>
      </c>
      <c r="M246" s="3">
        <v>3.0</v>
      </c>
      <c r="N246" s="4" t="s">
        <v>149</v>
      </c>
      <c r="O246" s="3">
        <v>14704.0</v>
      </c>
      <c r="P246" s="3">
        <v>99.0</v>
      </c>
      <c r="Q246" s="4" t="s">
        <v>334</v>
      </c>
      <c r="R246" s="3">
        <v>51.0</v>
      </c>
      <c r="S246" s="4" t="s">
        <v>335</v>
      </c>
      <c r="T246" s="3">
        <v>272.0</v>
      </c>
      <c r="U246" s="4" t="s">
        <v>54</v>
      </c>
      <c r="V246" s="3">
        <v>4.0</v>
      </c>
      <c r="W246" s="4" t="s">
        <v>42</v>
      </c>
      <c r="X246" s="3">
        <v>272701.0</v>
      </c>
      <c r="Y246" s="4" t="s">
        <v>65</v>
      </c>
      <c r="Z246" s="4" t="s">
        <v>66</v>
      </c>
      <c r="AA246" s="3">
        <v>4302.0</v>
      </c>
      <c r="AB246" s="4" t="s">
        <v>73</v>
      </c>
      <c r="AC246" s="3">
        <v>2.9234719E7</v>
      </c>
      <c r="AD246" s="3">
        <v>2.348241993E9</v>
      </c>
      <c r="AE246" s="3">
        <v>2.3E7</v>
      </c>
      <c r="AF246" s="5">
        <v>45507.0</v>
      </c>
    </row>
    <row r="247" ht="14.25" hidden="1" customHeight="1">
      <c r="A247" s="6">
        <v>2023.0</v>
      </c>
      <c r="B247" s="7" t="s">
        <v>32</v>
      </c>
      <c r="C247" s="7" t="s">
        <v>33</v>
      </c>
      <c r="D247" s="7" t="s">
        <v>34</v>
      </c>
      <c r="E247" s="6">
        <v>10.0</v>
      </c>
      <c r="F247" s="7" t="s">
        <v>35</v>
      </c>
      <c r="G247" s="6">
        <v>100.0</v>
      </c>
      <c r="H247" s="7" t="s">
        <v>35</v>
      </c>
      <c r="I247" s="6">
        <v>100.0</v>
      </c>
      <c r="J247" s="7" t="s">
        <v>36</v>
      </c>
      <c r="K247" s="6">
        <v>22.0</v>
      </c>
      <c r="L247" s="7" t="s">
        <v>37</v>
      </c>
      <c r="M247" s="6">
        <v>3.0</v>
      </c>
      <c r="N247" s="7" t="s">
        <v>149</v>
      </c>
      <c r="O247" s="6">
        <v>14704.0</v>
      </c>
      <c r="P247" s="6">
        <v>99.0</v>
      </c>
      <c r="Q247" s="7" t="s">
        <v>334</v>
      </c>
      <c r="R247" s="6">
        <v>52.0</v>
      </c>
      <c r="S247" s="7" t="s">
        <v>320</v>
      </c>
      <c r="T247" s="6">
        <v>271.0</v>
      </c>
      <c r="U247" s="7" t="s">
        <v>41</v>
      </c>
      <c r="V247" s="6">
        <v>4.0</v>
      </c>
      <c r="W247" s="7" t="s">
        <v>42</v>
      </c>
      <c r="X247" s="6">
        <v>271501.0</v>
      </c>
      <c r="Y247" s="7" t="s">
        <v>75</v>
      </c>
      <c r="Z247" s="7" t="s">
        <v>66</v>
      </c>
      <c r="AA247" s="6">
        <v>4302.0</v>
      </c>
      <c r="AB247" s="7" t="s">
        <v>73</v>
      </c>
      <c r="AC247" s="6">
        <v>669286.0</v>
      </c>
      <c r="AD247" s="6">
        <v>0.0</v>
      </c>
      <c r="AE247" s="6">
        <v>0.0</v>
      </c>
      <c r="AF247" s="8">
        <v>45507.0</v>
      </c>
    </row>
    <row r="248" ht="14.25" hidden="1" customHeight="1">
      <c r="A248" s="3">
        <v>2023.0</v>
      </c>
      <c r="B248" s="4" t="s">
        <v>32</v>
      </c>
      <c r="C248" s="4" t="s">
        <v>33</v>
      </c>
      <c r="D248" s="4" t="s">
        <v>34</v>
      </c>
      <c r="E248" s="3">
        <v>10.0</v>
      </c>
      <c r="F248" s="4" t="s">
        <v>35</v>
      </c>
      <c r="G248" s="3">
        <v>100.0</v>
      </c>
      <c r="H248" s="4" t="s">
        <v>35</v>
      </c>
      <c r="I248" s="3">
        <v>100.0</v>
      </c>
      <c r="J248" s="4" t="s">
        <v>36</v>
      </c>
      <c r="K248" s="3">
        <v>22.0</v>
      </c>
      <c r="L248" s="4" t="s">
        <v>37</v>
      </c>
      <c r="M248" s="3">
        <v>4.0</v>
      </c>
      <c r="N248" s="4" t="s">
        <v>336</v>
      </c>
      <c r="O248" s="3">
        <v>14756.0</v>
      </c>
      <c r="P248" s="3">
        <v>1.0</v>
      </c>
      <c r="Q248" s="4" t="s">
        <v>337</v>
      </c>
      <c r="R248" s="3">
        <v>51.0</v>
      </c>
      <c r="S248" s="4" t="s">
        <v>337</v>
      </c>
      <c r="T248" s="3">
        <v>271.0</v>
      </c>
      <c r="U248" s="4" t="s">
        <v>41</v>
      </c>
      <c r="V248" s="3">
        <v>4.0</v>
      </c>
      <c r="W248" s="4" t="s">
        <v>42</v>
      </c>
      <c r="X248" s="3">
        <v>271201.0</v>
      </c>
      <c r="Y248" s="4" t="s">
        <v>43</v>
      </c>
      <c r="Z248" s="4" t="s">
        <v>44</v>
      </c>
      <c r="AA248" s="3">
        <v>4102.0</v>
      </c>
      <c r="AB248" s="4" t="s">
        <v>45</v>
      </c>
      <c r="AC248" s="3">
        <v>762605.0</v>
      </c>
      <c r="AD248" s="3">
        <v>762605.0</v>
      </c>
      <c r="AE248" s="3">
        <v>7.1276292E7</v>
      </c>
      <c r="AF248" s="5">
        <v>45507.0</v>
      </c>
    </row>
    <row r="249" ht="14.25" hidden="1" customHeight="1">
      <c r="A249" s="6">
        <v>2023.0</v>
      </c>
      <c r="B249" s="7" t="s">
        <v>32</v>
      </c>
      <c r="C249" s="7" t="s">
        <v>33</v>
      </c>
      <c r="D249" s="7" t="s">
        <v>34</v>
      </c>
      <c r="E249" s="6">
        <v>10.0</v>
      </c>
      <c r="F249" s="7" t="s">
        <v>35</v>
      </c>
      <c r="G249" s="6">
        <v>100.0</v>
      </c>
      <c r="H249" s="7" t="s">
        <v>35</v>
      </c>
      <c r="I249" s="6">
        <v>100.0</v>
      </c>
      <c r="J249" s="7" t="s">
        <v>36</v>
      </c>
      <c r="K249" s="6">
        <v>22.0</v>
      </c>
      <c r="L249" s="7" t="s">
        <v>37</v>
      </c>
      <c r="M249" s="6">
        <v>4.0</v>
      </c>
      <c r="N249" s="7" t="s">
        <v>336</v>
      </c>
      <c r="O249" s="6">
        <v>14756.0</v>
      </c>
      <c r="P249" s="6">
        <v>1.0</v>
      </c>
      <c r="Q249" s="7" t="s">
        <v>337</v>
      </c>
      <c r="R249" s="6">
        <v>52.0</v>
      </c>
      <c r="S249" s="7" t="s">
        <v>338</v>
      </c>
      <c r="T249" s="6">
        <v>271.0</v>
      </c>
      <c r="U249" s="7" t="s">
        <v>41</v>
      </c>
      <c r="V249" s="6">
        <v>4.0</v>
      </c>
      <c r="W249" s="7" t="s">
        <v>42</v>
      </c>
      <c r="X249" s="6">
        <v>271501.0</v>
      </c>
      <c r="Y249" s="7" t="s">
        <v>75</v>
      </c>
      <c r="Z249" s="7" t="s">
        <v>44</v>
      </c>
      <c r="AA249" s="6">
        <v>4102.0</v>
      </c>
      <c r="AB249" s="7" t="s">
        <v>45</v>
      </c>
      <c r="AC249" s="6">
        <v>29354.0</v>
      </c>
      <c r="AD249" s="6">
        <v>29354.0</v>
      </c>
      <c r="AE249" s="6">
        <v>0.0</v>
      </c>
      <c r="AF249" s="8">
        <v>45507.0</v>
      </c>
    </row>
    <row r="250" ht="14.25" hidden="1" customHeight="1">
      <c r="A250" s="3">
        <v>2023.0</v>
      </c>
      <c r="B250" s="4" t="s">
        <v>32</v>
      </c>
      <c r="C250" s="4" t="s">
        <v>33</v>
      </c>
      <c r="D250" s="4" t="s">
        <v>34</v>
      </c>
      <c r="E250" s="3">
        <v>10.0</v>
      </c>
      <c r="F250" s="4" t="s">
        <v>35</v>
      </c>
      <c r="G250" s="3">
        <v>100.0</v>
      </c>
      <c r="H250" s="4" t="s">
        <v>35</v>
      </c>
      <c r="I250" s="3">
        <v>100.0</v>
      </c>
      <c r="J250" s="4" t="s">
        <v>36</v>
      </c>
      <c r="K250" s="3">
        <v>22.0</v>
      </c>
      <c r="L250" s="4" t="s">
        <v>37</v>
      </c>
      <c r="M250" s="3">
        <v>4.0</v>
      </c>
      <c r="N250" s="4" t="s">
        <v>336</v>
      </c>
      <c r="O250" s="3">
        <v>14710.0</v>
      </c>
      <c r="P250" s="3">
        <v>2.0</v>
      </c>
      <c r="Q250" s="4" t="s">
        <v>339</v>
      </c>
      <c r="R250" s="3">
        <v>51.0</v>
      </c>
      <c r="S250" s="4" t="s">
        <v>339</v>
      </c>
      <c r="T250" s="3">
        <v>272.0</v>
      </c>
      <c r="U250" s="4" t="s">
        <v>54</v>
      </c>
      <c r="V250" s="3">
        <v>4.0</v>
      </c>
      <c r="W250" s="4" t="s">
        <v>42</v>
      </c>
      <c r="X250" s="3">
        <v>272801.0</v>
      </c>
      <c r="Y250" s="4" t="s">
        <v>340</v>
      </c>
      <c r="Z250" s="4" t="s">
        <v>44</v>
      </c>
      <c r="AA250" s="3">
        <v>4102.0</v>
      </c>
      <c r="AB250" s="4" t="s">
        <v>45</v>
      </c>
      <c r="AC250" s="3">
        <v>1.5410954E7</v>
      </c>
      <c r="AD250" s="3">
        <v>3.84661039E8</v>
      </c>
      <c r="AE250" s="3">
        <v>3.84661039E8</v>
      </c>
      <c r="AF250" s="5">
        <v>45507.0</v>
      </c>
    </row>
    <row r="251" ht="14.25" hidden="1" customHeight="1">
      <c r="A251" s="6">
        <v>2023.0</v>
      </c>
      <c r="B251" s="7" t="s">
        <v>32</v>
      </c>
      <c r="C251" s="7" t="s">
        <v>33</v>
      </c>
      <c r="D251" s="7" t="s">
        <v>34</v>
      </c>
      <c r="E251" s="6">
        <v>10.0</v>
      </c>
      <c r="F251" s="7" t="s">
        <v>35</v>
      </c>
      <c r="G251" s="6">
        <v>100.0</v>
      </c>
      <c r="H251" s="7" t="s">
        <v>35</v>
      </c>
      <c r="I251" s="6">
        <v>100.0</v>
      </c>
      <c r="J251" s="7" t="s">
        <v>36</v>
      </c>
      <c r="K251" s="6">
        <v>22.0</v>
      </c>
      <c r="L251" s="7" t="s">
        <v>37</v>
      </c>
      <c r="M251" s="6">
        <v>4.0</v>
      </c>
      <c r="N251" s="7" t="s">
        <v>336</v>
      </c>
      <c r="O251" s="6">
        <v>14710.0</v>
      </c>
      <c r="P251" s="6">
        <v>2.0</v>
      </c>
      <c r="Q251" s="7" t="s">
        <v>339</v>
      </c>
      <c r="R251" s="6">
        <v>52.0</v>
      </c>
      <c r="S251" s="7" t="s">
        <v>341</v>
      </c>
      <c r="T251" s="6">
        <v>271.0</v>
      </c>
      <c r="U251" s="7" t="s">
        <v>41</v>
      </c>
      <c r="V251" s="6">
        <v>4.0</v>
      </c>
      <c r="W251" s="7" t="s">
        <v>42</v>
      </c>
      <c r="X251" s="6">
        <v>271501.0</v>
      </c>
      <c r="Y251" s="7" t="s">
        <v>75</v>
      </c>
      <c r="Z251" s="7" t="s">
        <v>44</v>
      </c>
      <c r="AA251" s="6">
        <v>4102.0</v>
      </c>
      <c r="AB251" s="7" t="s">
        <v>45</v>
      </c>
      <c r="AC251" s="6">
        <v>590911.0</v>
      </c>
      <c r="AD251" s="6">
        <v>39.0</v>
      </c>
      <c r="AE251" s="6">
        <v>0.0</v>
      </c>
      <c r="AF251" s="8">
        <v>45507.0</v>
      </c>
    </row>
    <row r="252" ht="14.25" hidden="1" customHeight="1">
      <c r="A252" s="3">
        <v>2023.0</v>
      </c>
      <c r="B252" s="4" t="s">
        <v>32</v>
      </c>
      <c r="C252" s="4" t="s">
        <v>33</v>
      </c>
      <c r="D252" s="4" t="s">
        <v>34</v>
      </c>
      <c r="E252" s="3">
        <v>10.0</v>
      </c>
      <c r="F252" s="4" t="s">
        <v>35</v>
      </c>
      <c r="G252" s="3">
        <v>100.0</v>
      </c>
      <c r="H252" s="4" t="s">
        <v>35</v>
      </c>
      <c r="I252" s="3">
        <v>100.0</v>
      </c>
      <c r="J252" s="4" t="s">
        <v>36</v>
      </c>
      <c r="K252" s="3">
        <v>22.0</v>
      </c>
      <c r="L252" s="4" t="s">
        <v>37</v>
      </c>
      <c r="M252" s="3">
        <v>4.0</v>
      </c>
      <c r="N252" s="4" t="s">
        <v>336</v>
      </c>
      <c r="O252" s="3">
        <v>14730.0</v>
      </c>
      <c r="P252" s="3">
        <v>3.0</v>
      </c>
      <c r="Q252" s="4" t="s">
        <v>342</v>
      </c>
      <c r="R252" s="3">
        <v>51.0</v>
      </c>
      <c r="S252" s="4" t="s">
        <v>335</v>
      </c>
      <c r="T252" s="3">
        <v>272.0</v>
      </c>
      <c r="U252" s="4" t="s">
        <v>54</v>
      </c>
      <c r="V252" s="3">
        <v>4.0</v>
      </c>
      <c r="W252" s="4" t="s">
        <v>42</v>
      </c>
      <c r="X252" s="3">
        <v>272701.0</v>
      </c>
      <c r="Y252" s="4" t="s">
        <v>65</v>
      </c>
      <c r="Z252" s="4" t="s">
        <v>66</v>
      </c>
      <c r="AA252" s="3">
        <v>4302.0</v>
      </c>
      <c r="AB252" s="4" t="s">
        <v>73</v>
      </c>
      <c r="AC252" s="3">
        <v>2.3657371E7</v>
      </c>
      <c r="AD252" s="3">
        <v>2.058583703E9</v>
      </c>
      <c r="AE252" s="3">
        <v>1.758583644E9</v>
      </c>
      <c r="AF252" s="5">
        <v>45507.0</v>
      </c>
    </row>
    <row r="253" ht="14.25" hidden="1" customHeight="1">
      <c r="A253" s="6">
        <v>2023.0</v>
      </c>
      <c r="B253" s="7" t="s">
        <v>32</v>
      </c>
      <c r="C253" s="7" t="s">
        <v>33</v>
      </c>
      <c r="D253" s="7" t="s">
        <v>34</v>
      </c>
      <c r="E253" s="6">
        <v>10.0</v>
      </c>
      <c r="F253" s="7" t="s">
        <v>35</v>
      </c>
      <c r="G253" s="6">
        <v>100.0</v>
      </c>
      <c r="H253" s="7" t="s">
        <v>35</v>
      </c>
      <c r="I253" s="6">
        <v>100.0</v>
      </c>
      <c r="J253" s="7" t="s">
        <v>36</v>
      </c>
      <c r="K253" s="6">
        <v>22.0</v>
      </c>
      <c r="L253" s="7" t="s">
        <v>37</v>
      </c>
      <c r="M253" s="6">
        <v>4.0</v>
      </c>
      <c r="N253" s="7" t="s">
        <v>336</v>
      </c>
      <c r="O253" s="6">
        <v>14730.0</v>
      </c>
      <c r="P253" s="6">
        <v>3.0</v>
      </c>
      <c r="Q253" s="7" t="s">
        <v>342</v>
      </c>
      <c r="R253" s="6">
        <v>52.0</v>
      </c>
      <c r="S253" s="7" t="s">
        <v>320</v>
      </c>
      <c r="T253" s="6">
        <v>271.0</v>
      </c>
      <c r="U253" s="7" t="s">
        <v>41</v>
      </c>
      <c r="V253" s="6">
        <v>4.0</v>
      </c>
      <c r="W253" s="7" t="s">
        <v>42</v>
      </c>
      <c r="X253" s="6">
        <v>271501.0</v>
      </c>
      <c r="Y253" s="7" t="s">
        <v>75</v>
      </c>
      <c r="Z253" s="7" t="s">
        <v>66</v>
      </c>
      <c r="AA253" s="6">
        <v>4302.0</v>
      </c>
      <c r="AB253" s="7" t="s">
        <v>73</v>
      </c>
      <c r="AC253" s="6">
        <v>1202786.0</v>
      </c>
      <c r="AD253" s="6">
        <v>0.0</v>
      </c>
      <c r="AE253" s="6">
        <v>0.0</v>
      </c>
      <c r="AF253" s="8">
        <v>45507.0</v>
      </c>
    </row>
    <row r="254" ht="14.25" hidden="1" customHeight="1">
      <c r="A254" s="3">
        <v>2023.0</v>
      </c>
      <c r="B254" s="4" t="s">
        <v>32</v>
      </c>
      <c r="C254" s="4" t="s">
        <v>33</v>
      </c>
      <c r="D254" s="4" t="s">
        <v>34</v>
      </c>
      <c r="E254" s="3">
        <v>10.0</v>
      </c>
      <c r="F254" s="4" t="s">
        <v>35</v>
      </c>
      <c r="G254" s="3">
        <v>100.0</v>
      </c>
      <c r="H254" s="4" t="s">
        <v>35</v>
      </c>
      <c r="I254" s="3">
        <v>100.0</v>
      </c>
      <c r="J254" s="4" t="s">
        <v>36</v>
      </c>
      <c r="K254" s="3">
        <v>22.0</v>
      </c>
      <c r="L254" s="4" t="s">
        <v>37</v>
      </c>
      <c r="M254" s="3">
        <v>4.0</v>
      </c>
      <c r="N254" s="4" t="s">
        <v>336</v>
      </c>
      <c r="O254" s="3">
        <v>14785.0</v>
      </c>
      <c r="P254" s="3">
        <v>4.0</v>
      </c>
      <c r="Q254" s="4" t="s">
        <v>343</v>
      </c>
      <c r="R254" s="3">
        <v>51.0</v>
      </c>
      <c r="S254" s="4" t="s">
        <v>344</v>
      </c>
      <c r="T254" s="3">
        <v>271.0</v>
      </c>
      <c r="U254" s="4" t="s">
        <v>41</v>
      </c>
      <c r="V254" s="3">
        <v>4.0</v>
      </c>
      <c r="W254" s="4" t="s">
        <v>42</v>
      </c>
      <c r="X254" s="3">
        <v>271201.0</v>
      </c>
      <c r="Y254" s="4" t="s">
        <v>43</v>
      </c>
      <c r="Z254" s="4" t="s">
        <v>44</v>
      </c>
      <c r="AA254" s="3">
        <v>4102.0</v>
      </c>
      <c r="AB254" s="4" t="s">
        <v>45</v>
      </c>
      <c r="AC254" s="3">
        <v>2074792.0</v>
      </c>
      <c r="AD254" s="3">
        <v>2074792.0</v>
      </c>
      <c r="AE254" s="3">
        <v>1.93863852E8</v>
      </c>
      <c r="AF254" s="5">
        <v>45507.0</v>
      </c>
    </row>
    <row r="255" ht="14.25" hidden="1" customHeight="1">
      <c r="A255" s="6">
        <v>2023.0</v>
      </c>
      <c r="B255" s="7" t="s">
        <v>32</v>
      </c>
      <c r="C255" s="7" t="s">
        <v>33</v>
      </c>
      <c r="D255" s="7" t="s">
        <v>34</v>
      </c>
      <c r="E255" s="6">
        <v>10.0</v>
      </c>
      <c r="F255" s="7" t="s">
        <v>35</v>
      </c>
      <c r="G255" s="6">
        <v>100.0</v>
      </c>
      <c r="H255" s="7" t="s">
        <v>35</v>
      </c>
      <c r="I255" s="6">
        <v>100.0</v>
      </c>
      <c r="J255" s="7" t="s">
        <v>36</v>
      </c>
      <c r="K255" s="6">
        <v>22.0</v>
      </c>
      <c r="L255" s="7" t="s">
        <v>37</v>
      </c>
      <c r="M255" s="6">
        <v>4.0</v>
      </c>
      <c r="N255" s="7" t="s">
        <v>336</v>
      </c>
      <c r="O255" s="6">
        <v>14785.0</v>
      </c>
      <c r="P255" s="6">
        <v>4.0</v>
      </c>
      <c r="Q255" s="7" t="s">
        <v>343</v>
      </c>
      <c r="R255" s="6">
        <v>52.0</v>
      </c>
      <c r="S255" s="7" t="s">
        <v>345</v>
      </c>
      <c r="T255" s="6">
        <v>271.0</v>
      </c>
      <c r="U255" s="7" t="s">
        <v>41</v>
      </c>
      <c r="V255" s="6">
        <v>4.0</v>
      </c>
      <c r="W255" s="7" t="s">
        <v>42</v>
      </c>
      <c r="X255" s="6">
        <v>271501.0</v>
      </c>
      <c r="Y255" s="7" t="s">
        <v>75</v>
      </c>
      <c r="Z255" s="7" t="s">
        <v>44</v>
      </c>
      <c r="AA255" s="6">
        <v>4102.0</v>
      </c>
      <c r="AB255" s="7" t="s">
        <v>45</v>
      </c>
      <c r="AC255" s="6">
        <v>79251.0</v>
      </c>
      <c r="AD255" s="6">
        <v>79251.0</v>
      </c>
      <c r="AE255" s="6">
        <v>0.0</v>
      </c>
      <c r="AF255" s="8">
        <v>45507.0</v>
      </c>
    </row>
    <row r="256" ht="14.25" hidden="1" customHeight="1">
      <c r="A256" s="3">
        <v>2023.0</v>
      </c>
      <c r="B256" s="4" t="s">
        <v>32</v>
      </c>
      <c r="C256" s="4" t="s">
        <v>33</v>
      </c>
      <c r="D256" s="4" t="s">
        <v>34</v>
      </c>
      <c r="E256" s="3">
        <v>10.0</v>
      </c>
      <c r="F256" s="4" t="s">
        <v>35</v>
      </c>
      <c r="G256" s="3">
        <v>100.0</v>
      </c>
      <c r="H256" s="4" t="s">
        <v>35</v>
      </c>
      <c r="I256" s="3">
        <v>100.0</v>
      </c>
      <c r="J256" s="4" t="s">
        <v>36</v>
      </c>
      <c r="K256" s="3">
        <v>22.0</v>
      </c>
      <c r="L256" s="4" t="s">
        <v>37</v>
      </c>
      <c r="M256" s="3">
        <v>4.0</v>
      </c>
      <c r="N256" s="4" t="s">
        <v>336</v>
      </c>
      <c r="O256" s="3">
        <v>14786.0</v>
      </c>
      <c r="P256" s="3">
        <v>5.0</v>
      </c>
      <c r="Q256" s="4" t="s">
        <v>346</v>
      </c>
      <c r="R256" s="3">
        <v>51.0</v>
      </c>
      <c r="S256" s="4" t="s">
        <v>347</v>
      </c>
      <c r="T256" s="3">
        <v>271.0</v>
      </c>
      <c r="U256" s="4" t="s">
        <v>41</v>
      </c>
      <c r="V256" s="3">
        <v>4.0</v>
      </c>
      <c r="W256" s="4" t="s">
        <v>42</v>
      </c>
      <c r="X256" s="3">
        <v>271201.0</v>
      </c>
      <c r="Y256" s="4" t="s">
        <v>43</v>
      </c>
      <c r="Z256" s="4" t="s">
        <v>44</v>
      </c>
      <c r="AA256" s="3">
        <v>4102.0</v>
      </c>
      <c r="AB256" s="4" t="s">
        <v>45</v>
      </c>
      <c r="AC256" s="3">
        <v>1536952.0</v>
      </c>
      <c r="AD256" s="3">
        <v>1536952.0</v>
      </c>
      <c r="AE256" s="3">
        <v>1.51992379E8</v>
      </c>
      <c r="AF256" s="5">
        <v>45507.0</v>
      </c>
    </row>
    <row r="257" ht="14.25" hidden="1" customHeight="1">
      <c r="A257" s="6">
        <v>2023.0</v>
      </c>
      <c r="B257" s="7" t="s">
        <v>32</v>
      </c>
      <c r="C257" s="7" t="s">
        <v>33</v>
      </c>
      <c r="D257" s="7" t="s">
        <v>34</v>
      </c>
      <c r="E257" s="6">
        <v>10.0</v>
      </c>
      <c r="F257" s="7" t="s">
        <v>35</v>
      </c>
      <c r="G257" s="6">
        <v>100.0</v>
      </c>
      <c r="H257" s="7" t="s">
        <v>35</v>
      </c>
      <c r="I257" s="6">
        <v>100.0</v>
      </c>
      <c r="J257" s="7" t="s">
        <v>36</v>
      </c>
      <c r="K257" s="6">
        <v>22.0</v>
      </c>
      <c r="L257" s="7" t="s">
        <v>37</v>
      </c>
      <c r="M257" s="6">
        <v>4.0</v>
      </c>
      <c r="N257" s="7" t="s">
        <v>336</v>
      </c>
      <c r="O257" s="6">
        <v>14786.0</v>
      </c>
      <c r="P257" s="6">
        <v>5.0</v>
      </c>
      <c r="Q257" s="7" t="s">
        <v>346</v>
      </c>
      <c r="R257" s="6">
        <v>52.0</v>
      </c>
      <c r="S257" s="7" t="s">
        <v>348</v>
      </c>
      <c r="T257" s="6">
        <v>271.0</v>
      </c>
      <c r="U257" s="7" t="s">
        <v>41</v>
      </c>
      <c r="V257" s="6">
        <v>4.0</v>
      </c>
      <c r="W257" s="7" t="s">
        <v>42</v>
      </c>
      <c r="X257" s="6">
        <v>271501.0</v>
      </c>
      <c r="Y257" s="7" t="s">
        <v>75</v>
      </c>
      <c r="Z257" s="7" t="s">
        <v>44</v>
      </c>
      <c r="AA257" s="6">
        <v>4102.0</v>
      </c>
      <c r="AB257" s="7" t="s">
        <v>45</v>
      </c>
      <c r="AC257" s="6">
        <v>58707.0</v>
      </c>
      <c r="AD257" s="6">
        <v>58707.0</v>
      </c>
      <c r="AE257" s="6">
        <v>0.0</v>
      </c>
      <c r="AF257" s="8">
        <v>45507.0</v>
      </c>
    </row>
    <row r="258" ht="14.25" hidden="1" customHeight="1">
      <c r="A258" s="3">
        <v>2023.0</v>
      </c>
      <c r="B258" s="4" t="s">
        <v>32</v>
      </c>
      <c r="C258" s="4" t="s">
        <v>33</v>
      </c>
      <c r="D258" s="4" t="s">
        <v>34</v>
      </c>
      <c r="E258" s="3">
        <v>10.0</v>
      </c>
      <c r="F258" s="4" t="s">
        <v>35</v>
      </c>
      <c r="G258" s="3">
        <v>100.0</v>
      </c>
      <c r="H258" s="4" t="s">
        <v>35</v>
      </c>
      <c r="I258" s="3">
        <v>100.0</v>
      </c>
      <c r="J258" s="4" t="s">
        <v>36</v>
      </c>
      <c r="K258" s="3">
        <v>22.0</v>
      </c>
      <c r="L258" s="4" t="s">
        <v>37</v>
      </c>
      <c r="M258" s="3">
        <v>4.0</v>
      </c>
      <c r="N258" s="4" t="s">
        <v>336</v>
      </c>
      <c r="O258" s="3">
        <v>14787.0</v>
      </c>
      <c r="P258" s="3">
        <v>6.0</v>
      </c>
      <c r="Q258" s="4" t="s">
        <v>349</v>
      </c>
      <c r="R258" s="3">
        <v>51.0</v>
      </c>
      <c r="S258" s="4" t="s">
        <v>350</v>
      </c>
      <c r="T258" s="3">
        <v>271.0</v>
      </c>
      <c r="U258" s="4" t="s">
        <v>41</v>
      </c>
      <c r="V258" s="3">
        <v>4.0</v>
      </c>
      <c r="W258" s="4" t="s">
        <v>42</v>
      </c>
      <c r="X258" s="3">
        <v>271201.0</v>
      </c>
      <c r="Y258" s="4" t="s">
        <v>43</v>
      </c>
      <c r="Z258" s="4" t="s">
        <v>44</v>
      </c>
      <c r="AA258" s="3">
        <v>4102.0</v>
      </c>
      <c r="AB258" s="4" t="s">
        <v>45</v>
      </c>
      <c r="AC258" s="3">
        <v>2074792.0</v>
      </c>
      <c r="AD258" s="3">
        <v>6373959.0</v>
      </c>
      <c r="AE258" s="3">
        <v>6.33688542E8</v>
      </c>
      <c r="AF258" s="5">
        <v>45507.0</v>
      </c>
    </row>
    <row r="259" ht="14.25" hidden="1" customHeight="1">
      <c r="A259" s="6">
        <v>2023.0</v>
      </c>
      <c r="B259" s="7" t="s">
        <v>32</v>
      </c>
      <c r="C259" s="7" t="s">
        <v>33</v>
      </c>
      <c r="D259" s="7" t="s">
        <v>34</v>
      </c>
      <c r="E259" s="6">
        <v>10.0</v>
      </c>
      <c r="F259" s="7" t="s">
        <v>35</v>
      </c>
      <c r="G259" s="6">
        <v>100.0</v>
      </c>
      <c r="H259" s="7" t="s">
        <v>35</v>
      </c>
      <c r="I259" s="6">
        <v>100.0</v>
      </c>
      <c r="J259" s="7" t="s">
        <v>36</v>
      </c>
      <c r="K259" s="6">
        <v>22.0</v>
      </c>
      <c r="L259" s="7" t="s">
        <v>37</v>
      </c>
      <c r="M259" s="6">
        <v>4.0</v>
      </c>
      <c r="N259" s="7" t="s">
        <v>336</v>
      </c>
      <c r="O259" s="6">
        <v>14787.0</v>
      </c>
      <c r="P259" s="6">
        <v>6.0</v>
      </c>
      <c r="Q259" s="7" t="s">
        <v>349</v>
      </c>
      <c r="R259" s="6">
        <v>52.0</v>
      </c>
      <c r="S259" s="7" t="s">
        <v>351</v>
      </c>
      <c r="T259" s="6">
        <v>271.0</v>
      </c>
      <c r="U259" s="7" t="s">
        <v>41</v>
      </c>
      <c r="V259" s="6">
        <v>4.0</v>
      </c>
      <c r="W259" s="7" t="s">
        <v>42</v>
      </c>
      <c r="X259" s="6">
        <v>271501.0</v>
      </c>
      <c r="Y259" s="7" t="s">
        <v>75</v>
      </c>
      <c r="Z259" s="7" t="s">
        <v>44</v>
      </c>
      <c r="AA259" s="6">
        <v>4102.0</v>
      </c>
      <c r="AB259" s="7" t="s">
        <v>45</v>
      </c>
      <c r="AC259" s="6">
        <v>79251.0</v>
      </c>
      <c r="AD259" s="6">
        <v>79251.0</v>
      </c>
      <c r="AE259" s="6">
        <v>0.0</v>
      </c>
      <c r="AF259" s="8">
        <v>45507.0</v>
      </c>
    </row>
    <row r="260" ht="14.25" hidden="1" customHeight="1">
      <c r="A260" s="3">
        <v>2023.0</v>
      </c>
      <c r="B260" s="4" t="s">
        <v>32</v>
      </c>
      <c r="C260" s="4" t="s">
        <v>33</v>
      </c>
      <c r="D260" s="4" t="s">
        <v>34</v>
      </c>
      <c r="E260" s="3">
        <v>10.0</v>
      </c>
      <c r="F260" s="4" t="s">
        <v>35</v>
      </c>
      <c r="G260" s="3">
        <v>100.0</v>
      </c>
      <c r="H260" s="4" t="s">
        <v>35</v>
      </c>
      <c r="I260" s="3">
        <v>100.0</v>
      </c>
      <c r="J260" s="4" t="s">
        <v>36</v>
      </c>
      <c r="K260" s="3">
        <v>22.0</v>
      </c>
      <c r="L260" s="4" t="s">
        <v>37</v>
      </c>
      <c r="M260" s="3">
        <v>4.0</v>
      </c>
      <c r="N260" s="4" t="s">
        <v>336</v>
      </c>
      <c r="O260" s="3">
        <v>14788.0</v>
      </c>
      <c r="P260" s="3">
        <v>7.0</v>
      </c>
      <c r="Q260" s="4" t="s">
        <v>352</v>
      </c>
      <c r="R260" s="3">
        <v>51.0</v>
      </c>
      <c r="S260" s="4" t="s">
        <v>353</v>
      </c>
      <c r="T260" s="3">
        <v>271.0</v>
      </c>
      <c r="U260" s="4" t="s">
        <v>41</v>
      </c>
      <c r="V260" s="3">
        <v>4.0</v>
      </c>
      <c r="W260" s="4" t="s">
        <v>42</v>
      </c>
      <c r="X260" s="3">
        <v>271201.0</v>
      </c>
      <c r="Y260" s="4" t="s">
        <v>43</v>
      </c>
      <c r="Z260" s="4" t="s">
        <v>44</v>
      </c>
      <c r="AA260" s="3">
        <v>4102.0</v>
      </c>
      <c r="AB260" s="4" t="s">
        <v>45</v>
      </c>
      <c r="AC260" s="3">
        <v>2074792.0</v>
      </c>
      <c r="AD260" s="3">
        <v>4.97408652E8</v>
      </c>
      <c r="AE260" s="3">
        <v>4.9629704E7</v>
      </c>
      <c r="AF260" s="5">
        <v>45507.0</v>
      </c>
    </row>
    <row r="261" ht="14.25" hidden="1" customHeight="1">
      <c r="A261" s="6">
        <v>2023.0</v>
      </c>
      <c r="B261" s="7" t="s">
        <v>32</v>
      </c>
      <c r="C261" s="7" t="s">
        <v>33</v>
      </c>
      <c r="D261" s="7" t="s">
        <v>34</v>
      </c>
      <c r="E261" s="6">
        <v>10.0</v>
      </c>
      <c r="F261" s="7" t="s">
        <v>35</v>
      </c>
      <c r="G261" s="6">
        <v>100.0</v>
      </c>
      <c r="H261" s="7" t="s">
        <v>35</v>
      </c>
      <c r="I261" s="6">
        <v>100.0</v>
      </c>
      <c r="J261" s="7" t="s">
        <v>36</v>
      </c>
      <c r="K261" s="6">
        <v>22.0</v>
      </c>
      <c r="L261" s="7" t="s">
        <v>37</v>
      </c>
      <c r="M261" s="6">
        <v>4.0</v>
      </c>
      <c r="N261" s="7" t="s">
        <v>336</v>
      </c>
      <c r="O261" s="6">
        <v>14788.0</v>
      </c>
      <c r="P261" s="6">
        <v>7.0</v>
      </c>
      <c r="Q261" s="7" t="s">
        <v>352</v>
      </c>
      <c r="R261" s="6">
        <v>52.0</v>
      </c>
      <c r="S261" s="7" t="s">
        <v>354</v>
      </c>
      <c r="T261" s="6">
        <v>271.0</v>
      </c>
      <c r="U261" s="7" t="s">
        <v>41</v>
      </c>
      <c r="V261" s="6">
        <v>4.0</v>
      </c>
      <c r="W261" s="7" t="s">
        <v>42</v>
      </c>
      <c r="X261" s="6">
        <v>271501.0</v>
      </c>
      <c r="Y261" s="7" t="s">
        <v>75</v>
      </c>
      <c r="Z261" s="7" t="s">
        <v>44</v>
      </c>
      <c r="AA261" s="6">
        <v>4102.0</v>
      </c>
      <c r="AB261" s="7" t="s">
        <v>45</v>
      </c>
      <c r="AC261" s="6">
        <v>79251.0</v>
      </c>
      <c r="AD261" s="6">
        <v>79251.0</v>
      </c>
      <c r="AE261" s="6">
        <v>0.0</v>
      </c>
      <c r="AF261" s="8">
        <v>45507.0</v>
      </c>
    </row>
    <row r="262" ht="14.25" hidden="1" customHeight="1">
      <c r="A262" s="3">
        <v>2023.0</v>
      </c>
      <c r="B262" s="4" t="s">
        <v>32</v>
      </c>
      <c r="C262" s="4" t="s">
        <v>33</v>
      </c>
      <c r="D262" s="4" t="s">
        <v>34</v>
      </c>
      <c r="E262" s="3">
        <v>10.0</v>
      </c>
      <c r="F262" s="4" t="s">
        <v>35</v>
      </c>
      <c r="G262" s="3">
        <v>100.0</v>
      </c>
      <c r="H262" s="4" t="s">
        <v>35</v>
      </c>
      <c r="I262" s="3">
        <v>100.0</v>
      </c>
      <c r="J262" s="4" t="s">
        <v>36</v>
      </c>
      <c r="K262" s="3">
        <v>22.0</v>
      </c>
      <c r="L262" s="4" t="s">
        <v>37</v>
      </c>
      <c r="M262" s="3">
        <v>4.0</v>
      </c>
      <c r="N262" s="4" t="s">
        <v>336</v>
      </c>
      <c r="O262" s="3">
        <v>14789.0</v>
      </c>
      <c r="P262" s="3">
        <v>8.0</v>
      </c>
      <c r="Q262" s="4" t="s">
        <v>355</v>
      </c>
      <c r="R262" s="3">
        <v>51.0</v>
      </c>
      <c r="S262" s="4" t="s">
        <v>356</v>
      </c>
      <c r="T262" s="3">
        <v>271.0</v>
      </c>
      <c r="U262" s="4" t="s">
        <v>41</v>
      </c>
      <c r="V262" s="3">
        <v>4.0</v>
      </c>
      <c r="W262" s="4" t="s">
        <v>42</v>
      </c>
      <c r="X262" s="3">
        <v>271201.0</v>
      </c>
      <c r="Y262" s="4" t="s">
        <v>43</v>
      </c>
      <c r="Z262" s="4" t="s">
        <v>44</v>
      </c>
      <c r="AA262" s="3">
        <v>4102.0</v>
      </c>
      <c r="AB262" s="4" t="s">
        <v>45</v>
      </c>
      <c r="AC262" s="3">
        <v>1536952.0</v>
      </c>
      <c r="AD262" s="3">
        <v>1536952.0</v>
      </c>
      <c r="AE262" s="3">
        <v>1536952.0</v>
      </c>
      <c r="AF262" s="5">
        <v>45507.0</v>
      </c>
    </row>
    <row r="263" ht="14.25" hidden="1" customHeight="1">
      <c r="A263" s="6">
        <v>2023.0</v>
      </c>
      <c r="B263" s="7" t="s">
        <v>32</v>
      </c>
      <c r="C263" s="7" t="s">
        <v>33</v>
      </c>
      <c r="D263" s="7" t="s">
        <v>34</v>
      </c>
      <c r="E263" s="6">
        <v>10.0</v>
      </c>
      <c r="F263" s="7" t="s">
        <v>35</v>
      </c>
      <c r="G263" s="6">
        <v>100.0</v>
      </c>
      <c r="H263" s="7" t="s">
        <v>35</v>
      </c>
      <c r="I263" s="6">
        <v>100.0</v>
      </c>
      <c r="J263" s="7" t="s">
        <v>36</v>
      </c>
      <c r="K263" s="6">
        <v>22.0</v>
      </c>
      <c r="L263" s="7" t="s">
        <v>37</v>
      </c>
      <c r="M263" s="6">
        <v>4.0</v>
      </c>
      <c r="N263" s="7" t="s">
        <v>336</v>
      </c>
      <c r="O263" s="6">
        <v>14789.0</v>
      </c>
      <c r="P263" s="6">
        <v>8.0</v>
      </c>
      <c r="Q263" s="7" t="s">
        <v>355</v>
      </c>
      <c r="R263" s="6">
        <v>52.0</v>
      </c>
      <c r="S263" s="7" t="s">
        <v>357</v>
      </c>
      <c r="T263" s="6">
        <v>271.0</v>
      </c>
      <c r="U263" s="7" t="s">
        <v>41</v>
      </c>
      <c r="V263" s="6">
        <v>4.0</v>
      </c>
      <c r="W263" s="7" t="s">
        <v>42</v>
      </c>
      <c r="X263" s="6">
        <v>271501.0</v>
      </c>
      <c r="Y263" s="7" t="s">
        <v>75</v>
      </c>
      <c r="Z263" s="7" t="s">
        <v>44</v>
      </c>
      <c r="AA263" s="6">
        <v>4102.0</v>
      </c>
      <c r="AB263" s="7" t="s">
        <v>45</v>
      </c>
      <c r="AC263" s="6">
        <v>58707.0</v>
      </c>
      <c r="AD263" s="6">
        <v>58707.0</v>
      </c>
      <c r="AE263" s="6">
        <v>0.0</v>
      </c>
      <c r="AF263" s="8">
        <v>45507.0</v>
      </c>
    </row>
    <row r="264" ht="14.25" hidden="1" customHeight="1">
      <c r="A264" s="3">
        <v>2023.0</v>
      </c>
      <c r="B264" s="4" t="s">
        <v>32</v>
      </c>
      <c r="C264" s="4" t="s">
        <v>33</v>
      </c>
      <c r="D264" s="4" t="s">
        <v>34</v>
      </c>
      <c r="E264" s="3">
        <v>10.0</v>
      </c>
      <c r="F264" s="4" t="s">
        <v>35</v>
      </c>
      <c r="G264" s="3">
        <v>100.0</v>
      </c>
      <c r="H264" s="4" t="s">
        <v>35</v>
      </c>
      <c r="I264" s="3">
        <v>100.0</v>
      </c>
      <c r="J264" s="4" t="s">
        <v>36</v>
      </c>
      <c r="K264" s="3">
        <v>22.0</v>
      </c>
      <c r="L264" s="4" t="s">
        <v>37</v>
      </c>
      <c r="M264" s="3">
        <v>4.0</v>
      </c>
      <c r="N264" s="4" t="s">
        <v>336</v>
      </c>
      <c r="O264" s="3">
        <v>14645.0</v>
      </c>
      <c r="P264" s="3">
        <v>9.0</v>
      </c>
      <c r="Q264" s="4" t="s">
        <v>358</v>
      </c>
      <c r="R264" s="3">
        <v>51.0</v>
      </c>
      <c r="S264" s="4" t="s">
        <v>359</v>
      </c>
      <c r="T264" s="3">
        <v>271.0</v>
      </c>
      <c r="U264" s="4" t="s">
        <v>41</v>
      </c>
      <c r="V264" s="3">
        <v>4.0</v>
      </c>
      <c r="W264" s="4" t="s">
        <v>42</v>
      </c>
      <c r="X264" s="3">
        <v>271201.0</v>
      </c>
      <c r="Y264" s="4" t="s">
        <v>43</v>
      </c>
      <c r="Z264" s="4" t="s">
        <v>44</v>
      </c>
      <c r="AA264" s="3">
        <v>4102.0</v>
      </c>
      <c r="AB264" s="4" t="s">
        <v>45</v>
      </c>
      <c r="AC264" s="3">
        <v>1.0E7</v>
      </c>
      <c r="AD264" s="3">
        <v>0.0</v>
      </c>
      <c r="AE264" s="3">
        <v>0.0</v>
      </c>
      <c r="AF264" s="5">
        <v>45507.0</v>
      </c>
    </row>
    <row r="265" ht="14.25" hidden="1" customHeight="1">
      <c r="A265" s="6">
        <v>2023.0</v>
      </c>
      <c r="B265" s="7" t="s">
        <v>32</v>
      </c>
      <c r="C265" s="7" t="s">
        <v>33</v>
      </c>
      <c r="D265" s="7" t="s">
        <v>34</v>
      </c>
      <c r="E265" s="6">
        <v>10.0</v>
      </c>
      <c r="F265" s="7" t="s">
        <v>35</v>
      </c>
      <c r="G265" s="6">
        <v>100.0</v>
      </c>
      <c r="H265" s="7" t="s">
        <v>35</v>
      </c>
      <c r="I265" s="6">
        <v>100.0</v>
      </c>
      <c r="J265" s="7" t="s">
        <v>36</v>
      </c>
      <c r="K265" s="6">
        <v>22.0</v>
      </c>
      <c r="L265" s="7" t="s">
        <v>37</v>
      </c>
      <c r="M265" s="6">
        <v>4.0</v>
      </c>
      <c r="N265" s="7" t="s">
        <v>336</v>
      </c>
      <c r="O265" s="6">
        <v>14645.0</v>
      </c>
      <c r="P265" s="6">
        <v>9.0</v>
      </c>
      <c r="Q265" s="7" t="s">
        <v>358</v>
      </c>
      <c r="R265" s="6">
        <v>52.0</v>
      </c>
      <c r="S265" s="7" t="s">
        <v>111</v>
      </c>
      <c r="T265" s="6">
        <v>271.0</v>
      </c>
      <c r="U265" s="7" t="s">
        <v>41</v>
      </c>
      <c r="V265" s="6">
        <v>4.0</v>
      </c>
      <c r="W265" s="7" t="s">
        <v>42</v>
      </c>
      <c r="X265" s="6">
        <v>271501.0</v>
      </c>
      <c r="Y265" s="7" t="s">
        <v>75</v>
      </c>
      <c r="Z265" s="7" t="s">
        <v>44</v>
      </c>
      <c r="AA265" s="6">
        <v>4102.0</v>
      </c>
      <c r="AB265" s="7" t="s">
        <v>45</v>
      </c>
      <c r="AC265" s="6">
        <v>667846.0</v>
      </c>
      <c r="AD265" s="6">
        <v>0.0</v>
      </c>
      <c r="AE265" s="6">
        <v>0.0</v>
      </c>
      <c r="AF265" s="8">
        <v>45507.0</v>
      </c>
    </row>
    <row r="266" ht="14.25" hidden="1" customHeight="1">
      <c r="A266" s="3">
        <v>2023.0</v>
      </c>
      <c r="B266" s="4" t="s">
        <v>32</v>
      </c>
      <c r="C266" s="4" t="s">
        <v>33</v>
      </c>
      <c r="D266" s="4" t="s">
        <v>34</v>
      </c>
      <c r="E266" s="3">
        <v>10.0</v>
      </c>
      <c r="F266" s="4" t="s">
        <v>35</v>
      </c>
      <c r="G266" s="3">
        <v>100.0</v>
      </c>
      <c r="H266" s="4" t="s">
        <v>35</v>
      </c>
      <c r="I266" s="3">
        <v>100.0</v>
      </c>
      <c r="J266" s="4" t="s">
        <v>36</v>
      </c>
      <c r="K266" s="3">
        <v>22.0</v>
      </c>
      <c r="L266" s="4" t="s">
        <v>37</v>
      </c>
      <c r="M266" s="3">
        <v>4.0</v>
      </c>
      <c r="N266" s="4" t="s">
        <v>336</v>
      </c>
      <c r="O266" s="3">
        <v>14781.0</v>
      </c>
      <c r="P266" s="3">
        <v>10.0</v>
      </c>
      <c r="Q266" s="4" t="s">
        <v>360</v>
      </c>
      <c r="R266" s="3">
        <v>51.0</v>
      </c>
      <c r="S266" s="4" t="s">
        <v>361</v>
      </c>
      <c r="T266" s="3">
        <v>272.0</v>
      </c>
      <c r="U266" s="4" t="s">
        <v>54</v>
      </c>
      <c r="V266" s="3">
        <v>4.0</v>
      </c>
      <c r="W266" s="4" t="s">
        <v>42</v>
      </c>
      <c r="X266" s="3">
        <v>272701.0</v>
      </c>
      <c r="Y266" s="4" t="s">
        <v>65</v>
      </c>
      <c r="Z266" s="4" t="s">
        <v>66</v>
      </c>
      <c r="AA266" s="3">
        <v>4302.0</v>
      </c>
      <c r="AB266" s="4" t="s">
        <v>73</v>
      </c>
      <c r="AC266" s="3">
        <v>5034877.0</v>
      </c>
      <c r="AD266" s="3">
        <v>8.52116007E8</v>
      </c>
      <c r="AE266" s="3">
        <v>8.52116007E8</v>
      </c>
      <c r="AF266" s="5">
        <v>45507.0</v>
      </c>
    </row>
    <row r="267" ht="14.25" hidden="1" customHeight="1">
      <c r="A267" s="6">
        <v>2023.0</v>
      </c>
      <c r="B267" s="7" t="s">
        <v>32</v>
      </c>
      <c r="C267" s="7" t="s">
        <v>33</v>
      </c>
      <c r="D267" s="7" t="s">
        <v>34</v>
      </c>
      <c r="E267" s="6">
        <v>10.0</v>
      </c>
      <c r="F267" s="7" t="s">
        <v>35</v>
      </c>
      <c r="G267" s="6">
        <v>100.0</v>
      </c>
      <c r="H267" s="7" t="s">
        <v>35</v>
      </c>
      <c r="I267" s="6">
        <v>100.0</v>
      </c>
      <c r="J267" s="7" t="s">
        <v>36</v>
      </c>
      <c r="K267" s="6">
        <v>22.0</v>
      </c>
      <c r="L267" s="7" t="s">
        <v>37</v>
      </c>
      <c r="M267" s="6">
        <v>4.0</v>
      </c>
      <c r="N267" s="7" t="s">
        <v>336</v>
      </c>
      <c r="O267" s="6">
        <v>14781.0</v>
      </c>
      <c r="P267" s="6">
        <v>10.0</v>
      </c>
      <c r="Q267" s="7" t="s">
        <v>360</v>
      </c>
      <c r="R267" s="6">
        <v>52.0</v>
      </c>
      <c r="S267" s="7" t="s">
        <v>320</v>
      </c>
      <c r="T267" s="6">
        <v>271.0</v>
      </c>
      <c r="U267" s="7" t="s">
        <v>41</v>
      </c>
      <c r="V267" s="6">
        <v>4.0</v>
      </c>
      <c r="W267" s="7" t="s">
        <v>42</v>
      </c>
      <c r="X267" s="6">
        <v>271501.0</v>
      </c>
      <c r="Y267" s="7" t="s">
        <v>75</v>
      </c>
      <c r="Z267" s="7" t="s">
        <v>66</v>
      </c>
      <c r="AA267" s="6">
        <v>4302.0</v>
      </c>
      <c r="AB267" s="7" t="s">
        <v>73</v>
      </c>
      <c r="AC267" s="6">
        <v>194547.0</v>
      </c>
      <c r="AD267" s="6">
        <v>194547.0</v>
      </c>
      <c r="AE267" s="6">
        <v>0.0</v>
      </c>
      <c r="AF267" s="8">
        <v>45507.0</v>
      </c>
    </row>
    <row r="268" ht="14.25" hidden="1" customHeight="1">
      <c r="A268" s="3">
        <v>2023.0</v>
      </c>
      <c r="B268" s="4" t="s">
        <v>32</v>
      </c>
      <c r="C268" s="4" t="s">
        <v>33</v>
      </c>
      <c r="D268" s="4" t="s">
        <v>34</v>
      </c>
      <c r="E268" s="3">
        <v>10.0</v>
      </c>
      <c r="F268" s="4" t="s">
        <v>35</v>
      </c>
      <c r="G268" s="3">
        <v>100.0</v>
      </c>
      <c r="H268" s="4" t="s">
        <v>35</v>
      </c>
      <c r="I268" s="3">
        <v>100.0</v>
      </c>
      <c r="J268" s="4" t="s">
        <v>36</v>
      </c>
      <c r="K268" s="3">
        <v>22.0</v>
      </c>
      <c r="L268" s="4" t="s">
        <v>37</v>
      </c>
      <c r="M268" s="3">
        <v>4.0</v>
      </c>
      <c r="N268" s="4" t="s">
        <v>336</v>
      </c>
      <c r="O268" s="3">
        <v>14812.0</v>
      </c>
      <c r="P268" s="3">
        <v>11.0</v>
      </c>
      <c r="Q268" s="4" t="s">
        <v>362</v>
      </c>
      <c r="R268" s="3">
        <v>51.0</v>
      </c>
      <c r="S268" s="4" t="s">
        <v>363</v>
      </c>
      <c r="T268" s="3">
        <v>272.0</v>
      </c>
      <c r="U268" s="4" t="s">
        <v>54</v>
      </c>
      <c r="V268" s="3">
        <v>4.0</v>
      </c>
      <c r="W268" s="4" t="s">
        <v>42</v>
      </c>
      <c r="X268" s="3">
        <v>272701.0</v>
      </c>
      <c r="Y268" s="4" t="s">
        <v>65</v>
      </c>
      <c r="Z268" s="4" t="s">
        <v>66</v>
      </c>
      <c r="AA268" s="3">
        <v>4303.0</v>
      </c>
      <c r="AB268" s="4" t="s">
        <v>110</v>
      </c>
      <c r="AC268" s="3">
        <v>9338901.0</v>
      </c>
      <c r="AD268" s="3">
        <v>5717123.0</v>
      </c>
      <c r="AE268" s="3">
        <v>5.71712249E8</v>
      </c>
      <c r="AF268" s="5">
        <v>45507.0</v>
      </c>
    </row>
    <row r="269" ht="14.25" hidden="1" customHeight="1">
      <c r="A269" s="6">
        <v>2023.0</v>
      </c>
      <c r="B269" s="7" t="s">
        <v>32</v>
      </c>
      <c r="C269" s="7" t="s">
        <v>33</v>
      </c>
      <c r="D269" s="7" t="s">
        <v>34</v>
      </c>
      <c r="E269" s="6">
        <v>10.0</v>
      </c>
      <c r="F269" s="7" t="s">
        <v>35</v>
      </c>
      <c r="G269" s="6">
        <v>100.0</v>
      </c>
      <c r="H269" s="7" t="s">
        <v>35</v>
      </c>
      <c r="I269" s="6">
        <v>100.0</v>
      </c>
      <c r="J269" s="7" t="s">
        <v>36</v>
      </c>
      <c r="K269" s="6">
        <v>22.0</v>
      </c>
      <c r="L269" s="7" t="s">
        <v>37</v>
      </c>
      <c r="M269" s="6">
        <v>4.0</v>
      </c>
      <c r="N269" s="7" t="s">
        <v>336</v>
      </c>
      <c r="O269" s="6">
        <v>14812.0</v>
      </c>
      <c r="P269" s="6">
        <v>11.0</v>
      </c>
      <c r="Q269" s="7" t="s">
        <v>362</v>
      </c>
      <c r="R269" s="6">
        <v>52.0</v>
      </c>
      <c r="S269" s="7" t="s">
        <v>329</v>
      </c>
      <c r="T269" s="6">
        <v>271.0</v>
      </c>
      <c r="U269" s="7" t="s">
        <v>41</v>
      </c>
      <c r="V269" s="6">
        <v>4.0</v>
      </c>
      <c r="W269" s="7" t="s">
        <v>42</v>
      </c>
      <c r="X269" s="6">
        <v>271501.0</v>
      </c>
      <c r="Y269" s="7" t="s">
        <v>75</v>
      </c>
      <c r="Z269" s="7" t="s">
        <v>66</v>
      </c>
      <c r="AA269" s="6">
        <v>4303.0</v>
      </c>
      <c r="AB269" s="7" t="s">
        <v>110</v>
      </c>
      <c r="AC269" s="6">
        <v>357402.0</v>
      </c>
      <c r="AD269" s="6">
        <v>0.0</v>
      </c>
      <c r="AE269" s="6">
        <v>0.0</v>
      </c>
      <c r="AF269" s="8">
        <v>45507.0</v>
      </c>
    </row>
    <row r="270" ht="14.25" hidden="1" customHeight="1">
      <c r="A270" s="3">
        <v>2023.0</v>
      </c>
      <c r="B270" s="4" t="s">
        <v>32</v>
      </c>
      <c r="C270" s="4" t="s">
        <v>33</v>
      </c>
      <c r="D270" s="4" t="s">
        <v>34</v>
      </c>
      <c r="E270" s="3">
        <v>10.0</v>
      </c>
      <c r="F270" s="4" t="s">
        <v>35</v>
      </c>
      <c r="G270" s="3">
        <v>100.0</v>
      </c>
      <c r="H270" s="4" t="s">
        <v>35</v>
      </c>
      <c r="I270" s="3">
        <v>100.0</v>
      </c>
      <c r="J270" s="4" t="s">
        <v>36</v>
      </c>
      <c r="K270" s="3">
        <v>22.0</v>
      </c>
      <c r="L270" s="4" t="s">
        <v>37</v>
      </c>
      <c r="M270" s="3">
        <v>4.0</v>
      </c>
      <c r="N270" s="4" t="s">
        <v>336</v>
      </c>
      <c r="O270" s="3">
        <v>14813.0</v>
      </c>
      <c r="P270" s="3">
        <v>12.0</v>
      </c>
      <c r="Q270" s="4" t="s">
        <v>364</v>
      </c>
      <c r="R270" s="3">
        <v>51.0</v>
      </c>
      <c r="S270" s="4" t="s">
        <v>365</v>
      </c>
      <c r="T270" s="3">
        <v>272.0</v>
      </c>
      <c r="U270" s="4" t="s">
        <v>54</v>
      </c>
      <c r="V270" s="3">
        <v>4.0</v>
      </c>
      <c r="W270" s="4" t="s">
        <v>42</v>
      </c>
      <c r="X270" s="3">
        <v>272701.0</v>
      </c>
      <c r="Y270" s="4" t="s">
        <v>65</v>
      </c>
      <c r="Z270" s="4" t="s">
        <v>66</v>
      </c>
      <c r="AA270" s="3">
        <v>4303.0</v>
      </c>
      <c r="AB270" s="4" t="s">
        <v>110</v>
      </c>
      <c r="AC270" s="3">
        <v>9.1834774E7</v>
      </c>
      <c r="AD270" s="3">
        <v>5.4846956E7</v>
      </c>
      <c r="AE270" s="3">
        <v>5.484695528E9</v>
      </c>
      <c r="AF270" s="5">
        <v>45507.0</v>
      </c>
    </row>
    <row r="271" ht="14.25" hidden="1" customHeight="1">
      <c r="A271" s="6">
        <v>2023.0</v>
      </c>
      <c r="B271" s="7" t="s">
        <v>32</v>
      </c>
      <c r="C271" s="7" t="s">
        <v>33</v>
      </c>
      <c r="D271" s="7" t="s">
        <v>34</v>
      </c>
      <c r="E271" s="6">
        <v>10.0</v>
      </c>
      <c r="F271" s="7" t="s">
        <v>35</v>
      </c>
      <c r="G271" s="6">
        <v>100.0</v>
      </c>
      <c r="H271" s="7" t="s">
        <v>35</v>
      </c>
      <c r="I271" s="6">
        <v>100.0</v>
      </c>
      <c r="J271" s="7" t="s">
        <v>36</v>
      </c>
      <c r="K271" s="6">
        <v>22.0</v>
      </c>
      <c r="L271" s="7" t="s">
        <v>37</v>
      </c>
      <c r="M271" s="6">
        <v>4.0</v>
      </c>
      <c r="N271" s="7" t="s">
        <v>336</v>
      </c>
      <c r="O271" s="6">
        <v>14813.0</v>
      </c>
      <c r="P271" s="6">
        <v>12.0</v>
      </c>
      <c r="Q271" s="7" t="s">
        <v>364</v>
      </c>
      <c r="R271" s="6">
        <v>52.0</v>
      </c>
      <c r="S271" s="7" t="s">
        <v>329</v>
      </c>
      <c r="T271" s="6">
        <v>271.0</v>
      </c>
      <c r="U271" s="7" t="s">
        <v>41</v>
      </c>
      <c r="V271" s="6">
        <v>4.0</v>
      </c>
      <c r="W271" s="7" t="s">
        <v>42</v>
      </c>
      <c r="X271" s="6">
        <v>271501.0</v>
      </c>
      <c r="Y271" s="7" t="s">
        <v>75</v>
      </c>
      <c r="Z271" s="7" t="s">
        <v>66</v>
      </c>
      <c r="AA271" s="6">
        <v>4303.0</v>
      </c>
      <c r="AB271" s="7" t="s">
        <v>110</v>
      </c>
      <c r="AC271" s="6">
        <v>4111975.0</v>
      </c>
      <c r="AD271" s="6">
        <v>0.0</v>
      </c>
      <c r="AE271" s="6">
        <v>0.0</v>
      </c>
      <c r="AF271" s="8">
        <v>45507.0</v>
      </c>
    </row>
    <row r="272" ht="14.25" hidden="1" customHeight="1">
      <c r="A272" s="3">
        <v>2023.0</v>
      </c>
      <c r="B272" s="4" t="s">
        <v>32</v>
      </c>
      <c r="C272" s="4" t="s">
        <v>33</v>
      </c>
      <c r="D272" s="4" t="s">
        <v>34</v>
      </c>
      <c r="E272" s="3">
        <v>10.0</v>
      </c>
      <c r="F272" s="4" t="s">
        <v>35</v>
      </c>
      <c r="G272" s="3">
        <v>100.0</v>
      </c>
      <c r="H272" s="4" t="s">
        <v>35</v>
      </c>
      <c r="I272" s="3">
        <v>100.0</v>
      </c>
      <c r="J272" s="4" t="s">
        <v>36</v>
      </c>
      <c r="K272" s="3">
        <v>22.0</v>
      </c>
      <c r="L272" s="4" t="s">
        <v>37</v>
      </c>
      <c r="M272" s="3">
        <v>4.0</v>
      </c>
      <c r="N272" s="4" t="s">
        <v>336</v>
      </c>
      <c r="O272" s="3">
        <v>14814.0</v>
      </c>
      <c r="P272" s="3">
        <v>13.0</v>
      </c>
      <c r="Q272" s="4" t="s">
        <v>366</v>
      </c>
      <c r="R272" s="3">
        <v>51.0</v>
      </c>
      <c r="S272" s="4" t="s">
        <v>367</v>
      </c>
      <c r="T272" s="3">
        <v>272.0</v>
      </c>
      <c r="U272" s="4" t="s">
        <v>54</v>
      </c>
      <c r="V272" s="3">
        <v>4.0</v>
      </c>
      <c r="W272" s="4" t="s">
        <v>42</v>
      </c>
      <c r="X272" s="3">
        <v>272701.0</v>
      </c>
      <c r="Y272" s="4" t="s">
        <v>65</v>
      </c>
      <c r="Z272" s="4" t="s">
        <v>66</v>
      </c>
      <c r="AA272" s="3">
        <v>4303.0</v>
      </c>
      <c r="AB272" s="4" t="s">
        <v>110</v>
      </c>
      <c r="AC272" s="3">
        <v>1.3249833E7</v>
      </c>
      <c r="AD272" s="3">
        <v>5.62491569E8</v>
      </c>
      <c r="AE272" s="3">
        <v>5.62491513E8</v>
      </c>
      <c r="AF272" s="5">
        <v>45507.0</v>
      </c>
    </row>
    <row r="273" ht="14.25" hidden="1" customHeight="1">
      <c r="A273" s="6">
        <v>2023.0</v>
      </c>
      <c r="B273" s="7" t="s">
        <v>32</v>
      </c>
      <c r="C273" s="7" t="s">
        <v>33</v>
      </c>
      <c r="D273" s="7" t="s">
        <v>34</v>
      </c>
      <c r="E273" s="6">
        <v>10.0</v>
      </c>
      <c r="F273" s="7" t="s">
        <v>35</v>
      </c>
      <c r="G273" s="6">
        <v>100.0</v>
      </c>
      <c r="H273" s="7" t="s">
        <v>35</v>
      </c>
      <c r="I273" s="6">
        <v>100.0</v>
      </c>
      <c r="J273" s="7" t="s">
        <v>36</v>
      </c>
      <c r="K273" s="6">
        <v>22.0</v>
      </c>
      <c r="L273" s="7" t="s">
        <v>37</v>
      </c>
      <c r="M273" s="6">
        <v>4.0</v>
      </c>
      <c r="N273" s="7" t="s">
        <v>336</v>
      </c>
      <c r="O273" s="6">
        <v>14900.0</v>
      </c>
      <c r="P273" s="6">
        <v>14.0</v>
      </c>
      <c r="Q273" s="7" t="s">
        <v>368</v>
      </c>
      <c r="R273" s="6">
        <v>51.0</v>
      </c>
      <c r="S273" s="7" t="s">
        <v>335</v>
      </c>
      <c r="T273" s="6">
        <v>272.0</v>
      </c>
      <c r="U273" s="7" t="s">
        <v>54</v>
      </c>
      <c r="V273" s="6">
        <v>4.0</v>
      </c>
      <c r="W273" s="7" t="s">
        <v>42</v>
      </c>
      <c r="X273" s="6">
        <v>272701.0</v>
      </c>
      <c r="Y273" s="7" t="s">
        <v>65</v>
      </c>
      <c r="Z273" s="7" t="s">
        <v>66</v>
      </c>
      <c r="AA273" s="6">
        <v>4302.0</v>
      </c>
      <c r="AB273" s="7" t="s">
        <v>73</v>
      </c>
      <c r="AC273" s="6">
        <v>1.2065741E7</v>
      </c>
      <c r="AD273" s="6">
        <v>1.175824988E9</v>
      </c>
      <c r="AE273" s="6">
        <v>3.75824988E8</v>
      </c>
      <c r="AF273" s="8">
        <v>45507.0</v>
      </c>
    </row>
    <row r="274" ht="14.25" hidden="1" customHeight="1">
      <c r="A274" s="3">
        <v>2023.0</v>
      </c>
      <c r="B274" s="4" t="s">
        <v>32</v>
      </c>
      <c r="C274" s="4" t="s">
        <v>33</v>
      </c>
      <c r="D274" s="4" t="s">
        <v>34</v>
      </c>
      <c r="E274" s="3">
        <v>10.0</v>
      </c>
      <c r="F274" s="4" t="s">
        <v>35</v>
      </c>
      <c r="G274" s="3">
        <v>100.0</v>
      </c>
      <c r="H274" s="4" t="s">
        <v>35</v>
      </c>
      <c r="I274" s="3">
        <v>100.0</v>
      </c>
      <c r="J274" s="4" t="s">
        <v>36</v>
      </c>
      <c r="K274" s="3">
        <v>22.0</v>
      </c>
      <c r="L274" s="4" t="s">
        <v>37</v>
      </c>
      <c r="M274" s="3">
        <v>4.0</v>
      </c>
      <c r="N274" s="4" t="s">
        <v>336</v>
      </c>
      <c r="O274" s="3">
        <v>14900.0</v>
      </c>
      <c r="P274" s="3">
        <v>14.0</v>
      </c>
      <c r="Q274" s="4" t="s">
        <v>368</v>
      </c>
      <c r="R274" s="3">
        <v>52.0</v>
      </c>
      <c r="S274" s="4" t="s">
        <v>320</v>
      </c>
      <c r="T274" s="3">
        <v>271.0</v>
      </c>
      <c r="U274" s="4" t="s">
        <v>41</v>
      </c>
      <c r="V274" s="3">
        <v>4.0</v>
      </c>
      <c r="W274" s="4" t="s">
        <v>42</v>
      </c>
      <c r="X274" s="3">
        <v>271501.0</v>
      </c>
      <c r="Y274" s="4" t="s">
        <v>75</v>
      </c>
      <c r="Z274" s="4" t="s">
        <v>66</v>
      </c>
      <c r="AA274" s="3">
        <v>4302.0</v>
      </c>
      <c r="AB274" s="4" t="s">
        <v>73</v>
      </c>
      <c r="AC274" s="3">
        <v>461758.0</v>
      </c>
      <c r="AD274" s="3">
        <v>0.0</v>
      </c>
      <c r="AE274" s="3">
        <v>0.0</v>
      </c>
      <c r="AF274" s="5">
        <v>45507.0</v>
      </c>
    </row>
    <row r="275" ht="14.25" hidden="1" customHeight="1">
      <c r="A275" s="6">
        <v>2023.0</v>
      </c>
      <c r="B275" s="7" t="s">
        <v>32</v>
      </c>
      <c r="C275" s="7" t="s">
        <v>33</v>
      </c>
      <c r="D275" s="7" t="s">
        <v>34</v>
      </c>
      <c r="E275" s="6">
        <v>10.0</v>
      </c>
      <c r="F275" s="7" t="s">
        <v>35</v>
      </c>
      <c r="G275" s="6">
        <v>100.0</v>
      </c>
      <c r="H275" s="7" t="s">
        <v>35</v>
      </c>
      <c r="I275" s="6">
        <v>100.0</v>
      </c>
      <c r="J275" s="7" t="s">
        <v>36</v>
      </c>
      <c r="K275" s="6">
        <v>22.0</v>
      </c>
      <c r="L275" s="7" t="s">
        <v>37</v>
      </c>
      <c r="M275" s="6">
        <v>4.0</v>
      </c>
      <c r="N275" s="7" t="s">
        <v>336</v>
      </c>
      <c r="O275" s="6">
        <v>14904.0</v>
      </c>
      <c r="P275" s="6">
        <v>15.0</v>
      </c>
      <c r="Q275" s="7" t="s">
        <v>369</v>
      </c>
      <c r="R275" s="6">
        <v>51.0</v>
      </c>
      <c r="S275" s="7" t="s">
        <v>370</v>
      </c>
      <c r="T275" s="6">
        <v>271.0</v>
      </c>
      <c r="U275" s="7" t="s">
        <v>41</v>
      </c>
      <c r="V275" s="6">
        <v>4.0</v>
      </c>
      <c r="W275" s="7" t="s">
        <v>42</v>
      </c>
      <c r="X275" s="6">
        <v>271201.0</v>
      </c>
      <c r="Y275" s="7" t="s">
        <v>43</v>
      </c>
      <c r="Z275" s="7" t="s">
        <v>44</v>
      </c>
      <c r="AA275" s="6">
        <v>4102.0</v>
      </c>
      <c r="AB275" s="7" t="s">
        <v>45</v>
      </c>
      <c r="AC275" s="6">
        <v>1.0888701E7</v>
      </c>
      <c r="AD275" s="6">
        <v>1.654230734E9</v>
      </c>
      <c r="AE275" s="6">
        <v>1.654230734E9</v>
      </c>
      <c r="AF275" s="8">
        <v>45507.0</v>
      </c>
    </row>
    <row r="276" ht="14.25" hidden="1" customHeight="1">
      <c r="A276" s="3">
        <v>2023.0</v>
      </c>
      <c r="B276" s="4" t="s">
        <v>32</v>
      </c>
      <c r="C276" s="4" t="s">
        <v>33</v>
      </c>
      <c r="D276" s="4" t="s">
        <v>34</v>
      </c>
      <c r="E276" s="3">
        <v>10.0</v>
      </c>
      <c r="F276" s="4" t="s">
        <v>35</v>
      </c>
      <c r="G276" s="3">
        <v>100.0</v>
      </c>
      <c r="H276" s="4" t="s">
        <v>35</v>
      </c>
      <c r="I276" s="3">
        <v>100.0</v>
      </c>
      <c r="J276" s="4" t="s">
        <v>36</v>
      </c>
      <c r="K276" s="3">
        <v>22.0</v>
      </c>
      <c r="L276" s="4" t="s">
        <v>37</v>
      </c>
      <c r="M276" s="3">
        <v>4.0</v>
      </c>
      <c r="N276" s="4" t="s">
        <v>336</v>
      </c>
      <c r="O276" s="3">
        <v>14904.0</v>
      </c>
      <c r="P276" s="3">
        <v>15.0</v>
      </c>
      <c r="Q276" s="4" t="s">
        <v>369</v>
      </c>
      <c r="R276" s="3">
        <v>52.0</v>
      </c>
      <c r="S276" s="4" t="s">
        <v>111</v>
      </c>
      <c r="T276" s="3">
        <v>271.0</v>
      </c>
      <c r="U276" s="4" t="s">
        <v>41</v>
      </c>
      <c r="V276" s="3">
        <v>4.0</v>
      </c>
      <c r="W276" s="4" t="s">
        <v>42</v>
      </c>
      <c r="X276" s="3">
        <v>271501.0</v>
      </c>
      <c r="Y276" s="4" t="s">
        <v>75</v>
      </c>
      <c r="Z276" s="4" t="s">
        <v>44</v>
      </c>
      <c r="AA276" s="3">
        <v>4102.0</v>
      </c>
      <c r="AB276" s="4" t="s">
        <v>45</v>
      </c>
      <c r="AC276" s="3">
        <v>417511.0</v>
      </c>
      <c r="AD276" s="3">
        <v>1.0</v>
      </c>
      <c r="AE276" s="3">
        <v>0.0</v>
      </c>
      <c r="AF276" s="5">
        <v>45507.0</v>
      </c>
    </row>
    <row r="277" ht="14.25" hidden="1" customHeight="1">
      <c r="A277" s="6">
        <v>2023.0</v>
      </c>
      <c r="B277" s="7" t="s">
        <v>32</v>
      </c>
      <c r="C277" s="7" t="s">
        <v>33</v>
      </c>
      <c r="D277" s="7" t="s">
        <v>34</v>
      </c>
      <c r="E277" s="6">
        <v>10.0</v>
      </c>
      <c r="F277" s="7" t="s">
        <v>35</v>
      </c>
      <c r="G277" s="6">
        <v>100.0</v>
      </c>
      <c r="H277" s="7" t="s">
        <v>35</v>
      </c>
      <c r="I277" s="6">
        <v>100.0</v>
      </c>
      <c r="J277" s="7" t="s">
        <v>36</v>
      </c>
      <c r="K277" s="6">
        <v>22.0</v>
      </c>
      <c r="L277" s="7" t="s">
        <v>37</v>
      </c>
      <c r="M277" s="6">
        <v>4.0</v>
      </c>
      <c r="N277" s="7" t="s">
        <v>336</v>
      </c>
      <c r="O277" s="6">
        <v>14916.0</v>
      </c>
      <c r="P277" s="6">
        <v>16.0</v>
      </c>
      <c r="Q277" s="7" t="s">
        <v>371</v>
      </c>
      <c r="R277" s="6">
        <v>51.0</v>
      </c>
      <c r="S277" s="7" t="s">
        <v>372</v>
      </c>
      <c r="T277" s="6">
        <v>272.0</v>
      </c>
      <c r="U277" s="7" t="s">
        <v>54</v>
      </c>
      <c r="V277" s="6">
        <v>4.0</v>
      </c>
      <c r="W277" s="7" t="s">
        <v>42</v>
      </c>
      <c r="X277" s="6">
        <v>272701.0</v>
      </c>
      <c r="Y277" s="7" t="s">
        <v>65</v>
      </c>
      <c r="Z277" s="7" t="s">
        <v>66</v>
      </c>
      <c r="AA277" s="6">
        <v>4302.0</v>
      </c>
      <c r="AB277" s="7" t="s">
        <v>73</v>
      </c>
      <c r="AC277" s="6">
        <v>8000000.0</v>
      </c>
      <c r="AD277" s="6">
        <v>5.5881773E7</v>
      </c>
      <c r="AE277" s="6">
        <v>5.588000431E9</v>
      </c>
      <c r="AF277" s="8">
        <v>45507.0</v>
      </c>
    </row>
    <row r="278" ht="14.25" hidden="1" customHeight="1">
      <c r="A278" s="3">
        <v>2023.0</v>
      </c>
      <c r="B278" s="4" t="s">
        <v>32</v>
      </c>
      <c r="C278" s="4" t="s">
        <v>33</v>
      </c>
      <c r="D278" s="4" t="s">
        <v>34</v>
      </c>
      <c r="E278" s="3">
        <v>10.0</v>
      </c>
      <c r="F278" s="4" t="s">
        <v>35</v>
      </c>
      <c r="G278" s="3">
        <v>100.0</v>
      </c>
      <c r="H278" s="4" t="s">
        <v>35</v>
      </c>
      <c r="I278" s="3">
        <v>100.0</v>
      </c>
      <c r="J278" s="4" t="s">
        <v>36</v>
      </c>
      <c r="K278" s="3">
        <v>22.0</v>
      </c>
      <c r="L278" s="4" t="s">
        <v>37</v>
      </c>
      <c r="M278" s="3">
        <v>4.0</v>
      </c>
      <c r="N278" s="4" t="s">
        <v>336</v>
      </c>
      <c r="O278" s="3">
        <v>14916.0</v>
      </c>
      <c r="P278" s="3">
        <v>16.0</v>
      </c>
      <c r="Q278" s="4" t="s">
        <v>371</v>
      </c>
      <c r="R278" s="3">
        <v>52.0</v>
      </c>
      <c r="S278" s="4" t="s">
        <v>320</v>
      </c>
      <c r="T278" s="3">
        <v>271.0</v>
      </c>
      <c r="U278" s="4" t="s">
        <v>41</v>
      </c>
      <c r="V278" s="3">
        <v>4.0</v>
      </c>
      <c r="W278" s="4" t="s">
        <v>42</v>
      </c>
      <c r="X278" s="3">
        <v>271501.0</v>
      </c>
      <c r="Y278" s="4" t="s">
        <v>75</v>
      </c>
      <c r="Z278" s="4" t="s">
        <v>66</v>
      </c>
      <c r="AA278" s="3">
        <v>4302.0</v>
      </c>
      <c r="AB278" s="4" t="s">
        <v>73</v>
      </c>
      <c r="AC278" s="3">
        <v>573218.0</v>
      </c>
      <c r="AD278" s="3">
        <v>29.0</v>
      </c>
      <c r="AE278" s="3">
        <v>0.0</v>
      </c>
      <c r="AF278" s="5">
        <v>45507.0</v>
      </c>
    </row>
    <row r="279" ht="14.25" hidden="1" customHeight="1">
      <c r="A279" s="6">
        <v>2023.0</v>
      </c>
      <c r="B279" s="7" t="s">
        <v>32</v>
      </c>
      <c r="C279" s="7" t="s">
        <v>33</v>
      </c>
      <c r="D279" s="7" t="s">
        <v>34</v>
      </c>
      <c r="E279" s="6">
        <v>10.0</v>
      </c>
      <c r="F279" s="7" t="s">
        <v>35</v>
      </c>
      <c r="G279" s="6">
        <v>100.0</v>
      </c>
      <c r="H279" s="7" t="s">
        <v>35</v>
      </c>
      <c r="I279" s="6">
        <v>100.0</v>
      </c>
      <c r="J279" s="7" t="s">
        <v>36</v>
      </c>
      <c r="K279" s="6">
        <v>22.0</v>
      </c>
      <c r="L279" s="7" t="s">
        <v>37</v>
      </c>
      <c r="M279" s="6">
        <v>4.0</v>
      </c>
      <c r="N279" s="7" t="s">
        <v>336</v>
      </c>
      <c r="O279" s="6">
        <v>14923.0</v>
      </c>
      <c r="P279" s="6">
        <v>17.0</v>
      </c>
      <c r="Q279" s="7" t="s">
        <v>373</v>
      </c>
      <c r="R279" s="6">
        <v>51.0</v>
      </c>
      <c r="S279" s="7" t="s">
        <v>374</v>
      </c>
      <c r="T279" s="6">
        <v>271.0</v>
      </c>
      <c r="U279" s="7" t="s">
        <v>41</v>
      </c>
      <c r="V279" s="6">
        <v>4.0</v>
      </c>
      <c r="W279" s="7" t="s">
        <v>42</v>
      </c>
      <c r="X279" s="6">
        <v>271201.0</v>
      </c>
      <c r="Y279" s="7" t="s">
        <v>43</v>
      </c>
      <c r="Z279" s="7" t="s">
        <v>44</v>
      </c>
      <c r="AA279" s="6">
        <v>4102.0</v>
      </c>
      <c r="AB279" s="7" t="s">
        <v>45</v>
      </c>
      <c r="AC279" s="6">
        <v>762605.0</v>
      </c>
      <c r="AD279" s="6">
        <v>3.53446001E8</v>
      </c>
      <c r="AE279" s="6">
        <v>3.53446001E8</v>
      </c>
      <c r="AF279" s="8">
        <v>45507.0</v>
      </c>
    </row>
    <row r="280" ht="14.25" hidden="1" customHeight="1">
      <c r="A280" s="3">
        <v>2023.0</v>
      </c>
      <c r="B280" s="4" t="s">
        <v>32</v>
      </c>
      <c r="C280" s="4" t="s">
        <v>33</v>
      </c>
      <c r="D280" s="4" t="s">
        <v>34</v>
      </c>
      <c r="E280" s="3">
        <v>10.0</v>
      </c>
      <c r="F280" s="4" t="s">
        <v>35</v>
      </c>
      <c r="G280" s="3">
        <v>100.0</v>
      </c>
      <c r="H280" s="4" t="s">
        <v>35</v>
      </c>
      <c r="I280" s="3">
        <v>100.0</v>
      </c>
      <c r="J280" s="4" t="s">
        <v>36</v>
      </c>
      <c r="K280" s="3">
        <v>22.0</v>
      </c>
      <c r="L280" s="4" t="s">
        <v>37</v>
      </c>
      <c r="M280" s="3">
        <v>4.0</v>
      </c>
      <c r="N280" s="4" t="s">
        <v>336</v>
      </c>
      <c r="O280" s="3">
        <v>14923.0</v>
      </c>
      <c r="P280" s="3">
        <v>17.0</v>
      </c>
      <c r="Q280" s="4" t="s">
        <v>373</v>
      </c>
      <c r="R280" s="3">
        <v>52.0</v>
      </c>
      <c r="S280" s="4" t="s">
        <v>375</v>
      </c>
      <c r="T280" s="3">
        <v>271.0</v>
      </c>
      <c r="U280" s="4" t="s">
        <v>41</v>
      </c>
      <c r="V280" s="3">
        <v>4.0</v>
      </c>
      <c r="W280" s="4" t="s">
        <v>42</v>
      </c>
      <c r="X280" s="3">
        <v>271501.0</v>
      </c>
      <c r="Y280" s="4" t="s">
        <v>75</v>
      </c>
      <c r="Z280" s="4" t="s">
        <v>44</v>
      </c>
      <c r="AA280" s="3">
        <v>4102.0</v>
      </c>
      <c r="AB280" s="4" t="s">
        <v>45</v>
      </c>
      <c r="AC280" s="3">
        <v>29354.0</v>
      </c>
      <c r="AD280" s="3">
        <v>29354.0</v>
      </c>
      <c r="AE280" s="3">
        <v>0.0</v>
      </c>
      <c r="AF280" s="5">
        <v>45507.0</v>
      </c>
    </row>
    <row r="281" ht="14.25" hidden="1" customHeight="1">
      <c r="A281" s="6">
        <v>2023.0</v>
      </c>
      <c r="B281" s="7" t="s">
        <v>32</v>
      </c>
      <c r="C281" s="7" t="s">
        <v>33</v>
      </c>
      <c r="D281" s="7" t="s">
        <v>34</v>
      </c>
      <c r="E281" s="6">
        <v>10.0</v>
      </c>
      <c r="F281" s="7" t="s">
        <v>35</v>
      </c>
      <c r="G281" s="6">
        <v>100.0</v>
      </c>
      <c r="H281" s="7" t="s">
        <v>35</v>
      </c>
      <c r="I281" s="6">
        <v>100.0</v>
      </c>
      <c r="J281" s="7" t="s">
        <v>36</v>
      </c>
      <c r="K281" s="6">
        <v>22.0</v>
      </c>
      <c r="L281" s="7" t="s">
        <v>37</v>
      </c>
      <c r="M281" s="6">
        <v>4.0</v>
      </c>
      <c r="N281" s="7" t="s">
        <v>336</v>
      </c>
      <c r="O281" s="6">
        <v>14924.0</v>
      </c>
      <c r="P281" s="6">
        <v>18.0</v>
      </c>
      <c r="Q281" s="7" t="s">
        <v>376</v>
      </c>
      <c r="R281" s="6">
        <v>51.0</v>
      </c>
      <c r="S281" s="7" t="s">
        <v>377</v>
      </c>
      <c r="T281" s="6">
        <v>271.0</v>
      </c>
      <c r="U281" s="7" t="s">
        <v>41</v>
      </c>
      <c r="V281" s="6">
        <v>4.0</v>
      </c>
      <c r="W281" s="7" t="s">
        <v>42</v>
      </c>
      <c r="X281" s="6">
        <v>271201.0</v>
      </c>
      <c r="Y281" s="7" t="s">
        <v>43</v>
      </c>
      <c r="Z281" s="7" t="s">
        <v>44</v>
      </c>
      <c r="AA281" s="6">
        <v>4102.0</v>
      </c>
      <c r="AB281" s="7" t="s">
        <v>45</v>
      </c>
      <c r="AC281" s="6">
        <v>762605.0</v>
      </c>
      <c r="AD281" s="6">
        <v>3.56381401E8</v>
      </c>
      <c r="AE281" s="6">
        <v>3.56381401E8</v>
      </c>
      <c r="AF281" s="8">
        <v>45507.0</v>
      </c>
    </row>
    <row r="282" ht="14.25" hidden="1" customHeight="1">
      <c r="A282" s="3">
        <v>2023.0</v>
      </c>
      <c r="B282" s="4" t="s">
        <v>32</v>
      </c>
      <c r="C282" s="4" t="s">
        <v>33</v>
      </c>
      <c r="D282" s="4" t="s">
        <v>34</v>
      </c>
      <c r="E282" s="3">
        <v>10.0</v>
      </c>
      <c r="F282" s="4" t="s">
        <v>35</v>
      </c>
      <c r="G282" s="3">
        <v>100.0</v>
      </c>
      <c r="H282" s="4" t="s">
        <v>35</v>
      </c>
      <c r="I282" s="3">
        <v>100.0</v>
      </c>
      <c r="J282" s="4" t="s">
        <v>36</v>
      </c>
      <c r="K282" s="3">
        <v>22.0</v>
      </c>
      <c r="L282" s="4" t="s">
        <v>37</v>
      </c>
      <c r="M282" s="3">
        <v>4.0</v>
      </c>
      <c r="N282" s="4" t="s">
        <v>336</v>
      </c>
      <c r="O282" s="3">
        <v>14924.0</v>
      </c>
      <c r="P282" s="3">
        <v>18.0</v>
      </c>
      <c r="Q282" s="4" t="s">
        <v>376</v>
      </c>
      <c r="R282" s="3">
        <v>52.0</v>
      </c>
      <c r="S282" s="4" t="s">
        <v>378</v>
      </c>
      <c r="T282" s="3">
        <v>271.0</v>
      </c>
      <c r="U282" s="4" t="s">
        <v>41</v>
      </c>
      <c r="V282" s="3">
        <v>4.0</v>
      </c>
      <c r="W282" s="4" t="s">
        <v>42</v>
      </c>
      <c r="X282" s="3">
        <v>271501.0</v>
      </c>
      <c r="Y282" s="4" t="s">
        <v>75</v>
      </c>
      <c r="Z282" s="4" t="s">
        <v>44</v>
      </c>
      <c r="AA282" s="3">
        <v>4102.0</v>
      </c>
      <c r="AB282" s="4" t="s">
        <v>45</v>
      </c>
      <c r="AC282" s="3">
        <v>29354.0</v>
      </c>
      <c r="AD282" s="3">
        <v>29354.0</v>
      </c>
      <c r="AE282" s="3">
        <v>0.0</v>
      </c>
      <c r="AF282" s="5">
        <v>45507.0</v>
      </c>
    </row>
    <row r="283" ht="14.25" hidden="1" customHeight="1">
      <c r="A283" s="6">
        <v>2023.0</v>
      </c>
      <c r="B283" s="7" t="s">
        <v>32</v>
      </c>
      <c r="C283" s="7" t="s">
        <v>33</v>
      </c>
      <c r="D283" s="7" t="s">
        <v>34</v>
      </c>
      <c r="E283" s="6">
        <v>10.0</v>
      </c>
      <c r="F283" s="7" t="s">
        <v>35</v>
      </c>
      <c r="G283" s="6">
        <v>100.0</v>
      </c>
      <c r="H283" s="7" t="s">
        <v>35</v>
      </c>
      <c r="I283" s="6">
        <v>100.0</v>
      </c>
      <c r="J283" s="7" t="s">
        <v>36</v>
      </c>
      <c r="K283" s="6">
        <v>22.0</v>
      </c>
      <c r="L283" s="7" t="s">
        <v>37</v>
      </c>
      <c r="M283" s="6">
        <v>4.0</v>
      </c>
      <c r="N283" s="7" t="s">
        <v>336</v>
      </c>
      <c r="O283" s="6">
        <v>14925.0</v>
      </c>
      <c r="P283" s="6">
        <v>19.0</v>
      </c>
      <c r="Q283" s="7" t="s">
        <v>379</v>
      </c>
      <c r="R283" s="6">
        <v>51.0</v>
      </c>
      <c r="S283" s="7" t="s">
        <v>380</v>
      </c>
      <c r="T283" s="6">
        <v>271.0</v>
      </c>
      <c r="U283" s="7" t="s">
        <v>41</v>
      </c>
      <c r="V283" s="6">
        <v>4.0</v>
      </c>
      <c r="W283" s="7" t="s">
        <v>42</v>
      </c>
      <c r="X283" s="6">
        <v>271201.0</v>
      </c>
      <c r="Y283" s="7" t="s">
        <v>43</v>
      </c>
      <c r="Z283" s="7" t="s">
        <v>44</v>
      </c>
      <c r="AA283" s="6">
        <v>4102.0</v>
      </c>
      <c r="AB283" s="7" t="s">
        <v>45</v>
      </c>
      <c r="AC283" s="6">
        <v>2058942.0</v>
      </c>
      <c r="AD283" s="6">
        <v>9.54261595E8</v>
      </c>
      <c r="AE283" s="6">
        <v>8.22313815E8</v>
      </c>
      <c r="AF283" s="8">
        <v>45507.0</v>
      </c>
    </row>
    <row r="284" ht="14.25" hidden="1" customHeight="1">
      <c r="A284" s="3">
        <v>2023.0</v>
      </c>
      <c r="B284" s="4" t="s">
        <v>32</v>
      </c>
      <c r="C284" s="4" t="s">
        <v>33</v>
      </c>
      <c r="D284" s="4" t="s">
        <v>34</v>
      </c>
      <c r="E284" s="3">
        <v>10.0</v>
      </c>
      <c r="F284" s="4" t="s">
        <v>35</v>
      </c>
      <c r="G284" s="3">
        <v>100.0</v>
      </c>
      <c r="H284" s="4" t="s">
        <v>35</v>
      </c>
      <c r="I284" s="3">
        <v>100.0</v>
      </c>
      <c r="J284" s="4" t="s">
        <v>36</v>
      </c>
      <c r="K284" s="3">
        <v>22.0</v>
      </c>
      <c r="L284" s="4" t="s">
        <v>37</v>
      </c>
      <c r="M284" s="3">
        <v>4.0</v>
      </c>
      <c r="N284" s="4" t="s">
        <v>336</v>
      </c>
      <c r="O284" s="3">
        <v>14925.0</v>
      </c>
      <c r="P284" s="3">
        <v>19.0</v>
      </c>
      <c r="Q284" s="4" t="s">
        <v>379</v>
      </c>
      <c r="R284" s="3">
        <v>52.0</v>
      </c>
      <c r="S284" s="4" t="s">
        <v>381</v>
      </c>
      <c r="T284" s="3">
        <v>271.0</v>
      </c>
      <c r="U284" s="4" t="s">
        <v>41</v>
      </c>
      <c r="V284" s="3">
        <v>4.0</v>
      </c>
      <c r="W284" s="4" t="s">
        <v>42</v>
      </c>
      <c r="X284" s="3">
        <v>271501.0</v>
      </c>
      <c r="Y284" s="4" t="s">
        <v>75</v>
      </c>
      <c r="Z284" s="4" t="s">
        <v>44</v>
      </c>
      <c r="AA284" s="3">
        <v>4102.0</v>
      </c>
      <c r="AB284" s="4" t="s">
        <v>45</v>
      </c>
      <c r="AC284" s="3">
        <v>79251.0</v>
      </c>
      <c r="AD284" s="3">
        <v>79251.0</v>
      </c>
      <c r="AE284" s="3">
        <v>0.0</v>
      </c>
      <c r="AF284" s="5">
        <v>45507.0</v>
      </c>
    </row>
    <row r="285" ht="14.25" hidden="1" customHeight="1">
      <c r="A285" s="6">
        <v>2023.0</v>
      </c>
      <c r="B285" s="7" t="s">
        <v>32</v>
      </c>
      <c r="C285" s="7" t="s">
        <v>33</v>
      </c>
      <c r="D285" s="7" t="s">
        <v>34</v>
      </c>
      <c r="E285" s="6">
        <v>10.0</v>
      </c>
      <c r="F285" s="7" t="s">
        <v>35</v>
      </c>
      <c r="G285" s="6">
        <v>100.0</v>
      </c>
      <c r="H285" s="7" t="s">
        <v>35</v>
      </c>
      <c r="I285" s="6">
        <v>100.0</v>
      </c>
      <c r="J285" s="7" t="s">
        <v>36</v>
      </c>
      <c r="K285" s="6">
        <v>22.0</v>
      </c>
      <c r="L285" s="7" t="s">
        <v>37</v>
      </c>
      <c r="M285" s="6">
        <v>4.0</v>
      </c>
      <c r="N285" s="7" t="s">
        <v>336</v>
      </c>
      <c r="O285" s="6">
        <v>14926.0</v>
      </c>
      <c r="P285" s="6">
        <v>20.0</v>
      </c>
      <c r="Q285" s="7" t="s">
        <v>382</v>
      </c>
      <c r="R285" s="6">
        <v>51.0</v>
      </c>
      <c r="S285" s="7" t="s">
        <v>383</v>
      </c>
      <c r="T285" s="6">
        <v>271.0</v>
      </c>
      <c r="U285" s="7" t="s">
        <v>41</v>
      </c>
      <c r="V285" s="6">
        <v>4.0</v>
      </c>
      <c r="W285" s="7" t="s">
        <v>42</v>
      </c>
      <c r="X285" s="6">
        <v>271201.0</v>
      </c>
      <c r="Y285" s="7" t="s">
        <v>43</v>
      </c>
      <c r="Z285" s="7" t="s">
        <v>44</v>
      </c>
      <c r="AA285" s="6">
        <v>4102.0</v>
      </c>
      <c r="AB285" s="7" t="s">
        <v>45</v>
      </c>
      <c r="AC285" s="6">
        <v>762605.0</v>
      </c>
      <c r="AD285" s="6">
        <v>3.53446001E8</v>
      </c>
      <c r="AE285" s="6">
        <v>3.53446001E8</v>
      </c>
      <c r="AF285" s="8">
        <v>45507.0</v>
      </c>
    </row>
    <row r="286" ht="14.25" hidden="1" customHeight="1">
      <c r="A286" s="3">
        <v>2023.0</v>
      </c>
      <c r="B286" s="4" t="s">
        <v>32</v>
      </c>
      <c r="C286" s="4" t="s">
        <v>33</v>
      </c>
      <c r="D286" s="4" t="s">
        <v>34</v>
      </c>
      <c r="E286" s="3">
        <v>10.0</v>
      </c>
      <c r="F286" s="4" t="s">
        <v>35</v>
      </c>
      <c r="G286" s="3">
        <v>100.0</v>
      </c>
      <c r="H286" s="4" t="s">
        <v>35</v>
      </c>
      <c r="I286" s="3">
        <v>100.0</v>
      </c>
      <c r="J286" s="4" t="s">
        <v>36</v>
      </c>
      <c r="K286" s="3">
        <v>22.0</v>
      </c>
      <c r="L286" s="4" t="s">
        <v>37</v>
      </c>
      <c r="M286" s="3">
        <v>4.0</v>
      </c>
      <c r="N286" s="4" t="s">
        <v>336</v>
      </c>
      <c r="O286" s="3">
        <v>14926.0</v>
      </c>
      <c r="P286" s="3">
        <v>20.0</v>
      </c>
      <c r="Q286" s="4" t="s">
        <v>382</v>
      </c>
      <c r="R286" s="3">
        <v>52.0</v>
      </c>
      <c r="S286" s="4" t="s">
        <v>384</v>
      </c>
      <c r="T286" s="3">
        <v>271.0</v>
      </c>
      <c r="U286" s="4" t="s">
        <v>41</v>
      </c>
      <c r="V286" s="3">
        <v>4.0</v>
      </c>
      <c r="W286" s="4" t="s">
        <v>42</v>
      </c>
      <c r="X286" s="3">
        <v>271501.0</v>
      </c>
      <c r="Y286" s="4" t="s">
        <v>75</v>
      </c>
      <c r="Z286" s="4" t="s">
        <v>44</v>
      </c>
      <c r="AA286" s="3">
        <v>4102.0</v>
      </c>
      <c r="AB286" s="4" t="s">
        <v>45</v>
      </c>
      <c r="AC286" s="3">
        <v>29354.0</v>
      </c>
      <c r="AD286" s="3">
        <v>29354.0</v>
      </c>
      <c r="AE286" s="3">
        <v>0.0</v>
      </c>
      <c r="AF286" s="5">
        <v>45507.0</v>
      </c>
    </row>
    <row r="287" ht="14.25" hidden="1" customHeight="1">
      <c r="A287" s="6">
        <v>2023.0</v>
      </c>
      <c r="B287" s="7" t="s">
        <v>32</v>
      </c>
      <c r="C287" s="7" t="s">
        <v>33</v>
      </c>
      <c r="D287" s="7" t="s">
        <v>34</v>
      </c>
      <c r="E287" s="6">
        <v>10.0</v>
      </c>
      <c r="F287" s="7" t="s">
        <v>35</v>
      </c>
      <c r="G287" s="6">
        <v>100.0</v>
      </c>
      <c r="H287" s="7" t="s">
        <v>35</v>
      </c>
      <c r="I287" s="6">
        <v>100.0</v>
      </c>
      <c r="J287" s="7" t="s">
        <v>36</v>
      </c>
      <c r="K287" s="6">
        <v>22.0</v>
      </c>
      <c r="L287" s="7" t="s">
        <v>37</v>
      </c>
      <c r="M287" s="6">
        <v>4.0</v>
      </c>
      <c r="N287" s="7" t="s">
        <v>336</v>
      </c>
      <c r="O287" s="6">
        <v>14927.0</v>
      </c>
      <c r="P287" s="6">
        <v>21.0</v>
      </c>
      <c r="Q287" s="7" t="s">
        <v>385</v>
      </c>
      <c r="R287" s="6">
        <v>51.0</v>
      </c>
      <c r="S287" s="7" t="s">
        <v>386</v>
      </c>
      <c r="T287" s="6">
        <v>271.0</v>
      </c>
      <c r="U287" s="7" t="s">
        <v>41</v>
      </c>
      <c r="V287" s="6">
        <v>4.0</v>
      </c>
      <c r="W287" s="7" t="s">
        <v>42</v>
      </c>
      <c r="X287" s="6">
        <v>271201.0</v>
      </c>
      <c r="Y287" s="7" t="s">
        <v>43</v>
      </c>
      <c r="Z287" s="7" t="s">
        <v>44</v>
      </c>
      <c r="AA287" s="6">
        <v>4102.0</v>
      </c>
      <c r="AB287" s="7" t="s">
        <v>45</v>
      </c>
      <c r="AC287" s="6">
        <v>2058942.0</v>
      </c>
      <c r="AD287" s="6">
        <v>7.90522505E8</v>
      </c>
      <c r="AE287" s="6">
        <v>7.26506089E8</v>
      </c>
      <c r="AF287" s="8">
        <v>45507.0</v>
      </c>
    </row>
    <row r="288" ht="14.25" hidden="1" customHeight="1">
      <c r="A288" s="3">
        <v>2023.0</v>
      </c>
      <c r="B288" s="4" t="s">
        <v>32</v>
      </c>
      <c r="C288" s="4" t="s">
        <v>33</v>
      </c>
      <c r="D288" s="4" t="s">
        <v>34</v>
      </c>
      <c r="E288" s="3">
        <v>10.0</v>
      </c>
      <c r="F288" s="4" t="s">
        <v>35</v>
      </c>
      <c r="G288" s="3">
        <v>100.0</v>
      </c>
      <c r="H288" s="4" t="s">
        <v>35</v>
      </c>
      <c r="I288" s="3">
        <v>100.0</v>
      </c>
      <c r="J288" s="4" t="s">
        <v>36</v>
      </c>
      <c r="K288" s="3">
        <v>22.0</v>
      </c>
      <c r="L288" s="4" t="s">
        <v>37</v>
      </c>
      <c r="M288" s="3">
        <v>4.0</v>
      </c>
      <c r="N288" s="4" t="s">
        <v>336</v>
      </c>
      <c r="O288" s="3">
        <v>14927.0</v>
      </c>
      <c r="P288" s="3">
        <v>21.0</v>
      </c>
      <c r="Q288" s="4" t="s">
        <v>385</v>
      </c>
      <c r="R288" s="3">
        <v>52.0</v>
      </c>
      <c r="S288" s="4" t="s">
        <v>387</v>
      </c>
      <c r="T288" s="3">
        <v>271.0</v>
      </c>
      <c r="U288" s="4" t="s">
        <v>41</v>
      </c>
      <c r="V288" s="3">
        <v>4.0</v>
      </c>
      <c r="W288" s="4" t="s">
        <v>42</v>
      </c>
      <c r="X288" s="3">
        <v>271501.0</v>
      </c>
      <c r="Y288" s="4" t="s">
        <v>75</v>
      </c>
      <c r="Z288" s="4" t="s">
        <v>44</v>
      </c>
      <c r="AA288" s="3">
        <v>4102.0</v>
      </c>
      <c r="AB288" s="4" t="s">
        <v>45</v>
      </c>
      <c r="AC288" s="3">
        <v>79251.0</v>
      </c>
      <c r="AD288" s="3">
        <v>79251.0</v>
      </c>
      <c r="AE288" s="3">
        <v>0.0</v>
      </c>
      <c r="AF288" s="5">
        <v>45507.0</v>
      </c>
    </row>
    <row r="289" ht="14.25" hidden="1" customHeight="1">
      <c r="A289" s="6">
        <v>2023.0</v>
      </c>
      <c r="B289" s="7" t="s">
        <v>32</v>
      </c>
      <c r="C289" s="7" t="s">
        <v>33</v>
      </c>
      <c r="D289" s="7" t="s">
        <v>34</v>
      </c>
      <c r="E289" s="6">
        <v>10.0</v>
      </c>
      <c r="F289" s="7" t="s">
        <v>35</v>
      </c>
      <c r="G289" s="6">
        <v>100.0</v>
      </c>
      <c r="H289" s="7" t="s">
        <v>35</v>
      </c>
      <c r="I289" s="6">
        <v>100.0</v>
      </c>
      <c r="J289" s="7" t="s">
        <v>36</v>
      </c>
      <c r="K289" s="6">
        <v>22.0</v>
      </c>
      <c r="L289" s="7" t="s">
        <v>37</v>
      </c>
      <c r="M289" s="6">
        <v>4.0</v>
      </c>
      <c r="N289" s="7" t="s">
        <v>336</v>
      </c>
      <c r="O289" s="6">
        <v>14769.0</v>
      </c>
      <c r="P289" s="6">
        <v>22.0</v>
      </c>
      <c r="Q289" s="7" t="s">
        <v>388</v>
      </c>
      <c r="R289" s="6">
        <v>51.0</v>
      </c>
      <c r="S289" s="7" t="s">
        <v>389</v>
      </c>
      <c r="T289" s="6">
        <v>271.0</v>
      </c>
      <c r="U289" s="7" t="s">
        <v>41</v>
      </c>
      <c r="V289" s="6">
        <v>4.0</v>
      </c>
      <c r="W289" s="7" t="s">
        <v>42</v>
      </c>
      <c r="X289" s="6">
        <v>271201.0</v>
      </c>
      <c r="Y289" s="7" t="s">
        <v>43</v>
      </c>
      <c r="Z289" s="7" t="s">
        <v>66</v>
      </c>
      <c r="AA289" s="6">
        <v>4305.0</v>
      </c>
      <c r="AB289" s="7" t="s">
        <v>95</v>
      </c>
      <c r="AC289" s="6">
        <v>8642562.0</v>
      </c>
      <c r="AD289" s="6">
        <v>1.349824496E9</v>
      </c>
      <c r="AE289" s="6">
        <v>1.283346737E9</v>
      </c>
      <c r="AF289" s="8">
        <v>45507.0</v>
      </c>
    </row>
    <row r="290" ht="14.25" hidden="1" customHeight="1">
      <c r="A290" s="3">
        <v>2023.0</v>
      </c>
      <c r="B290" s="4" t="s">
        <v>32</v>
      </c>
      <c r="C290" s="4" t="s">
        <v>33</v>
      </c>
      <c r="D290" s="4" t="s">
        <v>34</v>
      </c>
      <c r="E290" s="3">
        <v>10.0</v>
      </c>
      <c r="F290" s="4" t="s">
        <v>35</v>
      </c>
      <c r="G290" s="3">
        <v>100.0</v>
      </c>
      <c r="H290" s="4" t="s">
        <v>35</v>
      </c>
      <c r="I290" s="3">
        <v>100.0</v>
      </c>
      <c r="J290" s="4" t="s">
        <v>36</v>
      </c>
      <c r="K290" s="3">
        <v>22.0</v>
      </c>
      <c r="L290" s="4" t="s">
        <v>37</v>
      </c>
      <c r="M290" s="3">
        <v>4.0</v>
      </c>
      <c r="N290" s="4" t="s">
        <v>336</v>
      </c>
      <c r="O290" s="3">
        <v>14769.0</v>
      </c>
      <c r="P290" s="3">
        <v>22.0</v>
      </c>
      <c r="Q290" s="4" t="s">
        <v>388</v>
      </c>
      <c r="R290" s="3">
        <v>52.0</v>
      </c>
      <c r="S290" s="4" t="s">
        <v>111</v>
      </c>
      <c r="T290" s="3">
        <v>271.0</v>
      </c>
      <c r="U290" s="4" t="s">
        <v>41</v>
      </c>
      <c r="V290" s="3">
        <v>4.0</v>
      </c>
      <c r="W290" s="4" t="s">
        <v>42</v>
      </c>
      <c r="X290" s="3">
        <v>271501.0</v>
      </c>
      <c r="Y290" s="4" t="s">
        <v>75</v>
      </c>
      <c r="Z290" s="4" t="s">
        <v>66</v>
      </c>
      <c r="AA290" s="3">
        <v>4305.0</v>
      </c>
      <c r="AB290" s="4" t="s">
        <v>95</v>
      </c>
      <c r="AC290" s="3">
        <v>421506.0</v>
      </c>
      <c r="AD290" s="3">
        <v>421506.0</v>
      </c>
      <c r="AE290" s="3">
        <v>0.0</v>
      </c>
      <c r="AF290" s="5">
        <v>45507.0</v>
      </c>
    </row>
    <row r="291" ht="14.25" hidden="1" customHeight="1">
      <c r="A291" s="6">
        <v>2023.0</v>
      </c>
      <c r="B291" s="7" t="s">
        <v>32</v>
      </c>
      <c r="C291" s="7" t="s">
        <v>33</v>
      </c>
      <c r="D291" s="7" t="s">
        <v>34</v>
      </c>
      <c r="E291" s="6">
        <v>10.0</v>
      </c>
      <c r="F291" s="7" t="s">
        <v>35</v>
      </c>
      <c r="G291" s="6">
        <v>100.0</v>
      </c>
      <c r="H291" s="7" t="s">
        <v>35</v>
      </c>
      <c r="I291" s="6">
        <v>100.0</v>
      </c>
      <c r="J291" s="7" t="s">
        <v>36</v>
      </c>
      <c r="K291" s="6">
        <v>22.0</v>
      </c>
      <c r="L291" s="7" t="s">
        <v>37</v>
      </c>
      <c r="M291" s="6">
        <v>4.0</v>
      </c>
      <c r="N291" s="7" t="s">
        <v>336</v>
      </c>
      <c r="O291" s="6">
        <v>14937.0</v>
      </c>
      <c r="P291" s="6">
        <v>23.0</v>
      </c>
      <c r="Q291" s="7" t="s">
        <v>390</v>
      </c>
      <c r="R291" s="6">
        <v>51.0</v>
      </c>
      <c r="S291" s="7" t="s">
        <v>391</v>
      </c>
      <c r="T291" s="6">
        <v>271.0</v>
      </c>
      <c r="U291" s="7" t="s">
        <v>41</v>
      </c>
      <c r="V291" s="6">
        <v>4.0</v>
      </c>
      <c r="W291" s="7" t="s">
        <v>42</v>
      </c>
      <c r="X291" s="6">
        <v>271201.0</v>
      </c>
      <c r="Y291" s="7" t="s">
        <v>43</v>
      </c>
      <c r="Z291" s="7" t="s">
        <v>44</v>
      </c>
      <c r="AA291" s="6">
        <v>4102.0</v>
      </c>
      <c r="AB291" s="7" t="s">
        <v>45</v>
      </c>
      <c r="AC291" s="6">
        <v>2058942.0</v>
      </c>
      <c r="AD291" s="6">
        <v>0.0</v>
      </c>
      <c r="AE291" s="6">
        <v>0.0</v>
      </c>
      <c r="AF291" s="8">
        <v>45507.0</v>
      </c>
    </row>
    <row r="292" ht="14.25" hidden="1" customHeight="1">
      <c r="A292" s="3">
        <v>2023.0</v>
      </c>
      <c r="B292" s="4" t="s">
        <v>32</v>
      </c>
      <c r="C292" s="4" t="s">
        <v>33</v>
      </c>
      <c r="D292" s="4" t="s">
        <v>34</v>
      </c>
      <c r="E292" s="3">
        <v>10.0</v>
      </c>
      <c r="F292" s="4" t="s">
        <v>35</v>
      </c>
      <c r="G292" s="3">
        <v>100.0</v>
      </c>
      <c r="H292" s="4" t="s">
        <v>35</v>
      </c>
      <c r="I292" s="3">
        <v>100.0</v>
      </c>
      <c r="J292" s="4" t="s">
        <v>36</v>
      </c>
      <c r="K292" s="3">
        <v>22.0</v>
      </c>
      <c r="L292" s="4" t="s">
        <v>37</v>
      </c>
      <c r="M292" s="3">
        <v>4.0</v>
      </c>
      <c r="N292" s="4" t="s">
        <v>336</v>
      </c>
      <c r="O292" s="3">
        <v>14937.0</v>
      </c>
      <c r="P292" s="3">
        <v>23.0</v>
      </c>
      <c r="Q292" s="4" t="s">
        <v>390</v>
      </c>
      <c r="R292" s="3">
        <v>52.0</v>
      </c>
      <c r="S292" s="4" t="s">
        <v>392</v>
      </c>
      <c r="T292" s="3">
        <v>271.0</v>
      </c>
      <c r="U292" s="4" t="s">
        <v>41</v>
      </c>
      <c r="V292" s="3">
        <v>4.0</v>
      </c>
      <c r="W292" s="4" t="s">
        <v>42</v>
      </c>
      <c r="X292" s="3">
        <v>271501.0</v>
      </c>
      <c r="Y292" s="4" t="s">
        <v>75</v>
      </c>
      <c r="Z292" s="4" t="s">
        <v>44</v>
      </c>
      <c r="AA292" s="3">
        <v>4102.0</v>
      </c>
      <c r="AB292" s="4" t="s">
        <v>45</v>
      </c>
      <c r="AC292" s="3">
        <v>79251.0</v>
      </c>
      <c r="AD292" s="3">
        <v>0.0</v>
      </c>
      <c r="AE292" s="3">
        <v>0.0</v>
      </c>
      <c r="AF292" s="5">
        <v>45507.0</v>
      </c>
    </row>
    <row r="293" ht="14.25" hidden="1" customHeight="1">
      <c r="A293" s="6">
        <v>2023.0</v>
      </c>
      <c r="B293" s="7" t="s">
        <v>32</v>
      </c>
      <c r="C293" s="7" t="s">
        <v>33</v>
      </c>
      <c r="D293" s="7" t="s">
        <v>34</v>
      </c>
      <c r="E293" s="6">
        <v>10.0</v>
      </c>
      <c r="F293" s="7" t="s">
        <v>35</v>
      </c>
      <c r="G293" s="6">
        <v>100.0</v>
      </c>
      <c r="H293" s="7" t="s">
        <v>35</v>
      </c>
      <c r="I293" s="6">
        <v>100.0</v>
      </c>
      <c r="J293" s="7" t="s">
        <v>36</v>
      </c>
      <c r="K293" s="6">
        <v>22.0</v>
      </c>
      <c r="L293" s="7" t="s">
        <v>37</v>
      </c>
      <c r="M293" s="6">
        <v>4.0</v>
      </c>
      <c r="N293" s="7" t="s">
        <v>336</v>
      </c>
      <c r="O293" s="6">
        <v>14938.0</v>
      </c>
      <c r="P293" s="6">
        <v>24.0</v>
      </c>
      <c r="Q293" s="7" t="s">
        <v>393</v>
      </c>
      <c r="R293" s="6">
        <v>51.0</v>
      </c>
      <c r="S293" s="7" t="s">
        <v>394</v>
      </c>
      <c r="T293" s="6">
        <v>271.0</v>
      </c>
      <c r="U293" s="7" t="s">
        <v>41</v>
      </c>
      <c r="V293" s="6">
        <v>4.0</v>
      </c>
      <c r="W293" s="7" t="s">
        <v>42</v>
      </c>
      <c r="X293" s="6">
        <v>271201.0</v>
      </c>
      <c r="Y293" s="7" t="s">
        <v>43</v>
      </c>
      <c r="Z293" s="7" t="s">
        <v>44</v>
      </c>
      <c r="AA293" s="6">
        <v>4102.0</v>
      </c>
      <c r="AB293" s="7" t="s">
        <v>45</v>
      </c>
      <c r="AC293" s="6">
        <v>762605.0</v>
      </c>
      <c r="AD293" s="6">
        <v>3.5707365E7</v>
      </c>
      <c r="AE293" s="6">
        <v>2.93809315E8</v>
      </c>
      <c r="AF293" s="8">
        <v>45507.0</v>
      </c>
    </row>
    <row r="294" ht="14.25" hidden="1" customHeight="1">
      <c r="A294" s="3">
        <v>2023.0</v>
      </c>
      <c r="B294" s="4" t="s">
        <v>32</v>
      </c>
      <c r="C294" s="4" t="s">
        <v>33</v>
      </c>
      <c r="D294" s="4" t="s">
        <v>34</v>
      </c>
      <c r="E294" s="3">
        <v>10.0</v>
      </c>
      <c r="F294" s="4" t="s">
        <v>35</v>
      </c>
      <c r="G294" s="3">
        <v>100.0</v>
      </c>
      <c r="H294" s="4" t="s">
        <v>35</v>
      </c>
      <c r="I294" s="3">
        <v>100.0</v>
      </c>
      <c r="J294" s="4" t="s">
        <v>36</v>
      </c>
      <c r="K294" s="3">
        <v>22.0</v>
      </c>
      <c r="L294" s="4" t="s">
        <v>37</v>
      </c>
      <c r="M294" s="3">
        <v>4.0</v>
      </c>
      <c r="N294" s="4" t="s">
        <v>336</v>
      </c>
      <c r="O294" s="3">
        <v>14938.0</v>
      </c>
      <c r="P294" s="3">
        <v>24.0</v>
      </c>
      <c r="Q294" s="4" t="s">
        <v>393</v>
      </c>
      <c r="R294" s="3">
        <v>52.0</v>
      </c>
      <c r="S294" s="4" t="s">
        <v>395</v>
      </c>
      <c r="T294" s="3">
        <v>271.0</v>
      </c>
      <c r="U294" s="4" t="s">
        <v>41</v>
      </c>
      <c r="V294" s="3">
        <v>4.0</v>
      </c>
      <c r="W294" s="4" t="s">
        <v>42</v>
      </c>
      <c r="X294" s="3">
        <v>271501.0</v>
      </c>
      <c r="Y294" s="4" t="s">
        <v>75</v>
      </c>
      <c r="Z294" s="4" t="s">
        <v>44</v>
      </c>
      <c r="AA294" s="3">
        <v>4102.0</v>
      </c>
      <c r="AB294" s="4" t="s">
        <v>45</v>
      </c>
      <c r="AC294" s="3">
        <v>29354.0</v>
      </c>
      <c r="AD294" s="3">
        <v>29354.0</v>
      </c>
      <c r="AE294" s="3">
        <v>0.0</v>
      </c>
      <c r="AF294" s="5">
        <v>45507.0</v>
      </c>
    </row>
    <row r="295" ht="14.25" hidden="1" customHeight="1">
      <c r="A295" s="6">
        <v>2023.0</v>
      </c>
      <c r="B295" s="7" t="s">
        <v>32</v>
      </c>
      <c r="C295" s="7" t="s">
        <v>33</v>
      </c>
      <c r="D295" s="7" t="s">
        <v>34</v>
      </c>
      <c r="E295" s="6">
        <v>10.0</v>
      </c>
      <c r="F295" s="7" t="s">
        <v>35</v>
      </c>
      <c r="G295" s="6">
        <v>100.0</v>
      </c>
      <c r="H295" s="7" t="s">
        <v>35</v>
      </c>
      <c r="I295" s="6">
        <v>100.0</v>
      </c>
      <c r="J295" s="7" t="s">
        <v>36</v>
      </c>
      <c r="K295" s="6">
        <v>22.0</v>
      </c>
      <c r="L295" s="7" t="s">
        <v>37</v>
      </c>
      <c r="M295" s="6">
        <v>4.0</v>
      </c>
      <c r="N295" s="7" t="s">
        <v>336</v>
      </c>
      <c r="O295" s="6">
        <v>14936.0</v>
      </c>
      <c r="P295" s="6">
        <v>25.0</v>
      </c>
      <c r="Q295" s="7" t="s">
        <v>396</v>
      </c>
      <c r="R295" s="6">
        <v>51.0</v>
      </c>
      <c r="S295" s="7" t="s">
        <v>335</v>
      </c>
      <c r="T295" s="6">
        <v>272.0</v>
      </c>
      <c r="U295" s="7" t="s">
        <v>54</v>
      </c>
      <c r="V295" s="6">
        <v>4.0</v>
      </c>
      <c r="W295" s="7" t="s">
        <v>42</v>
      </c>
      <c r="X295" s="6">
        <v>272701.0</v>
      </c>
      <c r="Y295" s="7" t="s">
        <v>65</v>
      </c>
      <c r="Z295" s="7" t="s">
        <v>66</v>
      </c>
      <c r="AA295" s="6">
        <v>4302.0</v>
      </c>
      <c r="AB295" s="7" t="s">
        <v>73</v>
      </c>
      <c r="AC295" s="6">
        <v>3.7476317E7</v>
      </c>
      <c r="AD295" s="6">
        <v>2.844962661E9</v>
      </c>
      <c r="AE295" s="6">
        <v>2.844813939E9</v>
      </c>
      <c r="AF295" s="8">
        <v>45507.0</v>
      </c>
    </row>
    <row r="296" ht="14.25" hidden="1" customHeight="1">
      <c r="A296" s="3">
        <v>2023.0</v>
      </c>
      <c r="B296" s="4" t="s">
        <v>32</v>
      </c>
      <c r="C296" s="4" t="s">
        <v>33</v>
      </c>
      <c r="D296" s="4" t="s">
        <v>34</v>
      </c>
      <c r="E296" s="3">
        <v>10.0</v>
      </c>
      <c r="F296" s="4" t="s">
        <v>35</v>
      </c>
      <c r="G296" s="3">
        <v>100.0</v>
      </c>
      <c r="H296" s="4" t="s">
        <v>35</v>
      </c>
      <c r="I296" s="3">
        <v>100.0</v>
      </c>
      <c r="J296" s="4" t="s">
        <v>36</v>
      </c>
      <c r="K296" s="3">
        <v>22.0</v>
      </c>
      <c r="L296" s="4" t="s">
        <v>37</v>
      </c>
      <c r="M296" s="3">
        <v>4.0</v>
      </c>
      <c r="N296" s="4" t="s">
        <v>336</v>
      </c>
      <c r="O296" s="3">
        <v>14936.0</v>
      </c>
      <c r="P296" s="3">
        <v>25.0</v>
      </c>
      <c r="Q296" s="4" t="s">
        <v>396</v>
      </c>
      <c r="R296" s="3">
        <v>52.0</v>
      </c>
      <c r="S296" s="4" t="s">
        <v>320</v>
      </c>
      <c r="T296" s="3">
        <v>271.0</v>
      </c>
      <c r="U296" s="4" t="s">
        <v>41</v>
      </c>
      <c r="V296" s="3">
        <v>4.0</v>
      </c>
      <c r="W296" s="4" t="s">
        <v>42</v>
      </c>
      <c r="X296" s="3">
        <v>271501.0</v>
      </c>
      <c r="Y296" s="4" t="s">
        <v>75</v>
      </c>
      <c r="Z296" s="4" t="s">
        <v>66</v>
      </c>
      <c r="AA296" s="3">
        <v>4302.0</v>
      </c>
      <c r="AB296" s="4" t="s">
        <v>73</v>
      </c>
      <c r="AC296" s="3">
        <v>1825415.0</v>
      </c>
      <c r="AD296" s="3">
        <v>0.0</v>
      </c>
      <c r="AE296" s="3">
        <v>0.0</v>
      </c>
      <c r="AF296" s="5">
        <v>45507.0</v>
      </c>
    </row>
    <row r="297" ht="14.25" hidden="1" customHeight="1">
      <c r="A297" s="6">
        <v>2023.0</v>
      </c>
      <c r="B297" s="7" t="s">
        <v>32</v>
      </c>
      <c r="C297" s="7" t="s">
        <v>33</v>
      </c>
      <c r="D297" s="7" t="s">
        <v>34</v>
      </c>
      <c r="E297" s="6">
        <v>10.0</v>
      </c>
      <c r="F297" s="7" t="s">
        <v>35</v>
      </c>
      <c r="G297" s="6">
        <v>100.0</v>
      </c>
      <c r="H297" s="7" t="s">
        <v>35</v>
      </c>
      <c r="I297" s="6">
        <v>100.0</v>
      </c>
      <c r="J297" s="7" t="s">
        <v>36</v>
      </c>
      <c r="K297" s="6">
        <v>22.0</v>
      </c>
      <c r="L297" s="7" t="s">
        <v>37</v>
      </c>
      <c r="M297" s="6">
        <v>4.0</v>
      </c>
      <c r="N297" s="7" t="s">
        <v>336</v>
      </c>
      <c r="O297" s="6">
        <v>14947.0</v>
      </c>
      <c r="P297" s="6">
        <v>26.0</v>
      </c>
      <c r="Q297" s="7" t="s">
        <v>397</v>
      </c>
      <c r="R297" s="6">
        <v>51.0</v>
      </c>
      <c r="S297" s="7" t="s">
        <v>398</v>
      </c>
      <c r="T297" s="6">
        <v>272.0</v>
      </c>
      <c r="U297" s="7" t="s">
        <v>54</v>
      </c>
      <c r="V297" s="6">
        <v>4.0</v>
      </c>
      <c r="W297" s="7" t="s">
        <v>42</v>
      </c>
      <c r="X297" s="6">
        <v>272701.0</v>
      </c>
      <c r="Y297" s="7" t="s">
        <v>65</v>
      </c>
      <c r="Z297" s="7" t="s">
        <v>66</v>
      </c>
      <c r="AA297" s="6">
        <v>4302.0</v>
      </c>
      <c r="AB297" s="7" t="s">
        <v>73</v>
      </c>
      <c r="AC297" s="6">
        <v>1.1E7</v>
      </c>
      <c r="AD297" s="6">
        <v>1.591148607E9</v>
      </c>
      <c r="AE297" s="6">
        <v>1.591148607E9</v>
      </c>
      <c r="AF297" s="8">
        <v>45507.0</v>
      </c>
    </row>
    <row r="298" ht="14.25" hidden="1" customHeight="1">
      <c r="A298" s="3">
        <v>2023.0</v>
      </c>
      <c r="B298" s="4" t="s">
        <v>32</v>
      </c>
      <c r="C298" s="4" t="s">
        <v>33</v>
      </c>
      <c r="D298" s="4" t="s">
        <v>34</v>
      </c>
      <c r="E298" s="3">
        <v>10.0</v>
      </c>
      <c r="F298" s="4" t="s">
        <v>35</v>
      </c>
      <c r="G298" s="3">
        <v>100.0</v>
      </c>
      <c r="H298" s="4" t="s">
        <v>35</v>
      </c>
      <c r="I298" s="3">
        <v>100.0</v>
      </c>
      <c r="J298" s="4" t="s">
        <v>36</v>
      </c>
      <c r="K298" s="3">
        <v>22.0</v>
      </c>
      <c r="L298" s="4" t="s">
        <v>37</v>
      </c>
      <c r="M298" s="3">
        <v>4.0</v>
      </c>
      <c r="N298" s="4" t="s">
        <v>336</v>
      </c>
      <c r="O298" s="3">
        <v>14947.0</v>
      </c>
      <c r="P298" s="3">
        <v>26.0</v>
      </c>
      <c r="Q298" s="4" t="s">
        <v>397</v>
      </c>
      <c r="R298" s="3">
        <v>52.0</v>
      </c>
      <c r="S298" s="4" t="s">
        <v>399</v>
      </c>
      <c r="T298" s="3">
        <v>262.0</v>
      </c>
      <c r="U298" s="4" t="s">
        <v>400</v>
      </c>
      <c r="V298" s="3">
        <v>4.0</v>
      </c>
      <c r="W298" s="4" t="s">
        <v>42</v>
      </c>
      <c r="X298" s="3">
        <v>262201.0</v>
      </c>
      <c r="Y298" s="4" t="s">
        <v>401</v>
      </c>
      <c r="Z298" s="4" t="s">
        <v>66</v>
      </c>
      <c r="AA298" s="3">
        <v>4302.0</v>
      </c>
      <c r="AB298" s="4" t="s">
        <v>73</v>
      </c>
      <c r="AC298" s="3">
        <v>1000000.0</v>
      </c>
      <c r="AD298" s="3">
        <v>0.0</v>
      </c>
      <c r="AE298" s="3">
        <v>0.0</v>
      </c>
      <c r="AF298" s="5">
        <v>45507.0</v>
      </c>
    </row>
    <row r="299" ht="14.25" hidden="1" customHeight="1">
      <c r="A299" s="6">
        <v>2023.0</v>
      </c>
      <c r="B299" s="7" t="s">
        <v>32</v>
      </c>
      <c r="C299" s="7" t="s">
        <v>33</v>
      </c>
      <c r="D299" s="7" t="s">
        <v>34</v>
      </c>
      <c r="E299" s="6">
        <v>10.0</v>
      </c>
      <c r="F299" s="7" t="s">
        <v>35</v>
      </c>
      <c r="G299" s="6">
        <v>100.0</v>
      </c>
      <c r="H299" s="7" t="s">
        <v>35</v>
      </c>
      <c r="I299" s="6">
        <v>100.0</v>
      </c>
      <c r="J299" s="7" t="s">
        <v>36</v>
      </c>
      <c r="K299" s="6">
        <v>22.0</v>
      </c>
      <c r="L299" s="7" t="s">
        <v>37</v>
      </c>
      <c r="M299" s="6">
        <v>4.0</v>
      </c>
      <c r="N299" s="7" t="s">
        <v>336</v>
      </c>
      <c r="O299" s="6">
        <v>14947.0</v>
      </c>
      <c r="P299" s="6">
        <v>26.0</v>
      </c>
      <c r="Q299" s="7" t="s">
        <v>397</v>
      </c>
      <c r="R299" s="6">
        <v>53.0</v>
      </c>
      <c r="S299" s="7" t="s">
        <v>402</v>
      </c>
      <c r="T299" s="6">
        <v>271.0</v>
      </c>
      <c r="U299" s="7" t="s">
        <v>41</v>
      </c>
      <c r="V299" s="6">
        <v>4.0</v>
      </c>
      <c r="W299" s="7" t="s">
        <v>42</v>
      </c>
      <c r="X299" s="6">
        <v>271501.0</v>
      </c>
      <c r="Y299" s="7" t="s">
        <v>75</v>
      </c>
      <c r="Z299" s="7" t="s">
        <v>66</v>
      </c>
      <c r="AA299" s="6">
        <v>4302.0</v>
      </c>
      <c r="AB299" s="7" t="s">
        <v>73</v>
      </c>
      <c r="AC299" s="6">
        <v>813281.0</v>
      </c>
      <c r="AD299" s="6">
        <v>1.0</v>
      </c>
      <c r="AE299" s="6">
        <v>0.0</v>
      </c>
      <c r="AF299" s="8">
        <v>45507.0</v>
      </c>
    </row>
    <row r="300" ht="14.25" hidden="1" customHeight="1">
      <c r="A300" s="3">
        <v>2023.0</v>
      </c>
      <c r="B300" s="4" t="s">
        <v>32</v>
      </c>
      <c r="C300" s="4" t="s">
        <v>33</v>
      </c>
      <c r="D300" s="4" t="s">
        <v>34</v>
      </c>
      <c r="E300" s="3">
        <v>10.0</v>
      </c>
      <c r="F300" s="4" t="s">
        <v>35</v>
      </c>
      <c r="G300" s="3">
        <v>100.0</v>
      </c>
      <c r="H300" s="4" t="s">
        <v>35</v>
      </c>
      <c r="I300" s="3">
        <v>100.0</v>
      </c>
      <c r="J300" s="4" t="s">
        <v>36</v>
      </c>
      <c r="K300" s="3">
        <v>22.0</v>
      </c>
      <c r="L300" s="4" t="s">
        <v>37</v>
      </c>
      <c r="M300" s="3">
        <v>4.0</v>
      </c>
      <c r="N300" s="4" t="s">
        <v>336</v>
      </c>
      <c r="O300" s="3">
        <v>14972.0</v>
      </c>
      <c r="P300" s="3">
        <v>27.0</v>
      </c>
      <c r="Q300" s="4" t="s">
        <v>403</v>
      </c>
      <c r="R300" s="3">
        <v>51.0</v>
      </c>
      <c r="S300" s="4" t="s">
        <v>404</v>
      </c>
      <c r="T300" s="3">
        <v>271.0</v>
      </c>
      <c r="U300" s="4" t="s">
        <v>41</v>
      </c>
      <c r="V300" s="3">
        <v>4.0</v>
      </c>
      <c r="W300" s="4" t="s">
        <v>42</v>
      </c>
      <c r="X300" s="3">
        <v>271201.0</v>
      </c>
      <c r="Y300" s="4" t="s">
        <v>43</v>
      </c>
      <c r="Z300" s="4" t="s">
        <v>44</v>
      </c>
      <c r="AA300" s="3">
        <v>4102.0</v>
      </c>
      <c r="AB300" s="4" t="s">
        <v>45</v>
      </c>
      <c r="AC300" s="3">
        <v>2051016.0</v>
      </c>
      <c r="AD300" s="3">
        <v>4718372.0</v>
      </c>
      <c r="AE300" s="3">
        <v>4.58459648E8</v>
      </c>
      <c r="AF300" s="5">
        <v>45507.0</v>
      </c>
    </row>
    <row r="301" ht="14.25" hidden="1" customHeight="1">
      <c r="A301" s="6">
        <v>2023.0</v>
      </c>
      <c r="B301" s="7" t="s">
        <v>32</v>
      </c>
      <c r="C301" s="7" t="s">
        <v>33</v>
      </c>
      <c r="D301" s="7" t="s">
        <v>34</v>
      </c>
      <c r="E301" s="6">
        <v>10.0</v>
      </c>
      <c r="F301" s="7" t="s">
        <v>35</v>
      </c>
      <c r="G301" s="6">
        <v>100.0</v>
      </c>
      <c r="H301" s="7" t="s">
        <v>35</v>
      </c>
      <c r="I301" s="6">
        <v>100.0</v>
      </c>
      <c r="J301" s="7" t="s">
        <v>36</v>
      </c>
      <c r="K301" s="6">
        <v>22.0</v>
      </c>
      <c r="L301" s="7" t="s">
        <v>37</v>
      </c>
      <c r="M301" s="6">
        <v>4.0</v>
      </c>
      <c r="N301" s="7" t="s">
        <v>336</v>
      </c>
      <c r="O301" s="6">
        <v>14972.0</v>
      </c>
      <c r="P301" s="6">
        <v>27.0</v>
      </c>
      <c r="Q301" s="7" t="s">
        <v>403</v>
      </c>
      <c r="R301" s="6">
        <v>52.0</v>
      </c>
      <c r="S301" s="7" t="s">
        <v>405</v>
      </c>
      <c r="T301" s="6">
        <v>271.0</v>
      </c>
      <c r="U301" s="7" t="s">
        <v>41</v>
      </c>
      <c r="V301" s="6">
        <v>4.0</v>
      </c>
      <c r="W301" s="7" t="s">
        <v>42</v>
      </c>
      <c r="X301" s="6">
        <v>271501.0</v>
      </c>
      <c r="Y301" s="7" t="s">
        <v>75</v>
      </c>
      <c r="Z301" s="7" t="s">
        <v>44</v>
      </c>
      <c r="AA301" s="6">
        <v>4102.0</v>
      </c>
      <c r="AB301" s="7" t="s">
        <v>45</v>
      </c>
      <c r="AC301" s="6">
        <v>79251.0</v>
      </c>
      <c r="AD301" s="6">
        <v>396255.0</v>
      </c>
      <c r="AE301" s="6">
        <v>0.0</v>
      </c>
      <c r="AF301" s="8">
        <v>45507.0</v>
      </c>
    </row>
    <row r="302" ht="14.25" hidden="1" customHeight="1">
      <c r="A302" s="3">
        <v>2023.0</v>
      </c>
      <c r="B302" s="4" t="s">
        <v>32</v>
      </c>
      <c r="C302" s="4" t="s">
        <v>33</v>
      </c>
      <c r="D302" s="4" t="s">
        <v>34</v>
      </c>
      <c r="E302" s="3">
        <v>10.0</v>
      </c>
      <c r="F302" s="4" t="s">
        <v>35</v>
      </c>
      <c r="G302" s="3">
        <v>100.0</v>
      </c>
      <c r="H302" s="4" t="s">
        <v>35</v>
      </c>
      <c r="I302" s="3">
        <v>100.0</v>
      </c>
      <c r="J302" s="4" t="s">
        <v>36</v>
      </c>
      <c r="K302" s="3">
        <v>22.0</v>
      </c>
      <c r="L302" s="4" t="s">
        <v>37</v>
      </c>
      <c r="M302" s="3">
        <v>4.0</v>
      </c>
      <c r="N302" s="4" t="s">
        <v>336</v>
      </c>
      <c r="O302" s="3">
        <v>14973.0</v>
      </c>
      <c r="P302" s="3">
        <v>28.0</v>
      </c>
      <c r="Q302" s="4" t="s">
        <v>406</v>
      </c>
      <c r="R302" s="3">
        <v>51.0</v>
      </c>
      <c r="S302" s="4" t="s">
        <v>407</v>
      </c>
      <c r="T302" s="3">
        <v>271.0</v>
      </c>
      <c r="U302" s="4" t="s">
        <v>41</v>
      </c>
      <c r="V302" s="3">
        <v>4.0</v>
      </c>
      <c r="W302" s="4" t="s">
        <v>42</v>
      </c>
      <c r="X302" s="3">
        <v>271201.0</v>
      </c>
      <c r="Y302" s="4" t="s">
        <v>43</v>
      </c>
      <c r="Z302" s="4" t="s">
        <v>44</v>
      </c>
      <c r="AA302" s="3">
        <v>4102.0</v>
      </c>
      <c r="AB302" s="4" t="s">
        <v>45</v>
      </c>
      <c r="AC302" s="3">
        <v>2051016.0</v>
      </c>
      <c r="AD302" s="3">
        <v>2813598.0</v>
      </c>
      <c r="AE302" s="3">
        <v>2.67982167E8</v>
      </c>
      <c r="AF302" s="5">
        <v>45507.0</v>
      </c>
    </row>
    <row r="303" ht="14.25" hidden="1" customHeight="1">
      <c r="A303" s="6">
        <v>2023.0</v>
      </c>
      <c r="B303" s="7" t="s">
        <v>32</v>
      </c>
      <c r="C303" s="7" t="s">
        <v>33</v>
      </c>
      <c r="D303" s="7" t="s">
        <v>34</v>
      </c>
      <c r="E303" s="6">
        <v>10.0</v>
      </c>
      <c r="F303" s="7" t="s">
        <v>35</v>
      </c>
      <c r="G303" s="6">
        <v>100.0</v>
      </c>
      <c r="H303" s="7" t="s">
        <v>35</v>
      </c>
      <c r="I303" s="6">
        <v>100.0</v>
      </c>
      <c r="J303" s="7" t="s">
        <v>36</v>
      </c>
      <c r="K303" s="6">
        <v>22.0</v>
      </c>
      <c r="L303" s="7" t="s">
        <v>37</v>
      </c>
      <c r="M303" s="6">
        <v>4.0</v>
      </c>
      <c r="N303" s="7" t="s">
        <v>336</v>
      </c>
      <c r="O303" s="6">
        <v>14973.0</v>
      </c>
      <c r="P303" s="6">
        <v>28.0</v>
      </c>
      <c r="Q303" s="7" t="s">
        <v>406</v>
      </c>
      <c r="R303" s="6">
        <v>52.0</v>
      </c>
      <c r="S303" s="7" t="s">
        <v>408</v>
      </c>
      <c r="T303" s="6">
        <v>271.0</v>
      </c>
      <c r="U303" s="7" t="s">
        <v>41</v>
      </c>
      <c r="V303" s="6">
        <v>4.0</v>
      </c>
      <c r="W303" s="7" t="s">
        <v>42</v>
      </c>
      <c r="X303" s="6">
        <v>271501.0</v>
      </c>
      <c r="Y303" s="7" t="s">
        <v>75</v>
      </c>
      <c r="Z303" s="7" t="s">
        <v>44</v>
      </c>
      <c r="AA303" s="6">
        <v>4102.0</v>
      </c>
      <c r="AB303" s="7" t="s">
        <v>45</v>
      </c>
      <c r="AC303" s="6">
        <v>79251.0</v>
      </c>
      <c r="AD303" s="6">
        <v>396255.0</v>
      </c>
      <c r="AE303" s="6">
        <v>0.0</v>
      </c>
      <c r="AF303" s="8">
        <v>45507.0</v>
      </c>
    </row>
    <row r="304" ht="14.25" hidden="1" customHeight="1">
      <c r="A304" s="3">
        <v>2023.0</v>
      </c>
      <c r="B304" s="4" t="s">
        <v>32</v>
      </c>
      <c r="C304" s="4" t="s">
        <v>33</v>
      </c>
      <c r="D304" s="4" t="s">
        <v>34</v>
      </c>
      <c r="E304" s="3">
        <v>10.0</v>
      </c>
      <c r="F304" s="4" t="s">
        <v>35</v>
      </c>
      <c r="G304" s="3">
        <v>100.0</v>
      </c>
      <c r="H304" s="4" t="s">
        <v>35</v>
      </c>
      <c r="I304" s="3">
        <v>100.0</v>
      </c>
      <c r="J304" s="4" t="s">
        <v>36</v>
      </c>
      <c r="K304" s="3">
        <v>22.0</v>
      </c>
      <c r="L304" s="4" t="s">
        <v>37</v>
      </c>
      <c r="M304" s="3">
        <v>4.0</v>
      </c>
      <c r="N304" s="4" t="s">
        <v>336</v>
      </c>
      <c r="O304" s="3">
        <v>14974.0</v>
      </c>
      <c r="P304" s="3">
        <v>29.0</v>
      </c>
      <c r="Q304" s="4" t="s">
        <v>409</v>
      </c>
      <c r="R304" s="3">
        <v>51.0</v>
      </c>
      <c r="S304" s="4" t="s">
        <v>410</v>
      </c>
      <c r="T304" s="3">
        <v>271.0</v>
      </c>
      <c r="U304" s="4" t="s">
        <v>41</v>
      </c>
      <c r="V304" s="3">
        <v>4.0</v>
      </c>
      <c r="W304" s="4" t="s">
        <v>42</v>
      </c>
      <c r="X304" s="3">
        <v>271201.0</v>
      </c>
      <c r="Y304" s="4" t="s">
        <v>43</v>
      </c>
      <c r="Z304" s="4" t="s">
        <v>44</v>
      </c>
      <c r="AA304" s="3">
        <v>4102.0</v>
      </c>
      <c r="AB304" s="4" t="s">
        <v>45</v>
      </c>
      <c r="AC304" s="3">
        <v>2051016.0</v>
      </c>
      <c r="AD304" s="3">
        <v>5.02208288E8</v>
      </c>
      <c r="AE304" s="3">
        <v>5.02208288E8</v>
      </c>
      <c r="AF304" s="5">
        <v>45507.0</v>
      </c>
    </row>
    <row r="305" ht="14.25" hidden="1" customHeight="1">
      <c r="A305" s="6">
        <v>2023.0</v>
      </c>
      <c r="B305" s="7" t="s">
        <v>32</v>
      </c>
      <c r="C305" s="7" t="s">
        <v>33</v>
      </c>
      <c r="D305" s="7" t="s">
        <v>34</v>
      </c>
      <c r="E305" s="6">
        <v>10.0</v>
      </c>
      <c r="F305" s="7" t="s">
        <v>35</v>
      </c>
      <c r="G305" s="6">
        <v>100.0</v>
      </c>
      <c r="H305" s="7" t="s">
        <v>35</v>
      </c>
      <c r="I305" s="6">
        <v>100.0</v>
      </c>
      <c r="J305" s="7" t="s">
        <v>36</v>
      </c>
      <c r="K305" s="6">
        <v>22.0</v>
      </c>
      <c r="L305" s="7" t="s">
        <v>37</v>
      </c>
      <c r="M305" s="6">
        <v>4.0</v>
      </c>
      <c r="N305" s="7" t="s">
        <v>336</v>
      </c>
      <c r="O305" s="6">
        <v>14974.0</v>
      </c>
      <c r="P305" s="6">
        <v>29.0</v>
      </c>
      <c r="Q305" s="7" t="s">
        <v>409</v>
      </c>
      <c r="R305" s="6">
        <v>52.0</v>
      </c>
      <c r="S305" s="7" t="s">
        <v>411</v>
      </c>
      <c r="T305" s="6">
        <v>271.0</v>
      </c>
      <c r="U305" s="7" t="s">
        <v>41</v>
      </c>
      <c r="V305" s="6">
        <v>4.0</v>
      </c>
      <c r="W305" s="7" t="s">
        <v>42</v>
      </c>
      <c r="X305" s="6">
        <v>271501.0</v>
      </c>
      <c r="Y305" s="7" t="s">
        <v>75</v>
      </c>
      <c r="Z305" s="7" t="s">
        <v>44</v>
      </c>
      <c r="AA305" s="6">
        <v>4102.0</v>
      </c>
      <c r="AB305" s="7" t="s">
        <v>45</v>
      </c>
      <c r="AC305" s="6">
        <v>79251.0</v>
      </c>
      <c r="AD305" s="6">
        <v>0.0</v>
      </c>
      <c r="AE305" s="6">
        <v>0.0</v>
      </c>
      <c r="AF305" s="8">
        <v>45507.0</v>
      </c>
    </row>
    <row r="306" ht="14.25" hidden="1" customHeight="1">
      <c r="A306" s="3">
        <v>2023.0</v>
      </c>
      <c r="B306" s="4" t="s">
        <v>32</v>
      </c>
      <c r="C306" s="4" t="s">
        <v>33</v>
      </c>
      <c r="D306" s="4" t="s">
        <v>34</v>
      </c>
      <c r="E306" s="3">
        <v>10.0</v>
      </c>
      <c r="F306" s="4" t="s">
        <v>35</v>
      </c>
      <c r="G306" s="3">
        <v>100.0</v>
      </c>
      <c r="H306" s="4" t="s">
        <v>35</v>
      </c>
      <c r="I306" s="3">
        <v>100.0</v>
      </c>
      <c r="J306" s="4" t="s">
        <v>36</v>
      </c>
      <c r="K306" s="3">
        <v>22.0</v>
      </c>
      <c r="L306" s="4" t="s">
        <v>37</v>
      </c>
      <c r="M306" s="3">
        <v>4.0</v>
      </c>
      <c r="N306" s="4" t="s">
        <v>336</v>
      </c>
      <c r="O306" s="3">
        <v>14975.0</v>
      </c>
      <c r="P306" s="3">
        <v>30.0</v>
      </c>
      <c r="Q306" s="4" t="s">
        <v>412</v>
      </c>
      <c r="R306" s="3">
        <v>51.0</v>
      </c>
      <c r="S306" s="4" t="s">
        <v>413</v>
      </c>
      <c r="T306" s="3">
        <v>271.0</v>
      </c>
      <c r="U306" s="4" t="s">
        <v>41</v>
      </c>
      <c r="V306" s="3">
        <v>4.0</v>
      </c>
      <c r="W306" s="4" t="s">
        <v>42</v>
      </c>
      <c r="X306" s="3">
        <v>271201.0</v>
      </c>
      <c r="Y306" s="4" t="s">
        <v>43</v>
      </c>
      <c r="Z306" s="4" t="s">
        <v>44</v>
      </c>
      <c r="AA306" s="3">
        <v>4102.0</v>
      </c>
      <c r="AB306" s="4" t="s">
        <v>45</v>
      </c>
      <c r="AC306" s="3">
        <v>2051016.0</v>
      </c>
      <c r="AD306" s="3">
        <v>2051016.0</v>
      </c>
      <c r="AE306" s="3">
        <v>1.91724066E8</v>
      </c>
      <c r="AF306" s="5">
        <v>45507.0</v>
      </c>
    </row>
    <row r="307" ht="14.25" hidden="1" customHeight="1">
      <c r="A307" s="6">
        <v>2023.0</v>
      </c>
      <c r="B307" s="7" t="s">
        <v>32</v>
      </c>
      <c r="C307" s="7" t="s">
        <v>33</v>
      </c>
      <c r="D307" s="7" t="s">
        <v>34</v>
      </c>
      <c r="E307" s="6">
        <v>10.0</v>
      </c>
      <c r="F307" s="7" t="s">
        <v>35</v>
      </c>
      <c r="G307" s="6">
        <v>100.0</v>
      </c>
      <c r="H307" s="7" t="s">
        <v>35</v>
      </c>
      <c r="I307" s="6">
        <v>100.0</v>
      </c>
      <c r="J307" s="7" t="s">
        <v>36</v>
      </c>
      <c r="K307" s="6">
        <v>22.0</v>
      </c>
      <c r="L307" s="7" t="s">
        <v>37</v>
      </c>
      <c r="M307" s="6">
        <v>4.0</v>
      </c>
      <c r="N307" s="7" t="s">
        <v>336</v>
      </c>
      <c r="O307" s="6">
        <v>14975.0</v>
      </c>
      <c r="P307" s="6">
        <v>30.0</v>
      </c>
      <c r="Q307" s="7" t="s">
        <v>412</v>
      </c>
      <c r="R307" s="6">
        <v>52.0</v>
      </c>
      <c r="S307" s="7" t="s">
        <v>414</v>
      </c>
      <c r="T307" s="6">
        <v>271.0</v>
      </c>
      <c r="U307" s="7" t="s">
        <v>41</v>
      </c>
      <c r="V307" s="6">
        <v>4.0</v>
      </c>
      <c r="W307" s="7" t="s">
        <v>42</v>
      </c>
      <c r="X307" s="6">
        <v>271501.0</v>
      </c>
      <c r="Y307" s="7" t="s">
        <v>75</v>
      </c>
      <c r="Z307" s="7" t="s">
        <v>44</v>
      </c>
      <c r="AA307" s="6">
        <v>4102.0</v>
      </c>
      <c r="AB307" s="7" t="s">
        <v>45</v>
      </c>
      <c r="AC307" s="6">
        <v>79251.0</v>
      </c>
      <c r="AD307" s="6">
        <v>79251.0</v>
      </c>
      <c r="AE307" s="6">
        <v>0.0</v>
      </c>
      <c r="AF307" s="8">
        <v>45507.0</v>
      </c>
    </row>
    <row r="308" ht="14.25" hidden="1" customHeight="1">
      <c r="A308" s="3">
        <v>2023.0</v>
      </c>
      <c r="B308" s="4" t="s">
        <v>32</v>
      </c>
      <c r="C308" s="4" t="s">
        <v>33</v>
      </c>
      <c r="D308" s="4" t="s">
        <v>34</v>
      </c>
      <c r="E308" s="3">
        <v>10.0</v>
      </c>
      <c r="F308" s="4" t="s">
        <v>35</v>
      </c>
      <c r="G308" s="3">
        <v>100.0</v>
      </c>
      <c r="H308" s="4" t="s">
        <v>35</v>
      </c>
      <c r="I308" s="3">
        <v>100.0</v>
      </c>
      <c r="J308" s="4" t="s">
        <v>36</v>
      </c>
      <c r="K308" s="3">
        <v>22.0</v>
      </c>
      <c r="L308" s="4" t="s">
        <v>37</v>
      </c>
      <c r="M308" s="3">
        <v>4.0</v>
      </c>
      <c r="N308" s="4" t="s">
        <v>336</v>
      </c>
      <c r="O308" s="3">
        <v>14976.0</v>
      </c>
      <c r="P308" s="3">
        <v>31.0</v>
      </c>
      <c r="Q308" s="4" t="s">
        <v>415</v>
      </c>
      <c r="R308" s="3">
        <v>51.0</v>
      </c>
      <c r="S308" s="4" t="s">
        <v>416</v>
      </c>
      <c r="T308" s="3">
        <v>271.0</v>
      </c>
      <c r="U308" s="4" t="s">
        <v>41</v>
      </c>
      <c r="V308" s="3">
        <v>4.0</v>
      </c>
      <c r="W308" s="4" t="s">
        <v>42</v>
      </c>
      <c r="X308" s="3">
        <v>271201.0</v>
      </c>
      <c r="Y308" s="4" t="s">
        <v>43</v>
      </c>
      <c r="Z308" s="4" t="s">
        <v>44</v>
      </c>
      <c r="AA308" s="3">
        <v>4102.0</v>
      </c>
      <c r="AB308" s="4" t="s">
        <v>45</v>
      </c>
      <c r="AC308" s="3">
        <v>772610.0</v>
      </c>
      <c r="AD308" s="3">
        <v>772610.0</v>
      </c>
      <c r="AE308" s="3">
        <v>7.2221706E7</v>
      </c>
      <c r="AF308" s="5">
        <v>45507.0</v>
      </c>
    </row>
    <row r="309" ht="14.25" hidden="1" customHeight="1">
      <c r="A309" s="6">
        <v>2023.0</v>
      </c>
      <c r="B309" s="7" t="s">
        <v>32</v>
      </c>
      <c r="C309" s="7" t="s">
        <v>33</v>
      </c>
      <c r="D309" s="7" t="s">
        <v>34</v>
      </c>
      <c r="E309" s="6">
        <v>10.0</v>
      </c>
      <c r="F309" s="7" t="s">
        <v>35</v>
      </c>
      <c r="G309" s="6">
        <v>100.0</v>
      </c>
      <c r="H309" s="7" t="s">
        <v>35</v>
      </c>
      <c r="I309" s="6">
        <v>100.0</v>
      </c>
      <c r="J309" s="7" t="s">
        <v>36</v>
      </c>
      <c r="K309" s="6">
        <v>22.0</v>
      </c>
      <c r="L309" s="7" t="s">
        <v>37</v>
      </c>
      <c r="M309" s="6">
        <v>4.0</v>
      </c>
      <c r="N309" s="7" t="s">
        <v>336</v>
      </c>
      <c r="O309" s="6">
        <v>14976.0</v>
      </c>
      <c r="P309" s="6">
        <v>31.0</v>
      </c>
      <c r="Q309" s="7" t="s">
        <v>415</v>
      </c>
      <c r="R309" s="6">
        <v>52.0</v>
      </c>
      <c r="S309" s="7" t="s">
        <v>417</v>
      </c>
      <c r="T309" s="6">
        <v>271.0</v>
      </c>
      <c r="U309" s="7" t="s">
        <v>41</v>
      </c>
      <c r="V309" s="6">
        <v>4.0</v>
      </c>
      <c r="W309" s="7" t="s">
        <v>42</v>
      </c>
      <c r="X309" s="6">
        <v>271501.0</v>
      </c>
      <c r="Y309" s="7" t="s">
        <v>75</v>
      </c>
      <c r="Z309" s="7" t="s">
        <v>44</v>
      </c>
      <c r="AA309" s="6">
        <v>4102.0</v>
      </c>
      <c r="AB309" s="7" t="s">
        <v>45</v>
      </c>
      <c r="AC309" s="6">
        <v>29854.0</v>
      </c>
      <c r="AD309" s="6">
        <v>29854.0</v>
      </c>
      <c r="AE309" s="6">
        <v>0.0</v>
      </c>
      <c r="AF309" s="8">
        <v>45507.0</v>
      </c>
    </row>
    <row r="310" ht="14.25" hidden="1" customHeight="1">
      <c r="A310" s="3">
        <v>2023.0</v>
      </c>
      <c r="B310" s="4" t="s">
        <v>32</v>
      </c>
      <c r="C310" s="4" t="s">
        <v>33</v>
      </c>
      <c r="D310" s="4" t="s">
        <v>34</v>
      </c>
      <c r="E310" s="3">
        <v>10.0</v>
      </c>
      <c r="F310" s="4" t="s">
        <v>35</v>
      </c>
      <c r="G310" s="3">
        <v>100.0</v>
      </c>
      <c r="H310" s="4" t="s">
        <v>35</v>
      </c>
      <c r="I310" s="3">
        <v>100.0</v>
      </c>
      <c r="J310" s="4" t="s">
        <v>36</v>
      </c>
      <c r="K310" s="3">
        <v>22.0</v>
      </c>
      <c r="L310" s="4" t="s">
        <v>37</v>
      </c>
      <c r="M310" s="3">
        <v>4.0</v>
      </c>
      <c r="N310" s="4" t="s">
        <v>336</v>
      </c>
      <c r="O310" s="3">
        <v>14977.0</v>
      </c>
      <c r="P310" s="3">
        <v>32.0</v>
      </c>
      <c r="Q310" s="4" t="s">
        <v>418</v>
      </c>
      <c r="R310" s="3">
        <v>51.0</v>
      </c>
      <c r="S310" s="4" t="s">
        <v>419</v>
      </c>
      <c r="T310" s="3">
        <v>271.0</v>
      </c>
      <c r="U310" s="4" t="s">
        <v>41</v>
      </c>
      <c r="V310" s="3">
        <v>4.0</v>
      </c>
      <c r="W310" s="4" t="s">
        <v>42</v>
      </c>
      <c r="X310" s="3">
        <v>271201.0</v>
      </c>
      <c r="Y310" s="4" t="s">
        <v>43</v>
      </c>
      <c r="Z310" s="4" t="s">
        <v>44</v>
      </c>
      <c r="AA310" s="3">
        <v>4102.0</v>
      </c>
      <c r="AB310" s="4" t="s">
        <v>45</v>
      </c>
      <c r="AC310" s="3">
        <v>772609.0</v>
      </c>
      <c r="AD310" s="3">
        <v>772609.0</v>
      </c>
      <c r="AE310" s="3">
        <v>7.2737704E7</v>
      </c>
      <c r="AF310" s="5">
        <v>45507.0</v>
      </c>
    </row>
    <row r="311" ht="14.25" hidden="1" customHeight="1">
      <c r="A311" s="6">
        <v>2023.0</v>
      </c>
      <c r="B311" s="7" t="s">
        <v>32</v>
      </c>
      <c r="C311" s="7" t="s">
        <v>33</v>
      </c>
      <c r="D311" s="7" t="s">
        <v>34</v>
      </c>
      <c r="E311" s="6">
        <v>10.0</v>
      </c>
      <c r="F311" s="7" t="s">
        <v>35</v>
      </c>
      <c r="G311" s="6">
        <v>100.0</v>
      </c>
      <c r="H311" s="7" t="s">
        <v>35</v>
      </c>
      <c r="I311" s="6">
        <v>100.0</v>
      </c>
      <c r="J311" s="7" t="s">
        <v>36</v>
      </c>
      <c r="K311" s="6">
        <v>22.0</v>
      </c>
      <c r="L311" s="7" t="s">
        <v>37</v>
      </c>
      <c r="M311" s="6">
        <v>4.0</v>
      </c>
      <c r="N311" s="7" t="s">
        <v>336</v>
      </c>
      <c r="O311" s="6">
        <v>14977.0</v>
      </c>
      <c r="P311" s="6">
        <v>32.0</v>
      </c>
      <c r="Q311" s="7" t="s">
        <v>418</v>
      </c>
      <c r="R311" s="6">
        <v>52.0</v>
      </c>
      <c r="S311" s="7" t="s">
        <v>420</v>
      </c>
      <c r="T311" s="6">
        <v>271.0</v>
      </c>
      <c r="U311" s="7" t="s">
        <v>41</v>
      </c>
      <c r="V311" s="6">
        <v>4.0</v>
      </c>
      <c r="W311" s="7" t="s">
        <v>42</v>
      </c>
      <c r="X311" s="6">
        <v>271501.0</v>
      </c>
      <c r="Y311" s="7" t="s">
        <v>75</v>
      </c>
      <c r="Z311" s="7" t="s">
        <v>44</v>
      </c>
      <c r="AA311" s="6">
        <v>4102.0</v>
      </c>
      <c r="AB311" s="7" t="s">
        <v>45</v>
      </c>
      <c r="AC311" s="6">
        <v>29854.0</v>
      </c>
      <c r="AD311" s="6">
        <v>29854.0</v>
      </c>
      <c r="AE311" s="6">
        <v>0.0</v>
      </c>
      <c r="AF311" s="8">
        <v>45507.0</v>
      </c>
    </row>
    <row r="312" ht="14.25" hidden="1" customHeight="1">
      <c r="A312" s="3">
        <v>2023.0</v>
      </c>
      <c r="B312" s="4" t="s">
        <v>32</v>
      </c>
      <c r="C312" s="4" t="s">
        <v>33</v>
      </c>
      <c r="D312" s="4" t="s">
        <v>34</v>
      </c>
      <c r="E312" s="3">
        <v>10.0</v>
      </c>
      <c r="F312" s="4" t="s">
        <v>35</v>
      </c>
      <c r="G312" s="3">
        <v>100.0</v>
      </c>
      <c r="H312" s="4" t="s">
        <v>35</v>
      </c>
      <c r="I312" s="3">
        <v>100.0</v>
      </c>
      <c r="J312" s="4" t="s">
        <v>36</v>
      </c>
      <c r="K312" s="3">
        <v>22.0</v>
      </c>
      <c r="L312" s="4" t="s">
        <v>37</v>
      </c>
      <c r="M312" s="3">
        <v>4.0</v>
      </c>
      <c r="N312" s="4" t="s">
        <v>336</v>
      </c>
      <c r="O312" s="3">
        <v>14978.0</v>
      </c>
      <c r="P312" s="3">
        <v>33.0</v>
      </c>
      <c r="Q312" s="4" t="s">
        <v>421</v>
      </c>
      <c r="R312" s="3">
        <v>51.0</v>
      </c>
      <c r="S312" s="4" t="s">
        <v>422</v>
      </c>
      <c r="T312" s="3">
        <v>271.0</v>
      </c>
      <c r="U312" s="4" t="s">
        <v>41</v>
      </c>
      <c r="V312" s="3">
        <v>4.0</v>
      </c>
      <c r="W312" s="4" t="s">
        <v>42</v>
      </c>
      <c r="X312" s="3">
        <v>271201.0</v>
      </c>
      <c r="Y312" s="4" t="s">
        <v>43</v>
      </c>
      <c r="Z312" s="4" t="s">
        <v>44</v>
      </c>
      <c r="AA312" s="3">
        <v>4102.0</v>
      </c>
      <c r="AB312" s="4" t="s">
        <v>45</v>
      </c>
      <c r="AC312" s="3">
        <v>772610.0</v>
      </c>
      <c r="AD312" s="3">
        <v>772610.0</v>
      </c>
      <c r="AE312" s="3">
        <v>7.2221706E7</v>
      </c>
      <c r="AF312" s="5">
        <v>45507.0</v>
      </c>
    </row>
    <row r="313" ht="14.25" hidden="1" customHeight="1">
      <c r="A313" s="6">
        <v>2023.0</v>
      </c>
      <c r="B313" s="7" t="s">
        <v>32</v>
      </c>
      <c r="C313" s="7" t="s">
        <v>33</v>
      </c>
      <c r="D313" s="7" t="s">
        <v>34</v>
      </c>
      <c r="E313" s="6">
        <v>10.0</v>
      </c>
      <c r="F313" s="7" t="s">
        <v>35</v>
      </c>
      <c r="G313" s="6">
        <v>100.0</v>
      </c>
      <c r="H313" s="7" t="s">
        <v>35</v>
      </c>
      <c r="I313" s="6">
        <v>100.0</v>
      </c>
      <c r="J313" s="7" t="s">
        <v>36</v>
      </c>
      <c r="K313" s="6">
        <v>22.0</v>
      </c>
      <c r="L313" s="7" t="s">
        <v>37</v>
      </c>
      <c r="M313" s="6">
        <v>4.0</v>
      </c>
      <c r="N313" s="7" t="s">
        <v>336</v>
      </c>
      <c r="O313" s="6">
        <v>14978.0</v>
      </c>
      <c r="P313" s="6">
        <v>33.0</v>
      </c>
      <c r="Q313" s="7" t="s">
        <v>421</v>
      </c>
      <c r="R313" s="6">
        <v>52.0</v>
      </c>
      <c r="S313" s="7" t="s">
        <v>423</v>
      </c>
      <c r="T313" s="6">
        <v>271.0</v>
      </c>
      <c r="U313" s="7" t="s">
        <v>41</v>
      </c>
      <c r="V313" s="6">
        <v>4.0</v>
      </c>
      <c r="W313" s="7" t="s">
        <v>42</v>
      </c>
      <c r="X313" s="6">
        <v>271501.0</v>
      </c>
      <c r="Y313" s="7" t="s">
        <v>75</v>
      </c>
      <c r="Z313" s="7" t="s">
        <v>44</v>
      </c>
      <c r="AA313" s="6">
        <v>4102.0</v>
      </c>
      <c r="AB313" s="7" t="s">
        <v>45</v>
      </c>
      <c r="AC313" s="6">
        <v>29854.0</v>
      </c>
      <c r="AD313" s="6">
        <v>29854.0</v>
      </c>
      <c r="AE313" s="6">
        <v>0.0</v>
      </c>
      <c r="AF313" s="8">
        <v>45507.0</v>
      </c>
    </row>
    <row r="314" ht="14.25" hidden="1" customHeight="1">
      <c r="A314" s="3">
        <v>2023.0</v>
      </c>
      <c r="B314" s="4" t="s">
        <v>32</v>
      </c>
      <c r="C314" s="4" t="s">
        <v>33</v>
      </c>
      <c r="D314" s="4" t="s">
        <v>34</v>
      </c>
      <c r="E314" s="3">
        <v>10.0</v>
      </c>
      <c r="F314" s="4" t="s">
        <v>35</v>
      </c>
      <c r="G314" s="3">
        <v>100.0</v>
      </c>
      <c r="H314" s="4" t="s">
        <v>35</v>
      </c>
      <c r="I314" s="3">
        <v>100.0</v>
      </c>
      <c r="J314" s="4" t="s">
        <v>36</v>
      </c>
      <c r="K314" s="3">
        <v>22.0</v>
      </c>
      <c r="L314" s="4" t="s">
        <v>37</v>
      </c>
      <c r="M314" s="3">
        <v>4.0</v>
      </c>
      <c r="N314" s="4" t="s">
        <v>336</v>
      </c>
      <c r="O314" s="3">
        <v>14979.0</v>
      </c>
      <c r="P314" s="3">
        <v>34.0</v>
      </c>
      <c r="Q314" s="4" t="s">
        <v>424</v>
      </c>
      <c r="R314" s="3">
        <v>51.0</v>
      </c>
      <c r="S314" s="4" t="s">
        <v>425</v>
      </c>
      <c r="T314" s="3">
        <v>271.0</v>
      </c>
      <c r="U314" s="4" t="s">
        <v>41</v>
      </c>
      <c r="V314" s="3">
        <v>4.0</v>
      </c>
      <c r="W314" s="4" t="s">
        <v>42</v>
      </c>
      <c r="X314" s="3">
        <v>271201.0</v>
      </c>
      <c r="Y314" s="4" t="s">
        <v>43</v>
      </c>
      <c r="Z314" s="4" t="s">
        <v>44</v>
      </c>
      <c r="AA314" s="3">
        <v>4102.0</v>
      </c>
      <c r="AB314" s="4" t="s">
        <v>45</v>
      </c>
      <c r="AC314" s="3">
        <v>772610.0</v>
      </c>
      <c r="AD314" s="3">
        <v>772610.0</v>
      </c>
      <c r="AE314" s="3">
        <v>7.2737704E7</v>
      </c>
      <c r="AF314" s="5">
        <v>45507.0</v>
      </c>
    </row>
    <row r="315" ht="14.25" hidden="1" customHeight="1">
      <c r="A315" s="6">
        <v>2023.0</v>
      </c>
      <c r="B315" s="7" t="s">
        <v>32</v>
      </c>
      <c r="C315" s="7" t="s">
        <v>33</v>
      </c>
      <c r="D315" s="7" t="s">
        <v>34</v>
      </c>
      <c r="E315" s="6">
        <v>10.0</v>
      </c>
      <c r="F315" s="7" t="s">
        <v>35</v>
      </c>
      <c r="G315" s="6">
        <v>100.0</v>
      </c>
      <c r="H315" s="7" t="s">
        <v>35</v>
      </c>
      <c r="I315" s="6">
        <v>100.0</v>
      </c>
      <c r="J315" s="7" t="s">
        <v>36</v>
      </c>
      <c r="K315" s="6">
        <v>22.0</v>
      </c>
      <c r="L315" s="7" t="s">
        <v>37</v>
      </c>
      <c r="M315" s="6">
        <v>4.0</v>
      </c>
      <c r="N315" s="7" t="s">
        <v>336</v>
      </c>
      <c r="O315" s="6">
        <v>14979.0</v>
      </c>
      <c r="P315" s="6">
        <v>34.0</v>
      </c>
      <c r="Q315" s="7" t="s">
        <v>424</v>
      </c>
      <c r="R315" s="6">
        <v>52.0</v>
      </c>
      <c r="S315" s="7" t="s">
        <v>426</v>
      </c>
      <c r="T315" s="6">
        <v>271.0</v>
      </c>
      <c r="U315" s="7" t="s">
        <v>41</v>
      </c>
      <c r="V315" s="6">
        <v>4.0</v>
      </c>
      <c r="W315" s="7" t="s">
        <v>42</v>
      </c>
      <c r="X315" s="6">
        <v>271501.0</v>
      </c>
      <c r="Y315" s="7" t="s">
        <v>75</v>
      </c>
      <c r="Z315" s="7" t="s">
        <v>44</v>
      </c>
      <c r="AA315" s="6">
        <v>4102.0</v>
      </c>
      <c r="AB315" s="7" t="s">
        <v>45</v>
      </c>
      <c r="AC315" s="6">
        <v>29854.0</v>
      </c>
      <c r="AD315" s="6">
        <v>29854.0</v>
      </c>
      <c r="AE315" s="6">
        <v>0.0</v>
      </c>
      <c r="AF315" s="8">
        <v>45507.0</v>
      </c>
    </row>
    <row r="316" ht="14.25" hidden="1" customHeight="1">
      <c r="A316" s="3">
        <v>2023.0</v>
      </c>
      <c r="B316" s="4" t="s">
        <v>32</v>
      </c>
      <c r="C316" s="4" t="s">
        <v>33</v>
      </c>
      <c r="D316" s="4" t="s">
        <v>34</v>
      </c>
      <c r="E316" s="3">
        <v>10.0</v>
      </c>
      <c r="F316" s="4" t="s">
        <v>35</v>
      </c>
      <c r="G316" s="3">
        <v>100.0</v>
      </c>
      <c r="H316" s="4" t="s">
        <v>35</v>
      </c>
      <c r="I316" s="3">
        <v>100.0</v>
      </c>
      <c r="J316" s="4" t="s">
        <v>36</v>
      </c>
      <c r="K316" s="3">
        <v>22.0</v>
      </c>
      <c r="L316" s="4" t="s">
        <v>37</v>
      </c>
      <c r="M316" s="3">
        <v>4.0</v>
      </c>
      <c r="N316" s="4" t="s">
        <v>336</v>
      </c>
      <c r="O316" s="3">
        <v>14995.0</v>
      </c>
      <c r="P316" s="3">
        <v>35.0</v>
      </c>
      <c r="Q316" s="4" t="s">
        <v>427</v>
      </c>
      <c r="R316" s="3">
        <v>51.0</v>
      </c>
      <c r="S316" s="4" t="s">
        <v>428</v>
      </c>
      <c r="T316" s="3">
        <v>271.0</v>
      </c>
      <c r="U316" s="4" t="s">
        <v>41</v>
      </c>
      <c r="V316" s="3">
        <v>4.0</v>
      </c>
      <c r="W316" s="4" t="s">
        <v>42</v>
      </c>
      <c r="X316" s="3">
        <v>271201.0</v>
      </c>
      <c r="Y316" s="4" t="s">
        <v>43</v>
      </c>
      <c r="Z316" s="4" t="s">
        <v>44</v>
      </c>
      <c r="AA316" s="3">
        <v>4102.0</v>
      </c>
      <c r="AB316" s="4" t="s">
        <v>45</v>
      </c>
      <c r="AC316" s="3">
        <v>1.3705976E7</v>
      </c>
      <c r="AD316" s="3">
        <v>0.0</v>
      </c>
      <c r="AE316" s="3">
        <v>0.0</v>
      </c>
      <c r="AF316" s="5">
        <v>45507.0</v>
      </c>
    </row>
    <row r="317" ht="14.25" hidden="1" customHeight="1">
      <c r="A317" s="6">
        <v>2023.0</v>
      </c>
      <c r="B317" s="7" t="s">
        <v>32</v>
      </c>
      <c r="C317" s="7" t="s">
        <v>33</v>
      </c>
      <c r="D317" s="7" t="s">
        <v>34</v>
      </c>
      <c r="E317" s="6">
        <v>10.0</v>
      </c>
      <c r="F317" s="7" t="s">
        <v>35</v>
      </c>
      <c r="G317" s="6">
        <v>100.0</v>
      </c>
      <c r="H317" s="7" t="s">
        <v>35</v>
      </c>
      <c r="I317" s="6">
        <v>100.0</v>
      </c>
      <c r="J317" s="7" t="s">
        <v>36</v>
      </c>
      <c r="K317" s="6">
        <v>22.0</v>
      </c>
      <c r="L317" s="7" t="s">
        <v>37</v>
      </c>
      <c r="M317" s="6">
        <v>4.0</v>
      </c>
      <c r="N317" s="7" t="s">
        <v>336</v>
      </c>
      <c r="O317" s="6">
        <v>14995.0</v>
      </c>
      <c r="P317" s="6">
        <v>35.0</v>
      </c>
      <c r="Q317" s="7" t="s">
        <v>427</v>
      </c>
      <c r="R317" s="6">
        <v>52.0</v>
      </c>
      <c r="S317" s="7" t="s">
        <v>429</v>
      </c>
      <c r="T317" s="6">
        <v>271.0</v>
      </c>
      <c r="U317" s="7" t="s">
        <v>41</v>
      </c>
      <c r="V317" s="6">
        <v>4.0</v>
      </c>
      <c r="W317" s="7" t="s">
        <v>42</v>
      </c>
      <c r="X317" s="6">
        <v>271501.0</v>
      </c>
      <c r="Y317" s="7" t="s">
        <v>75</v>
      </c>
      <c r="Z317" s="7" t="s">
        <v>44</v>
      </c>
      <c r="AA317" s="6">
        <v>4102.0</v>
      </c>
      <c r="AB317" s="7" t="s">
        <v>45</v>
      </c>
      <c r="AC317" s="6">
        <v>531651.0</v>
      </c>
      <c r="AD317" s="6">
        <v>0.0</v>
      </c>
      <c r="AE317" s="6">
        <v>0.0</v>
      </c>
      <c r="AF317" s="8">
        <v>45507.0</v>
      </c>
    </row>
    <row r="318" ht="14.25" hidden="1" customHeight="1">
      <c r="A318" s="3">
        <v>2023.0</v>
      </c>
      <c r="B318" s="4" t="s">
        <v>32</v>
      </c>
      <c r="C318" s="4" t="s">
        <v>33</v>
      </c>
      <c r="D318" s="4" t="s">
        <v>34</v>
      </c>
      <c r="E318" s="3">
        <v>10.0</v>
      </c>
      <c r="F318" s="4" t="s">
        <v>35</v>
      </c>
      <c r="G318" s="3">
        <v>100.0</v>
      </c>
      <c r="H318" s="4" t="s">
        <v>35</v>
      </c>
      <c r="I318" s="3">
        <v>100.0</v>
      </c>
      <c r="J318" s="4" t="s">
        <v>36</v>
      </c>
      <c r="K318" s="3">
        <v>22.0</v>
      </c>
      <c r="L318" s="4" t="s">
        <v>37</v>
      </c>
      <c r="M318" s="3">
        <v>4.0</v>
      </c>
      <c r="N318" s="4" t="s">
        <v>336</v>
      </c>
      <c r="O318" s="3">
        <v>14995.0</v>
      </c>
      <c r="P318" s="3">
        <v>35.0</v>
      </c>
      <c r="Q318" s="4" t="s">
        <v>427</v>
      </c>
      <c r="R318" s="3">
        <v>53.0</v>
      </c>
      <c r="S318" s="4" t="s">
        <v>430</v>
      </c>
      <c r="T318" s="3">
        <v>261.0</v>
      </c>
      <c r="U318" s="4" t="s">
        <v>431</v>
      </c>
      <c r="V318" s="3">
        <v>4.0</v>
      </c>
      <c r="W318" s="4" t="s">
        <v>42</v>
      </c>
      <c r="X318" s="3">
        <v>261101.0</v>
      </c>
      <c r="Y318" s="4" t="s">
        <v>432</v>
      </c>
      <c r="Z318" s="4" t="s">
        <v>44</v>
      </c>
      <c r="AA318" s="3">
        <v>4102.0</v>
      </c>
      <c r="AB318" s="4" t="s">
        <v>45</v>
      </c>
      <c r="AC318" s="3">
        <v>2294835.0</v>
      </c>
      <c r="AD318" s="3">
        <v>0.0</v>
      </c>
      <c r="AE318" s="3">
        <v>0.0</v>
      </c>
      <c r="AF318" s="5">
        <v>45507.0</v>
      </c>
    </row>
    <row r="319" ht="14.25" hidden="1" customHeight="1">
      <c r="A319" s="6">
        <v>2023.0</v>
      </c>
      <c r="B319" s="7" t="s">
        <v>32</v>
      </c>
      <c r="C319" s="7" t="s">
        <v>33</v>
      </c>
      <c r="D319" s="7" t="s">
        <v>34</v>
      </c>
      <c r="E319" s="6">
        <v>10.0</v>
      </c>
      <c r="F319" s="7" t="s">
        <v>35</v>
      </c>
      <c r="G319" s="6">
        <v>100.0</v>
      </c>
      <c r="H319" s="7" t="s">
        <v>35</v>
      </c>
      <c r="I319" s="6">
        <v>100.0</v>
      </c>
      <c r="J319" s="7" t="s">
        <v>36</v>
      </c>
      <c r="K319" s="6">
        <v>22.0</v>
      </c>
      <c r="L319" s="7" t="s">
        <v>37</v>
      </c>
      <c r="M319" s="6">
        <v>4.0</v>
      </c>
      <c r="N319" s="7" t="s">
        <v>336</v>
      </c>
      <c r="O319" s="6">
        <v>15018.0</v>
      </c>
      <c r="P319" s="6">
        <v>37.0</v>
      </c>
      <c r="Q319" s="7" t="s">
        <v>433</v>
      </c>
      <c r="R319" s="6">
        <v>51.0</v>
      </c>
      <c r="S319" s="7" t="s">
        <v>434</v>
      </c>
      <c r="T319" s="6">
        <v>272.0</v>
      </c>
      <c r="U319" s="7" t="s">
        <v>54</v>
      </c>
      <c r="V319" s="6">
        <v>4.0</v>
      </c>
      <c r="W319" s="7" t="s">
        <v>42</v>
      </c>
      <c r="X319" s="6">
        <v>272101.0</v>
      </c>
      <c r="Y319" s="7" t="s">
        <v>435</v>
      </c>
      <c r="Z319" s="7" t="s">
        <v>66</v>
      </c>
      <c r="AA319" s="6">
        <v>4303.0</v>
      </c>
      <c r="AB319" s="7" t="s">
        <v>110</v>
      </c>
      <c r="AC319" s="6">
        <v>2.1850519E7</v>
      </c>
      <c r="AD319" s="6">
        <v>1.071270675E9</v>
      </c>
      <c r="AE319" s="6">
        <v>1.071270675E9</v>
      </c>
      <c r="AF319" s="8">
        <v>45507.0</v>
      </c>
    </row>
    <row r="320" ht="14.25" hidden="1" customHeight="1">
      <c r="A320" s="3">
        <v>2023.0</v>
      </c>
      <c r="B320" s="4" t="s">
        <v>32</v>
      </c>
      <c r="C320" s="4" t="s">
        <v>33</v>
      </c>
      <c r="D320" s="4" t="s">
        <v>34</v>
      </c>
      <c r="E320" s="3">
        <v>10.0</v>
      </c>
      <c r="F320" s="4" t="s">
        <v>35</v>
      </c>
      <c r="G320" s="3">
        <v>100.0</v>
      </c>
      <c r="H320" s="4" t="s">
        <v>35</v>
      </c>
      <c r="I320" s="3">
        <v>100.0</v>
      </c>
      <c r="J320" s="4" t="s">
        <v>36</v>
      </c>
      <c r="K320" s="3">
        <v>22.0</v>
      </c>
      <c r="L320" s="4" t="s">
        <v>37</v>
      </c>
      <c r="M320" s="3">
        <v>4.0</v>
      </c>
      <c r="N320" s="4" t="s">
        <v>336</v>
      </c>
      <c r="O320" s="3">
        <v>15018.0</v>
      </c>
      <c r="P320" s="3">
        <v>37.0</v>
      </c>
      <c r="Q320" s="4" t="s">
        <v>433</v>
      </c>
      <c r="R320" s="3">
        <v>52.0</v>
      </c>
      <c r="S320" s="4" t="s">
        <v>436</v>
      </c>
      <c r="T320" s="3">
        <v>272.0</v>
      </c>
      <c r="U320" s="4" t="s">
        <v>54</v>
      </c>
      <c r="V320" s="3">
        <v>4.0</v>
      </c>
      <c r="W320" s="4" t="s">
        <v>42</v>
      </c>
      <c r="X320" s="3">
        <v>272401.0</v>
      </c>
      <c r="Y320" s="4" t="s">
        <v>56</v>
      </c>
      <c r="Z320" s="4" t="s">
        <v>66</v>
      </c>
      <c r="AA320" s="3">
        <v>4303.0</v>
      </c>
      <c r="AB320" s="4" t="s">
        <v>110</v>
      </c>
      <c r="AC320" s="3">
        <v>2.1850519E7</v>
      </c>
      <c r="AD320" s="3">
        <v>6.27308103E8</v>
      </c>
      <c r="AE320" s="3">
        <v>6.27308103E8</v>
      </c>
      <c r="AF320" s="5">
        <v>45507.0</v>
      </c>
    </row>
    <row r="321" ht="14.25" hidden="1" customHeight="1">
      <c r="A321" s="6">
        <v>2023.0</v>
      </c>
      <c r="B321" s="7" t="s">
        <v>32</v>
      </c>
      <c r="C321" s="7" t="s">
        <v>33</v>
      </c>
      <c r="D321" s="7" t="s">
        <v>34</v>
      </c>
      <c r="E321" s="6">
        <v>10.0</v>
      </c>
      <c r="F321" s="7" t="s">
        <v>35</v>
      </c>
      <c r="G321" s="6">
        <v>100.0</v>
      </c>
      <c r="H321" s="7" t="s">
        <v>35</v>
      </c>
      <c r="I321" s="6">
        <v>100.0</v>
      </c>
      <c r="J321" s="7" t="s">
        <v>36</v>
      </c>
      <c r="K321" s="6">
        <v>22.0</v>
      </c>
      <c r="L321" s="7" t="s">
        <v>37</v>
      </c>
      <c r="M321" s="6">
        <v>4.0</v>
      </c>
      <c r="N321" s="7" t="s">
        <v>336</v>
      </c>
      <c r="O321" s="6">
        <v>15018.0</v>
      </c>
      <c r="P321" s="6">
        <v>37.0</v>
      </c>
      <c r="Q321" s="7" t="s">
        <v>433</v>
      </c>
      <c r="R321" s="6">
        <v>53.0</v>
      </c>
      <c r="S321" s="7" t="s">
        <v>437</v>
      </c>
      <c r="T321" s="6">
        <v>272.0</v>
      </c>
      <c r="U321" s="7" t="s">
        <v>54</v>
      </c>
      <c r="V321" s="6">
        <v>4.0</v>
      </c>
      <c r="W321" s="7" t="s">
        <v>42</v>
      </c>
      <c r="X321" s="6">
        <v>272401.0</v>
      </c>
      <c r="Y321" s="7" t="s">
        <v>56</v>
      </c>
      <c r="Z321" s="7" t="s">
        <v>66</v>
      </c>
      <c r="AA321" s="6">
        <v>4303.0</v>
      </c>
      <c r="AB321" s="7" t="s">
        <v>110</v>
      </c>
      <c r="AC321" s="6">
        <v>1.7850519E7</v>
      </c>
      <c r="AD321" s="6">
        <v>1.6362877E7</v>
      </c>
      <c r="AE321" s="6">
        <v>1.634658932E9</v>
      </c>
      <c r="AF321" s="8">
        <v>45507.0</v>
      </c>
    </row>
    <row r="322" ht="14.25" hidden="1" customHeight="1">
      <c r="A322" s="3">
        <v>2023.0</v>
      </c>
      <c r="B322" s="4" t="s">
        <v>32</v>
      </c>
      <c r="C322" s="4" t="s">
        <v>33</v>
      </c>
      <c r="D322" s="4" t="s">
        <v>34</v>
      </c>
      <c r="E322" s="3">
        <v>10.0</v>
      </c>
      <c r="F322" s="4" t="s">
        <v>35</v>
      </c>
      <c r="G322" s="3">
        <v>100.0</v>
      </c>
      <c r="H322" s="4" t="s">
        <v>35</v>
      </c>
      <c r="I322" s="3">
        <v>100.0</v>
      </c>
      <c r="J322" s="4" t="s">
        <v>36</v>
      </c>
      <c r="K322" s="3">
        <v>22.0</v>
      </c>
      <c r="L322" s="4" t="s">
        <v>37</v>
      </c>
      <c r="M322" s="3">
        <v>4.0</v>
      </c>
      <c r="N322" s="4" t="s">
        <v>336</v>
      </c>
      <c r="O322" s="3">
        <v>15018.0</v>
      </c>
      <c r="P322" s="3">
        <v>37.0</v>
      </c>
      <c r="Q322" s="4" t="s">
        <v>433</v>
      </c>
      <c r="R322" s="3">
        <v>54.0</v>
      </c>
      <c r="S322" s="4" t="s">
        <v>438</v>
      </c>
      <c r="T322" s="3">
        <v>271.0</v>
      </c>
      <c r="U322" s="4" t="s">
        <v>41</v>
      </c>
      <c r="V322" s="3">
        <v>4.0</v>
      </c>
      <c r="W322" s="4" t="s">
        <v>42</v>
      </c>
      <c r="X322" s="3">
        <v>271201.0</v>
      </c>
      <c r="Y322" s="4" t="s">
        <v>43</v>
      </c>
      <c r="Z322" s="4" t="s">
        <v>66</v>
      </c>
      <c r="AA322" s="3">
        <v>4303.0</v>
      </c>
      <c r="AB322" s="4" t="s">
        <v>110</v>
      </c>
      <c r="AC322" s="3">
        <v>2.1653655E7</v>
      </c>
      <c r="AD322" s="3">
        <v>1.317893553E9</v>
      </c>
      <c r="AE322" s="3">
        <v>1.311901618E9</v>
      </c>
      <c r="AF322" s="5">
        <v>45507.0</v>
      </c>
    </row>
    <row r="323" ht="14.25" hidden="1" customHeight="1">
      <c r="A323" s="6">
        <v>2023.0</v>
      </c>
      <c r="B323" s="7" t="s">
        <v>32</v>
      </c>
      <c r="C323" s="7" t="s">
        <v>33</v>
      </c>
      <c r="D323" s="7" t="s">
        <v>34</v>
      </c>
      <c r="E323" s="6">
        <v>10.0</v>
      </c>
      <c r="F323" s="7" t="s">
        <v>35</v>
      </c>
      <c r="G323" s="6">
        <v>100.0</v>
      </c>
      <c r="H323" s="7" t="s">
        <v>35</v>
      </c>
      <c r="I323" s="6">
        <v>100.0</v>
      </c>
      <c r="J323" s="7" t="s">
        <v>36</v>
      </c>
      <c r="K323" s="6">
        <v>22.0</v>
      </c>
      <c r="L323" s="7" t="s">
        <v>37</v>
      </c>
      <c r="M323" s="6">
        <v>4.0</v>
      </c>
      <c r="N323" s="7" t="s">
        <v>336</v>
      </c>
      <c r="O323" s="6">
        <v>15022.0</v>
      </c>
      <c r="P323" s="6">
        <v>38.0</v>
      </c>
      <c r="Q323" s="7" t="s">
        <v>439</v>
      </c>
      <c r="R323" s="6">
        <v>51.0</v>
      </c>
      <c r="S323" s="7" t="s">
        <v>440</v>
      </c>
      <c r="T323" s="6">
        <v>272.0</v>
      </c>
      <c r="U323" s="7" t="s">
        <v>54</v>
      </c>
      <c r="V323" s="6">
        <v>2.0</v>
      </c>
      <c r="W323" s="7" t="s">
        <v>121</v>
      </c>
      <c r="X323" s="6">
        <v>272401.0</v>
      </c>
      <c r="Y323" s="7" t="s">
        <v>56</v>
      </c>
      <c r="Z323" s="7" t="s">
        <v>128</v>
      </c>
      <c r="AA323" s="6">
        <v>2602.0</v>
      </c>
      <c r="AB323" s="7" t="s">
        <v>441</v>
      </c>
      <c r="AC323" s="6">
        <v>8000000.0</v>
      </c>
      <c r="AD323" s="6">
        <v>0.0</v>
      </c>
      <c r="AE323" s="6">
        <v>0.0</v>
      </c>
      <c r="AF323" s="8">
        <v>45507.0</v>
      </c>
    </row>
    <row r="324" ht="14.25" hidden="1" customHeight="1">
      <c r="A324" s="3">
        <v>2023.0</v>
      </c>
      <c r="B324" s="4" t="s">
        <v>32</v>
      </c>
      <c r="C324" s="4" t="s">
        <v>33</v>
      </c>
      <c r="D324" s="4" t="s">
        <v>34</v>
      </c>
      <c r="E324" s="3">
        <v>10.0</v>
      </c>
      <c r="F324" s="4" t="s">
        <v>35</v>
      </c>
      <c r="G324" s="3">
        <v>100.0</v>
      </c>
      <c r="H324" s="4" t="s">
        <v>35</v>
      </c>
      <c r="I324" s="3">
        <v>100.0</v>
      </c>
      <c r="J324" s="4" t="s">
        <v>36</v>
      </c>
      <c r="K324" s="3">
        <v>22.0</v>
      </c>
      <c r="L324" s="4" t="s">
        <v>37</v>
      </c>
      <c r="M324" s="3">
        <v>4.0</v>
      </c>
      <c r="N324" s="4" t="s">
        <v>336</v>
      </c>
      <c r="O324" s="3">
        <v>15022.0</v>
      </c>
      <c r="P324" s="3">
        <v>38.0</v>
      </c>
      <c r="Q324" s="4" t="s">
        <v>439</v>
      </c>
      <c r="R324" s="3">
        <v>52.0</v>
      </c>
      <c r="S324" s="4" t="s">
        <v>442</v>
      </c>
      <c r="T324" s="3">
        <v>272.0</v>
      </c>
      <c r="U324" s="4" t="s">
        <v>54</v>
      </c>
      <c r="V324" s="3">
        <v>2.0</v>
      </c>
      <c r="W324" s="4" t="s">
        <v>121</v>
      </c>
      <c r="X324" s="3">
        <v>272501.0</v>
      </c>
      <c r="Y324" s="4" t="s">
        <v>443</v>
      </c>
      <c r="Z324" s="4" t="s">
        <v>128</v>
      </c>
      <c r="AA324" s="3">
        <v>2602.0</v>
      </c>
      <c r="AB324" s="4" t="s">
        <v>441</v>
      </c>
      <c r="AC324" s="3">
        <v>6000000.0</v>
      </c>
      <c r="AD324" s="3">
        <v>0.0</v>
      </c>
      <c r="AE324" s="3">
        <v>0.0</v>
      </c>
      <c r="AF324" s="5">
        <v>45507.0</v>
      </c>
    </row>
    <row r="325" ht="14.25" hidden="1" customHeight="1">
      <c r="A325" s="6">
        <v>2023.0</v>
      </c>
      <c r="B325" s="7" t="s">
        <v>32</v>
      </c>
      <c r="C325" s="7" t="s">
        <v>33</v>
      </c>
      <c r="D325" s="7" t="s">
        <v>34</v>
      </c>
      <c r="E325" s="6">
        <v>10.0</v>
      </c>
      <c r="F325" s="7" t="s">
        <v>35</v>
      </c>
      <c r="G325" s="6">
        <v>100.0</v>
      </c>
      <c r="H325" s="7" t="s">
        <v>35</v>
      </c>
      <c r="I325" s="6">
        <v>100.0</v>
      </c>
      <c r="J325" s="7" t="s">
        <v>36</v>
      </c>
      <c r="K325" s="6">
        <v>22.0</v>
      </c>
      <c r="L325" s="7" t="s">
        <v>37</v>
      </c>
      <c r="M325" s="6">
        <v>4.0</v>
      </c>
      <c r="N325" s="7" t="s">
        <v>336</v>
      </c>
      <c r="O325" s="6">
        <v>15022.0</v>
      </c>
      <c r="P325" s="6">
        <v>38.0</v>
      </c>
      <c r="Q325" s="7" t="s">
        <v>439</v>
      </c>
      <c r="R325" s="6">
        <v>53.0</v>
      </c>
      <c r="S325" s="7" t="s">
        <v>444</v>
      </c>
      <c r="T325" s="6">
        <v>227.0</v>
      </c>
      <c r="U325" s="7" t="s">
        <v>445</v>
      </c>
      <c r="V325" s="6">
        <v>2.0</v>
      </c>
      <c r="W325" s="7" t="s">
        <v>121</v>
      </c>
      <c r="X325" s="6">
        <v>227101.0</v>
      </c>
      <c r="Y325" s="7" t="s">
        <v>446</v>
      </c>
      <c r="Z325" s="7" t="s">
        <v>128</v>
      </c>
      <c r="AA325" s="6">
        <v>2602.0</v>
      </c>
      <c r="AB325" s="7" t="s">
        <v>441</v>
      </c>
      <c r="AC325" s="6">
        <v>1000000.0</v>
      </c>
      <c r="AD325" s="6">
        <v>0.0</v>
      </c>
      <c r="AE325" s="6">
        <v>0.0</v>
      </c>
      <c r="AF325" s="8">
        <v>45507.0</v>
      </c>
    </row>
    <row r="326" ht="14.25" hidden="1" customHeight="1">
      <c r="A326" s="3">
        <v>2023.0</v>
      </c>
      <c r="B326" s="4" t="s">
        <v>32</v>
      </c>
      <c r="C326" s="4" t="s">
        <v>33</v>
      </c>
      <c r="D326" s="4" t="s">
        <v>34</v>
      </c>
      <c r="E326" s="3">
        <v>10.0</v>
      </c>
      <c r="F326" s="4" t="s">
        <v>35</v>
      </c>
      <c r="G326" s="3">
        <v>100.0</v>
      </c>
      <c r="H326" s="4" t="s">
        <v>35</v>
      </c>
      <c r="I326" s="3">
        <v>100.0</v>
      </c>
      <c r="J326" s="4" t="s">
        <v>36</v>
      </c>
      <c r="K326" s="3">
        <v>22.0</v>
      </c>
      <c r="L326" s="4" t="s">
        <v>37</v>
      </c>
      <c r="M326" s="3">
        <v>4.0</v>
      </c>
      <c r="N326" s="4" t="s">
        <v>336</v>
      </c>
      <c r="O326" s="3">
        <v>15004.0</v>
      </c>
      <c r="P326" s="3">
        <v>39.0</v>
      </c>
      <c r="Q326" s="4" t="s">
        <v>447</v>
      </c>
      <c r="R326" s="3">
        <v>51.0</v>
      </c>
      <c r="S326" s="4" t="s">
        <v>448</v>
      </c>
      <c r="T326" s="3">
        <v>272.0</v>
      </c>
      <c r="U326" s="4" t="s">
        <v>54</v>
      </c>
      <c r="V326" s="3">
        <v>2.0</v>
      </c>
      <c r="W326" s="4" t="s">
        <v>121</v>
      </c>
      <c r="X326" s="3">
        <v>272401.0</v>
      </c>
      <c r="Y326" s="4" t="s">
        <v>56</v>
      </c>
      <c r="Z326" s="4" t="s">
        <v>128</v>
      </c>
      <c r="AA326" s="3">
        <v>2601.0</v>
      </c>
      <c r="AB326" s="4" t="s">
        <v>129</v>
      </c>
      <c r="AC326" s="3">
        <v>2.6E7</v>
      </c>
      <c r="AD326" s="3">
        <v>0.0</v>
      </c>
      <c r="AE326" s="3">
        <v>0.0</v>
      </c>
      <c r="AF326" s="5">
        <v>45507.0</v>
      </c>
    </row>
    <row r="327" ht="14.25" hidden="1" customHeight="1">
      <c r="A327" s="6">
        <v>2023.0</v>
      </c>
      <c r="B327" s="7" t="s">
        <v>32</v>
      </c>
      <c r="C327" s="7" t="s">
        <v>33</v>
      </c>
      <c r="D327" s="7" t="s">
        <v>34</v>
      </c>
      <c r="E327" s="6">
        <v>10.0</v>
      </c>
      <c r="F327" s="7" t="s">
        <v>35</v>
      </c>
      <c r="G327" s="6">
        <v>100.0</v>
      </c>
      <c r="H327" s="7" t="s">
        <v>35</v>
      </c>
      <c r="I327" s="6">
        <v>100.0</v>
      </c>
      <c r="J327" s="7" t="s">
        <v>36</v>
      </c>
      <c r="K327" s="6">
        <v>22.0</v>
      </c>
      <c r="L327" s="7" t="s">
        <v>37</v>
      </c>
      <c r="M327" s="6">
        <v>4.0</v>
      </c>
      <c r="N327" s="7" t="s">
        <v>336</v>
      </c>
      <c r="O327" s="6">
        <v>15004.0</v>
      </c>
      <c r="P327" s="6">
        <v>39.0</v>
      </c>
      <c r="Q327" s="7" t="s">
        <v>447</v>
      </c>
      <c r="R327" s="6">
        <v>52.0</v>
      </c>
      <c r="S327" s="7" t="s">
        <v>449</v>
      </c>
      <c r="T327" s="6">
        <v>272.0</v>
      </c>
      <c r="U327" s="7" t="s">
        <v>54</v>
      </c>
      <c r="V327" s="6">
        <v>2.0</v>
      </c>
      <c r="W327" s="7" t="s">
        <v>121</v>
      </c>
      <c r="X327" s="6">
        <v>272402.0</v>
      </c>
      <c r="Y327" s="7" t="s">
        <v>130</v>
      </c>
      <c r="Z327" s="7" t="s">
        <v>128</v>
      </c>
      <c r="AA327" s="6">
        <v>2601.0</v>
      </c>
      <c r="AB327" s="7" t="s">
        <v>129</v>
      </c>
      <c r="AC327" s="6">
        <v>3000000.0</v>
      </c>
      <c r="AD327" s="6">
        <v>0.0</v>
      </c>
      <c r="AE327" s="6">
        <v>0.0</v>
      </c>
      <c r="AF327" s="8">
        <v>45507.0</v>
      </c>
    </row>
    <row r="328" ht="14.25" hidden="1" customHeight="1">
      <c r="A328" s="3">
        <v>2023.0</v>
      </c>
      <c r="B328" s="4" t="s">
        <v>32</v>
      </c>
      <c r="C328" s="4" t="s">
        <v>33</v>
      </c>
      <c r="D328" s="4" t="s">
        <v>34</v>
      </c>
      <c r="E328" s="3">
        <v>10.0</v>
      </c>
      <c r="F328" s="4" t="s">
        <v>35</v>
      </c>
      <c r="G328" s="3">
        <v>100.0</v>
      </c>
      <c r="H328" s="4" t="s">
        <v>35</v>
      </c>
      <c r="I328" s="3">
        <v>100.0</v>
      </c>
      <c r="J328" s="4" t="s">
        <v>36</v>
      </c>
      <c r="K328" s="3">
        <v>22.0</v>
      </c>
      <c r="L328" s="4" t="s">
        <v>37</v>
      </c>
      <c r="M328" s="3">
        <v>4.0</v>
      </c>
      <c r="N328" s="4" t="s">
        <v>336</v>
      </c>
      <c r="O328" s="3">
        <v>15027.0</v>
      </c>
      <c r="P328" s="3">
        <v>40.0</v>
      </c>
      <c r="Q328" s="4" t="s">
        <v>450</v>
      </c>
      <c r="R328" s="3">
        <v>51.0</v>
      </c>
      <c r="S328" s="4" t="s">
        <v>451</v>
      </c>
      <c r="T328" s="3">
        <v>272.0</v>
      </c>
      <c r="U328" s="4" t="s">
        <v>54</v>
      </c>
      <c r="V328" s="3">
        <v>2.0</v>
      </c>
      <c r="W328" s="4" t="s">
        <v>121</v>
      </c>
      <c r="X328" s="3">
        <v>272401.0</v>
      </c>
      <c r="Y328" s="4" t="s">
        <v>56</v>
      </c>
      <c r="Z328" s="4" t="s">
        <v>128</v>
      </c>
      <c r="AA328" s="3">
        <v>2601.0</v>
      </c>
      <c r="AB328" s="4" t="s">
        <v>129</v>
      </c>
      <c r="AC328" s="3">
        <v>5.4004529E7</v>
      </c>
      <c r="AD328" s="3">
        <v>4.832892395E9</v>
      </c>
      <c r="AE328" s="3">
        <v>4.832892395E9</v>
      </c>
      <c r="AF328" s="5">
        <v>45507.0</v>
      </c>
    </row>
    <row r="329" ht="14.25" hidden="1" customHeight="1">
      <c r="A329" s="6">
        <v>2023.0</v>
      </c>
      <c r="B329" s="7" t="s">
        <v>32</v>
      </c>
      <c r="C329" s="7" t="s">
        <v>33</v>
      </c>
      <c r="D329" s="7" t="s">
        <v>34</v>
      </c>
      <c r="E329" s="6">
        <v>10.0</v>
      </c>
      <c r="F329" s="7" t="s">
        <v>35</v>
      </c>
      <c r="G329" s="6">
        <v>100.0</v>
      </c>
      <c r="H329" s="7" t="s">
        <v>35</v>
      </c>
      <c r="I329" s="6">
        <v>100.0</v>
      </c>
      <c r="J329" s="7" t="s">
        <v>36</v>
      </c>
      <c r="K329" s="6">
        <v>22.0</v>
      </c>
      <c r="L329" s="7" t="s">
        <v>37</v>
      </c>
      <c r="M329" s="6">
        <v>4.0</v>
      </c>
      <c r="N329" s="7" t="s">
        <v>336</v>
      </c>
      <c r="O329" s="6">
        <v>15027.0</v>
      </c>
      <c r="P329" s="6">
        <v>40.0</v>
      </c>
      <c r="Q329" s="7" t="s">
        <v>450</v>
      </c>
      <c r="R329" s="6">
        <v>52.0</v>
      </c>
      <c r="S329" s="7" t="s">
        <v>452</v>
      </c>
      <c r="T329" s="6">
        <v>272.0</v>
      </c>
      <c r="U329" s="7" t="s">
        <v>54</v>
      </c>
      <c r="V329" s="6">
        <v>2.0</v>
      </c>
      <c r="W329" s="7" t="s">
        <v>121</v>
      </c>
      <c r="X329" s="6">
        <v>272401.0</v>
      </c>
      <c r="Y329" s="7" t="s">
        <v>56</v>
      </c>
      <c r="Z329" s="7" t="s">
        <v>128</v>
      </c>
      <c r="AA329" s="6">
        <v>2601.0</v>
      </c>
      <c r="AB329" s="7" t="s">
        <v>129</v>
      </c>
      <c r="AC329" s="6">
        <v>2.7E7</v>
      </c>
      <c r="AD329" s="6">
        <v>3.71263512E8</v>
      </c>
      <c r="AE329" s="6">
        <v>3.709613902E9</v>
      </c>
      <c r="AF329" s="8">
        <v>45507.0</v>
      </c>
    </row>
    <row r="330" ht="14.25" hidden="1" customHeight="1">
      <c r="A330" s="3">
        <v>2023.0</v>
      </c>
      <c r="B330" s="4" t="s">
        <v>32</v>
      </c>
      <c r="C330" s="4" t="s">
        <v>33</v>
      </c>
      <c r="D330" s="4" t="s">
        <v>34</v>
      </c>
      <c r="E330" s="3">
        <v>10.0</v>
      </c>
      <c r="F330" s="4" t="s">
        <v>35</v>
      </c>
      <c r="G330" s="3">
        <v>100.0</v>
      </c>
      <c r="H330" s="4" t="s">
        <v>35</v>
      </c>
      <c r="I330" s="3">
        <v>100.0</v>
      </c>
      <c r="J330" s="4" t="s">
        <v>36</v>
      </c>
      <c r="K330" s="3">
        <v>22.0</v>
      </c>
      <c r="L330" s="4" t="s">
        <v>37</v>
      </c>
      <c r="M330" s="3">
        <v>4.0</v>
      </c>
      <c r="N330" s="4" t="s">
        <v>336</v>
      </c>
      <c r="O330" s="3">
        <v>15027.0</v>
      </c>
      <c r="P330" s="3">
        <v>40.0</v>
      </c>
      <c r="Q330" s="4" t="s">
        <v>450</v>
      </c>
      <c r="R330" s="3">
        <v>53.0</v>
      </c>
      <c r="S330" s="4" t="s">
        <v>453</v>
      </c>
      <c r="T330" s="3">
        <v>272.0</v>
      </c>
      <c r="U330" s="4" t="s">
        <v>54</v>
      </c>
      <c r="V330" s="3">
        <v>2.0</v>
      </c>
      <c r="W330" s="4" t="s">
        <v>121</v>
      </c>
      <c r="X330" s="3">
        <v>272101.0</v>
      </c>
      <c r="Y330" s="4" t="s">
        <v>435</v>
      </c>
      <c r="Z330" s="4" t="s">
        <v>128</v>
      </c>
      <c r="AA330" s="3">
        <v>2601.0</v>
      </c>
      <c r="AB330" s="4" t="s">
        <v>129</v>
      </c>
      <c r="AC330" s="3">
        <v>2.7E7</v>
      </c>
      <c r="AD330" s="3">
        <v>1.779787989E9</v>
      </c>
      <c r="AE330" s="3">
        <v>1.766476971E9</v>
      </c>
      <c r="AF330" s="5">
        <v>45507.0</v>
      </c>
    </row>
    <row r="331" ht="14.25" hidden="1" customHeight="1">
      <c r="A331" s="6">
        <v>2023.0</v>
      </c>
      <c r="B331" s="7" t="s">
        <v>32</v>
      </c>
      <c r="C331" s="7" t="s">
        <v>33</v>
      </c>
      <c r="D331" s="7" t="s">
        <v>34</v>
      </c>
      <c r="E331" s="6">
        <v>10.0</v>
      </c>
      <c r="F331" s="7" t="s">
        <v>35</v>
      </c>
      <c r="G331" s="6">
        <v>100.0</v>
      </c>
      <c r="H331" s="7" t="s">
        <v>35</v>
      </c>
      <c r="I331" s="6">
        <v>100.0</v>
      </c>
      <c r="J331" s="7" t="s">
        <v>36</v>
      </c>
      <c r="K331" s="6">
        <v>22.0</v>
      </c>
      <c r="L331" s="7" t="s">
        <v>37</v>
      </c>
      <c r="M331" s="6">
        <v>4.0</v>
      </c>
      <c r="N331" s="7" t="s">
        <v>336</v>
      </c>
      <c r="O331" s="6">
        <v>15027.0</v>
      </c>
      <c r="P331" s="6">
        <v>40.0</v>
      </c>
      <c r="Q331" s="7" t="s">
        <v>450</v>
      </c>
      <c r="R331" s="6">
        <v>54.0</v>
      </c>
      <c r="S331" s="7" t="s">
        <v>454</v>
      </c>
      <c r="T331" s="6">
        <v>271.0</v>
      </c>
      <c r="U331" s="7" t="s">
        <v>41</v>
      </c>
      <c r="V331" s="6">
        <v>2.0</v>
      </c>
      <c r="W331" s="7" t="s">
        <v>121</v>
      </c>
      <c r="X331" s="6">
        <v>271201.0</v>
      </c>
      <c r="Y331" s="7" t="s">
        <v>43</v>
      </c>
      <c r="Z331" s="7" t="s">
        <v>128</v>
      </c>
      <c r="AA331" s="6">
        <v>2601.0</v>
      </c>
      <c r="AB331" s="7" t="s">
        <v>129</v>
      </c>
      <c r="AC331" s="6">
        <v>3.0E7</v>
      </c>
      <c r="AD331" s="6">
        <v>1.444535596E9</v>
      </c>
      <c r="AE331" s="6">
        <v>1.391793066E9</v>
      </c>
      <c r="AF331" s="8">
        <v>45507.0</v>
      </c>
    </row>
    <row r="332" ht="14.25" hidden="1" customHeight="1">
      <c r="A332" s="3">
        <v>2023.0</v>
      </c>
      <c r="B332" s="4" t="s">
        <v>32</v>
      </c>
      <c r="C332" s="4" t="s">
        <v>33</v>
      </c>
      <c r="D332" s="4" t="s">
        <v>34</v>
      </c>
      <c r="E332" s="3">
        <v>10.0</v>
      </c>
      <c r="F332" s="4" t="s">
        <v>35</v>
      </c>
      <c r="G332" s="3">
        <v>100.0</v>
      </c>
      <c r="H332" s="4" t="s">
        <v>35</v>
      </c>
      <c r="I332" s="3">
        <v>100.0</v>
      </c>
      <c r="J332" s="4" t="s">
        <v>36</v>
      </c>
      <c r="K332" s="3">
        <v>22.0</v>
      </c>
      <c r="L332" s="4" t="s">
        <v>37</v>
      </c>
      <c r="M332" s="3">
        <v>4.0</v>
      </c>
      <c r="N332" s="4" t="s">
        <v>336</v>
      </c>
      <c r="O332" s="3">
        <v>16071.0</v>
      </c>
      <c r="P332" s="3">
        <v>55.0</v>
      </c>
      <c r="Q332" s="4" t="s">
        <v>455</v>
      </c>
      <c r="R332" s="3">
        <v>51.0</v>
      </c>
      <c r="S332" s="4" t="s">
        <v>456</v>
      </c>
      <c r="T332" s="3">
        <v>272.0</v>
      </c>
      <c r="U332" s="4" t="s">
        <v>54</v>
      </c>
      <c r="V332" s="3">
        <v>4.0</v>
      </c>
      <c r="W332" s="4" t="s">
        <v>42</v>
      </c>
      <c r="X332" s="3">
        <v>272701.0</v>
      </c>
      <c r="Y332" s="4" t="s">
        <v>65</v>
      </c>
      <c r="Z332" s="4" t="s">
        <v>66</v>
      </c>
      <c r="AA332" s="3">
        <v>4302.0</v>
      </c>
      <c r="AB332" s="4" t="s">
        <v>73</v>
      </c>
      <c r="AC332" s="3">
        <v>0.0</v>
      </c>
      <c r="AD332" s="3">
        <v>0.0</v>
      </c>
      <c r="AE332" s="3">
        <v>0.0</v>
      </c>
      <c r="AF332" s="5">
        <v>45507.0</v>
      </c>
    </row>
    <row r="333" ht="14.25" hidden="1" customHeight="1">
      <c r="A333" s="6">
        <v>2023.0</v>
      </c>
      <c r="B333" s="7" t="s">
        <v>32</v>
      </c>
      <c r="C333" s="7" t="s">
        <v>33</v>
      </c>
      <c r="D333" s="7" t="s">
        <v>34</v>
      </c>
      <c r="E333" s="6">
        <v>10.0</v>
      </c>
      <c r="F333" s="7" t="s">
        <v>35</v>
      </c>
      <c r="G333" s="6">
        <v>100.0</v>
      </c>
      <c r="H333" s="7" t="s">
        <v>35</v>
      </c>
      <c r="I333" s="6">
        <v>100.0</v>
      </c>
      <c r="J333" s="7" t="s">
        <v>36</v>
      </c>
      <c r="K333" s="6">
        <v>22.0</v>
      </c>
      <c r="L333" s="7" t="s">
        <v>37</v>
      </c>
      <c r="M333" s="6">
        <v>4.0</v>
      </c>
      <c r="N333" s="7" t="s">
        <v>336</v>
      </c>
      <c r="O333" s="6">
        <v>16078.0</v>
      </c>
      <c r="P333" s="6">
        <v>57.0</v>
      </c>
      <c r="Q333" s="7" t="s">
        <v>457</v>
      </c>
      <c r="R333" s="6">
        <v>51.0</v>
      </c>
      <c r="S333" s="7" t="s">
        <v>458</v>
      </c>
      <c r="T333" s="6">
        <v>272.0</v>
      </c>
      <c r="U333" s="7" t="s">
        <v>54</v>
      </c>
      <c r="V333" s="6">
        <v>4.0</v>
      </c>
      <c r="W333" s="7" t="s">
        <v>42</v>
      </c>
      <c r="X333" s="6">
        <v>272701.0</v>
      </c>
      <c r="Y333" s="7" t="s">
        <v>65</v>
      </c>
      <c r="Z333" s="7" t="s">
        <v>66</v>
      </c>
      <c r="AA333" s="6">
        <v>4302.0</v>
      </c>
      <c r="AB333" s="7" t="s">
        <v>73</v>
      </c>
      <c r="AC333" s="6">
        <v>0.0</v>
      </c>
      <c r="AD333" s="6">
        <v>0.0</v>
      </c>
      <c r="AE333" s="6">
        <v>0.0</v>
      </c>
      <c r="AF333" s="8">
        <v>45507.0</v>
      </c>
    </row>
    <row r="334" ht="14.25" hidden="1" customHeight="1">
      <c r="A334" s="3">
        <v>2023.0</v>
      </c>
      <c r="B334" s="4" t="s">
        <v>32</v>
      </c>
      <c r="C334" s="4" t="s">
        <v>33</v>
      </c>
      <c r="D334" s="4" t="s">
        <v>34</v>
      </c>
      <c r="E334" s="3">
        <v>10.0</v>
      </c>
      <c r="F334" s="4" t="s">
        <v>35</v>
      </c>
      <c r="G334" s="3">
        <v>100.0</v>
      </c>
      <c r="H334" s="4" t="s">
        <v>35</v>
      </c>
      <c r="I334" s="3">
        <v>100.0</v>
      </c>
      <c r="J334" s="4" t="s">
        <v>36</v>
      </c>
      <c r="K334" s="3">
        <v>22.0</v>
      </c>
      <c r="L334" s="4" t="s">
        <v>37</v>
      </c>
      <c r="M334" s="3">
        <v>4.0</v>
      </c>
      <c r="N334" s="4" t="s">
        <v>336</v>
      </c>
      <c r="O334" s="3">
        <v>16111.0</v>
      </c>
      <c r="P334" s="3">
        <v>59.0</v>
      </c>
      <c r="Q334" s="4" t="s">
        <v>459</v>
      </c>
      <c r="R334" s="3">
        <v>51.0</v>
      </c>
      <c r="S334" s="4" t="s">
        <v>460</v>
      </c>
      <c r="T334" s="3">
        <v>272.0</v>
      </c>
      <c r="U334" s="4" t="s">
        <v>54</v>
      </c>
      <c r="V334" s="3">
        <v>4.0</v>
      </c>
      <c r="W334" s="4" t="s">
        <v>42</v>
      </c>
      <c r="X334" s="3">
        <v>272701.0</v>
      </c>
      <c r="Y334" s="4" t="s">
        <v>65</v>
      </c>
      <c r="Z334" s="4" t="s">
        <v>66</v>
      </c>
      <c r="AA334" s="3">
        <v>4302.0</v>
      </c>
      <c r="AB334" s="4" t="s">
        <v>73</v>
      </c>
      <c r="AC334" s="3">
        <v>0.0</v>
      </c>
      <c r="AD334" s="3">
        <v>0.0</v>
      </c>
      <c r="AE334" s="3">
        <v>0.0</v>
      </c>
      <c r="AF334" s="5">
        <v>45507.0</v>
      </c>
    </row>
    <row r="335" ht="14.25" hidden="1" customHeight="1">
      <c r="A335" s="6">
        <v>2023.0</v>
      </c>
      <c r="B335" s="7" t="s">
        <v>32</v>
      </c>
      <c r="C335" s="7" t="s">
        <v>33</v>
      </c>
      <c r="D335" s="7" t="s">
        <v>34</v>
      </c>
      <c r="E335" s="6">
        <v>10.0</v>
      </c>
      <c r="F335" s="7" t="s">
        <v>35</v>
      </c>
      <c r="G335" s="6">
        <v>100.0</v>
      </c>
      <c r="H335" s="7" t="s">
        <v>35</v>
      </c>
      <c r="I335" s="6">
        <v>126.0</v>
      </c>
      <c r="J335" s="7" t="s">
        <v>461</v>
      </c>
      <c r="K335" s="6">
        <v>22.0</v>
      </c>
      <c r="L335" s="7" t="s">
        <v>37</v>
      </c>
      <c r="M335" s="6">
        <v>0.0</v>
      </c>
      <c r="N335" s="7" t="s">
        <v>38</v>
      </c>
      <c r="O335" s="6">
        <v>14214.0</v>
      </c>
      <c r="P335" s="6">
        <v>99.0</v>
      </c>
      <c r="Q335" s="7" t="s">
        <v>147</v>
      </c>
      <c r="R335" s="6">
        <v>51.0</v>
      </c>
      <c r="S335" s="7" t="s">
        <v>78</v>
      </c>
      <c r="T335" s="6">
        <v>271.0</v>
      </c>
      <c r="U335" s="7" t="s">
        <v>41</v>
      </c>
      <c r="V335" s="6">
        <v>4.0</v>
      </c>
      <c r="W335" s="7" t="s">
        <v>42</v>
      </c>
      <c r="X335" s="6">
        <v>271101.0</v>
      </c>
      <c r="Y335" s="7" t="s">
        <v>116</v>
      </c>
      <c r="Z335" s="7" t="s">
        <v>44</v>
      </c>
      <c r="AA335" s="6">
        <v>4101.0</v>
      </c>
      <c r="AB335" s="7" t="s">
        <v>148</v>
      </c>
      <c r="AC335" s="6">
        <v>0.0</v>
      </c>
      <c r="AD335" s="6">
        <v>7.4727297E7</v>
      </c>
      <c r="AE335" s="6">
        <v>7.4727297E7</v>
      </c>
      <c r="AF335" s="8">
        <v>45507.0</v>
      </c>
    </row>
    <row r="336" ht="14.25" hidden="1" customHeight="1">
      <c r="A336" s="3">
        <v>2023.0</v>
      </c>
      <c r="B336" s="4" t="s">
        <v>32</v>
      </c>
      <c r="C336" s="4" t="s">
        <v>33</v>
      </c>
      <c r="D336" s="4" t="s">
        <v>34</v>
      </c>
      <c r="E336" s="3">
        <v>10.0</v>
      </c>
      <c r="F336" s="4" t="s">
        <v>35</v>
      </c>
      <c r="G336" s="3">
        <v>100.0</v>
      </c>
      <c r="H336" s="4" t="s">
        <v>35</v>
      </c>
      <c r="I336" s="3">
        <v>126.0</v>
      </c>
      <c r="J336" s="4" t="s">
        <v>461</v>
      </c>
      <c r="K336" s="3">
        <v>22.0</v>
      </c>
      <c r="L336" s="4" t="s">
        <v>37</v>
      </c>
      <c r="M336" s="3">
        <v>0.0</v>
      </c>
      <c r="N336" s="4" t="s">
        <v>38</v>
      </c>
      <c r="O336" s="3">
        <v>14214.0</v>
      </c>
      <c r="P336" s="3">
        <v>99.0</v>
      </c>
      <c r="Q336" s="4" t="s">
        <v>147</v>
      </c>
      <c r="R336" s="3">
        <v>52.0</v>
      </c>
      <c r="S336" s="4" t="s">
        <v>111</v>
      </c>
      <c r="T336" s="3">
        <v>271.0</v>
      </c>
      <c r="U336" s="4" t="s">
        <v>41</v>
      </c>
      <c r="V336" s="3">
        <v>4.0</v>
      </c>
      <c r="W336" s="4" t="s">
        <v>42</v>
      </c>
      <c r="X336" s="3">
        <v>271501.0</v>
      </c>
      <c r="Y336" s="4" t="s">
        <v>75</v>
      </c>
      <c r="Z336" s="4" t="s">
        <v>44</v>
      </c>
      <c r="AA336" s="3">
        <v>4101.0</v>
      </c>
      <c r="AB336" s="4" t="s">
        <v>148</v>
      </c>
      <c r="AC336" s="3">
        <v>0.0</v>
      </c>
      <c r="AD336" s="3">
        <v>5.1903314E7</v>
      </c>
      <c r="AE336" s="3">
        <v>1.9805444E7</v>
      </c>
      <c r="AF336" s="5">
        <v>45507.0</v>
      </c>
    </row>
    <row r="337" ht="14.25" hidden="1" customHeight="1">
      <c r="A337" s="6">
        <v>2023.0</v>
      </c>
      <c r="B337" s="7" t="s">
        <v>32</v>
      </c>
      <c r="C337" s="7" t="s">
        <v>33</v>
      </c>
      <c r="D337" s="7" t="s">
        <v>34</v>
      </c>
      <c r="E337" s="6">
        <v>10.0</v>
      </c>
      <c r="F337" s="7" t="s">
        <v>35</v>
      </c>
      <c r="G337" s="6">
        <v>100.0</v>
      </c>
      <c r="H337" s="7" t="s">
        <v>35</v>
      </c>
      <c r="I337" s="6">
        <v>126.0</v>
      </c>
      <c r="J337" s="7" t="s">
        <v>461</v>
      </c>
      <c r="K337" s="6">
        <v>22.0</v>
      </c>
      <c r="L337" s="7" t="s">
        <v>37</v>
      </c>
      <c r="M337" s="6">
        <v>3.0</v>
      </c>
      <c r="N337" s="7" t="s">
        <v>149</v>
      </c>
      <c r="O337" s="6">
        <v>14699.0</v>
      </c>
      <c r="P337" s="6">
        <v>98.0</v>
      </c>
      <c r="Q337" s="7" t="s">
        <v>332</v>
      </c>
      <c r="R337" s="6">
        <v>51.0</v>
      </c>
      <c r="S337" s="7" t="s">
        <v>333</v>
      </c>
      <c r="T337" s="6">
        <v>272.0</v>
      </c>
      <c r="U337" s="7" t="s">
        <v>54</v>
      </c>
      <c r="V337" s="6">
        <v>4.0</v>
      </c>
      <c r="W337" s="7" t="s">
        <v>42</v>
      </c>
      <c r="X337" s="6">
        <v>272701.0</v>
      </c>
      <c r="Y337" s="7" t="s">
        <v>65</v>
      </c>
      <c r="Z337" s="7" t="s">
        <v>66</v>
      </c>
      <c r="AA337" s="6">
        <v>4302.0</v>
      </c>
      <c r="AB337" s="7" t="s">
        <v>73</v>
      </c>
      <c r="AC337" s="6">
        <v>0.0</v>
      </c>
      <c r="AD337" s="6">
        <v>1.448426577E9</v>
      </c>
      <c r="AE337" s="6">
        <v>1.448426577E9</v>
      </c>
      <c r="AF337" s="8">
        <v>45507.0</v>
      </c>
    </row>
    <row r="338" ht="14.25" hidden="1" customHeight="1">
      <c r="A338" s="3">
        <v>2023.0</v>
      </c>
      <c r="B338" s="4" t="s">
        <v>32</v>
      </c>
      <c r="C338" s="4" t="s">
        <v>33</v>
      </c>
      <c r="D338" s="4" t="s">
        <v>34</v>
      </c>
      <c r="E338" s="3">
        <v>10.0</v>
      </c>
      <c r="F338" s="4" t="s">
        <v>35</v>
      </c>
      <c r="G338" s="3">
        <v>100.0</v>
      </c>
      <c r="H338" s="4" t="s">
        <v>35</v>
      </c>
      <c r="I338" s="3">
        <v>126.0</v>
      </c>
      <c r="J338" s="4" t="s">
        <v>461</v>
      </c>
      <c r="K338" s="3">
        <v>22.0</v>
      </c>
      <c r="L338" s="4" t="s">
        <v>37</v>
      </c>
      <c r="M338" s="3">
        <v>4.0</v>
      </c>
      <c r="N338" s="4" t="s">
        <v>336</v>
      </c>
      <c r="O338" s="3">
        <v>14710.0</v>
      </c>
      <c r="P338" s="3">
        <v>2.0</v>
      </c>
      <c r="Q338" s="4" t="s">
        <v>339</v>
      </c>
      <c r="R338" s="3">
        <v>51.0</v>
      </c>
      <c r="S338" s="4" t="s">
        <v>339</v>
      </c>
      <c r="T338" s="3">
        <v>272.0</v>
      </c>
      <c r="U338" s="4" t="s">
        <v>54</v>
      </c>
      <c r="V338" s="3">
        <v>4.0</v>
      </c>
      <c r="W338" s="4" t="s">
        <v>42</v>
      </c>
      <c r="X338" s="3">
        <v>272801.0</v>
      </c>
      <c r="Y338" s="4" t="s">
        <v>340</v>
      </c>
      <c r="Z338" s="4" t="s">
        <v>44</v>
      </c>
      <c r="AA338" s="3">
        <v>4102.0</v>
      </c>
      <c r="AB338" s="4" t="s">
        <v>45</v>
      </c>
      <c r="AC338" s="3">
        <v>0.0</v>
      </c>
      <c r="AD338" s="3">
        <v>8000000.0</v>
      </c>
      <c r="AE338" s="3">
        <v>7.82603419E8</v>
      </c>
      <c r="AF338" s="5">
        <v>45507.0</v>
      </c>
    </row>
    <row r="339" ht="14.25" hidden="1" customHeight="1">
      <c r="A339" s="6">
        <v>2023.0</v>
      </c>
      <c r="B339" s="7" t="s">
        <v>32</v>
      </c>
      <c r="C339" s="7" t="s">
        <v>33</v>
      </c>
      <c r="D339" s="7" t="s">
        <v>34</v>
      </c>
      <c r="E339" s="6">
        <v>10.0</v>
      </c>
      <c r="F339" s="7" t="s">
        <v>35</v>
      </c>
      <c r="G339" s="6">
        <v>100.0</v>
      </c>
      <c r="H339" s="7" t="s">
        <v>35</v>
      </c>
      <c r="I339" s="6">
        <v>126.0</v>
      </c>
      <c r="J339" s="7" t="s">
        <v>461</v>
      </c>
      <c r="K339" s="6">
        <v>22.0</v>
      </c>
      <c r="L339" s="7" t="s">
        <v>37</v>
      </c>
      <c r="M339" s="6">
        <v>4.0</v>
      </c>
      <c r="N339" s="7" t="s">
        <v>336</v>
      </c>
      <c r="O339" s="6">
        <v>14789.0</v>
      </c>
      <c r="P339" s="6">
        <v>8.0</v>
      </c>
      <c r="Q339" s="7" t="s">
        <v>355</v>
      </c>
      <c r="R339" s="6">
        <v>51.0</v>
      </c>
      <c r="S339" s="7" t="s">
        <v>356</v>
      </c>
      <c r="T339" s="6">
        <v>271.0</v>
      </c>
      <c r="U339" s="7" t="s">
        <v>41</v>
      </c>
      <c r="V339" s="6">
        <v>4.0</v>
      </c>
      <c r="W339" s="7" t="s">
        <v>42</v>
      </c>
      <c r="X339" s="6">
        <v>271201.0</v>
      </c>
      <c r="Y339" s="7" t="s">
        <v>43</v>
      </c>
      <c r="Z339" s="7" t="s">
        <v>44</v>
      </c>
      <c r="AA339" s="6">
        <v>4102.0</v>
      </c>
      <c r="AB339" s="7" t="s">
        <v>45</v>
      </c>
      <c r="AC339" s="6">
        <v>0.0</v>
      </c>
      <c r="AD339" s="6">
        <v>2393489.0</v>
      </c>
      <c r="AE339" s="6">
        <v>1.39593971E8</v>
      </c>
      <c r="AF339" s="8">
        <v>45507.0</v>
      </c>
    </row>
    <row r="340" ht="14.25" hidden="1" customHeight="1">
      <c r="A340" s="3">
        <v>2023.0</v>
      </c>
      <c r="B340" s="4" t="s">
        <v>462</v>
      </c>
      <c r="C340" s="4" t="s">
        <v>463</v>
      </c>
      <c r="D340" s="4" t="s">
        <v>34</v>
      </c>
      <c r="E340" s="3">
        <v>10.0</v>
      </c>
      <c r="F340" s="4" t="s">
        <v>35</v>
      </c>
      <c r="G340" s="3">
        <v>100.0</v>
      </c>
      <c r="H340" s="4" t="s">
        <v>35</v>
      </c>
      <c r="I340" s="3">
        <v>100.0</v>
      </c>
      <c r="J340" s="4" t="s">
        <v>36</v>
      </c>
      <c r="K340" s="3">
        <v>26.0</v>
      </c>
      <c r="L340" s="4" t="s">
        <v>464</v>
      </c>
      <c r="M340" s="3">
        <v>3.0</v>
      </c>
      <c r="N340" s="4" t="s">
        <v>465</v>
      </c>
      <c r="O340" s="3">
        <v>14592.0</v>
      </c>
      <c r="P340" s="3">
        <v>2.0</v>
      </c>
      <c r="Q340" s="4" t="s">
        <v>466</v>
      </c>
      <c r="R340" s="3">
        <v>51.0</v>
      </c>
      <c r="S340" s="4" t="s">
        <v>467</v>
      </c>
      <c r="T340" s="3">
        <v>264.0</v>
      </c>
      <c r="U340" s="4" t="s">
        <v>468</v>
      </c>
      <c r="V340" s="3">
        <v>3.0</v>
      </c>
      <c r="W340" s="4" t="s">
        <v>469</v>
      </c>
      <c r="X340" s="3">
        <v>264101.0</v>
      </c>
      <c r="Y340" s="4" t="s">
        <v>470</v>
      </c>
      <c r="Z340" s="4" t="s">
        <v>471</v>
      </c>
      <c r="AA340" s="3">
        <v>3202.0</v>
      </c>
      <c r="AB340" s="4" t="s">
        <v>472</v>
      </c>
      <c r="AC340" s="3">
        <v>0.0</v>
      </c>
      <c r="AD340" s="3">
        <v>1.16368E7</v>
      </c>
      <c r="AE340" s="3">
        <v>1.16368E7</v>
      </c>
      <c r="AF340" s="5">
        <v>45507.0</v>
      </c>
    </row>
    <row r="341" ht="14.25" hidden="1" customHeight="1">
      <c r="A341" s="6">
        <v>2023.0</v>
      </c>
      <c r="B341" s="7" t="s">
        <v>462</v>
      </c>
      <c r="C341" s="7" t="s">
        <v>463</v>
      </c>
      <c r="D341" s="7" t="s">
        <v>34</v>
      </c>
      <c r="E341" s="6">
        <v>10.0</v>
      </c>
      <c r="F341" s="7" t="s">
        <v>35</v>
      </c>
      <c r="G341" s="6">
        <v>100.0</v>
      </c>
      <c r="H341" s="7" t="s">
        <v>35</v>
      </c>
      <c r="I341" s="6">
        <v>100.0</v>
      </c>
      <c r="J341" s="7" t="s">
        <v>36</v>
      </c>
      <c r="K341" s="6">
        <v>26.0</v>
      </c>
      <c r="L341" s="7" t="s">
        <v>464</v>
      </c>
      <c r="M341" s="6">
        <v>3.0</v>
      </c>
      <c r="N341" s="7" t="s">
        <v>465</v>
      </c>
      <c r="O341" s="6">
        <v>14592.0</v>
      </c>
      <c r="P341" s="6">
        <v>2.0</v>
      </c>
      <c r="Q341" s="7" t="s">
        <v>466</v>
      </c>
      <c r="R341" s="6">
        <v>51.0</v>
      </c>
      <c r="S341" s="7" t="s">
        <v>467</v>
      </c>
      <c r="T341" s="6">
        <v>271.0</v>
      </c>
      <c r="U341" s="7" t="s">
        <v>41</v>
      </c>
      <c r="V341" s="6">
        <v>3.0</v>
      </c>
      <c r="W341" s="7" t="s">
        <v>469</v>
      </c>
      <c r="X341" s="6">
        <v>271301.0</v>
      </c>
      <c r="Y341" s="7" t="s">
        <v>122</v>
      </c>
      <c r="Z341" s="7" t="s">
        <v>471</v>
      </c>
      <c r="AA341" s="6">
        <v>3202.0</v>
      </c>
      <c r="AB341" s="7" t="s">
        <v>472</v>
      </c>
      <c r="AC341" s="6">
        <v>0.0</v>
      </c>
      <c r="AD341" s="6">
        <v>84.0</v>
      </c>
      <c r="AE341" s="6">
        <v>0.0</v>
      </c>
      <c r="AF341" s="8">
        <v>45507.0</v>
      </c>
    </row>
    <row r="342" ht="14.25" hidden="1" customHeight="1">
      <c r="A342" s="3">
        <v>2023.0</v>
      </c>
      <c r="B342" s="4" t="s">
        <v>462</v>
      </c>
      <c r="C342" s="4" t="s">
        <v>463</v>
      </c>
      <c r="D342" s="4" t="s">
        <v>34</v>
      </c>
      <c r="E342" s="3">
        <v>10.0</v>
      </c>
      <c r="F342" s="4" t="s">
        <v>35</v>
      </c>
      <c r="G342" s="3">
        <v>100.0</v>
      </c>
      <c r="H342" s="4" t="s">
        <v>35</v>
      </c>
      <c r="I342" s="3">
        <v>100.0</v>
      </c>
      <c r="J342" s="4" t="s">
        <v>36</v>
      </c>
      <c r="K342" s="3">
        <v>26.0</v>
      </c>
      <c r="L342" s="4" t="s">
        <v>464</v>
      </c>
      <c r="M342" s="3">
        <v>3.0</v>
      </c>
      <c r="N342" s="4" t="s">
        <v>465</v>
      </c>
      <c r="O342" s="3">
        <v>14592.0</v>
      </c>
      <c r="P342" s="3">
        <v>2.0</v>
      </c>
      <c r="Q342" s="4" t="s">
        <v>466</v>
      </c>
      <c r="R342" s="3">
        <v>51.0</v>
      </c>
      <c r="S342" s="4" t="s">
        <v>467</v>
      </c>
      <c r="T342" s="3">
        <v>271.0</v>
      </c>
      <c r="U342" s="4" t="s">
        <v>41</v>
      </c>
      <c r="V342" s="3">
        <v>3.0</v>
      </c>
      <c r="W342" s="4" t="s">
        <v>469</v>
      </c>
      <c r="X342" s="3">
        <v>271501.0</v>
      </c>
      <c r="Y342" s="4" t="s">
        <v>75</v>
      </c>
      <c r="Z342" s="4" t="s">
        <v>471</v>
      </c>
      <c r="AA342" s="3">
        <v>3202.0</v>
      </c>
      <c r="AB342" s="4" t="s">
        <v>472</v>
      </c>
      <c r="AC342" s="3">
        <v>0.0</v>
      </c>
      <c r="AD342" s="3">
        <v>0.0</v>
      </c>
      <c r="AE342" s="3">
        <v>0.0</v>
      </c>
      <c r="AF342" s="5">
        <v>45507.0</v>
      </c>
    </row>
    <row r="343" ht="14.25" hidden="1" customHeight="1">
      <c r="A343" s="6">
        <v>2023.0</v>
      </c>
      <c r="B343" s="7" t="s">
        <v>462</v>
      </c>
      <c r="C343" s="7" t="s">
        <v>463</v>
      </c>
      <c r="D343" s="7" t="s">
        <v>34</v>
      </c>
      <c r="E343" s="6">
        <v>10.0</v>
      </c>
      <c r="F343" s="7" t="s">
        <v>35</v>
      </c>
      <c r="G343" s="6">
        <v>100.0</v>
      </c>
      <c r="H343" s="7" t="s">
        <v>35</v>
      </c>
      <c r="I343" s="6">
        <v>100.0</v>
      </c>
      <c r="J343" s="7" t="s">
        <v>36</v>
      </c>
      <c r="K343" s="6">
        <v>26.0</v>
      </c>
      <c r="L343" s="7" t="s">
        <v>464</v>
      </c>
      <c r="M343" s="6">
        <v>3.0</v>
      </c>
      <c r="N343" s="7" t="s">
        <v>465</v>
      </c>
      <c r="O343" s="6">
        <v>14592.0</v>
      </c>
      <c r="P343" s="6">
        <v>2.0</v>
      </c>
      <c r="Q343" s="7" t="s">
        <v>466</v>
      </c>
      <c r="R343" s="6">
        <v>53.0</v>
      </c>
      <c r="S343" s="7" t="s">
        <v>473</v>
      </c>
      <c r="T343" s="6">
        <v>227.0</v>
      </c>
      <c r="U343" s="7" t="s">
        <v>445</v>
      </c>
      <c r="V343" s="6">
        <v>3.0</v>
      </c>
      <c r="W343" s="7" t="s">
        <v>469</v>
      </c>
      <c r="X343" s="6">
        <v>227206.0</v>
      </c>
      <c r="Y343" s="7" t="s">
        <v>474</v>
      </c>
      <c r="Z343" s="7" t="s">
        <v>471</v>
      </c>
      <c r="AA343" s="6">
        <v>3202.0</v>
      </c>
      <c r="AB343" s="7" t="s">
        <v>472</v>
      </c>
      <c r="AC343" s="6">
        <v>0.0</v>
      </c>
      <c r="AD343" s="6">
        <v>62500.0</v>
      </c>
      <c r="AE343" s="6">
        <v>0.0</v>
      </c>
      <c r="AF343" s="8">
        <v>45507.0</v>
      </c>
    </row>
    <row r="344" ht="14.25" hidden="1" customHeight="1">
      <c r="A344" s="3">
        <v>2023.0</v>
      </c>
      <c r="B344" s="4" t="s">
        <v>462</v>
      </c>
      <c r="C344" s="4" t="s">
        <v>463</v>
      </c>
      <c r="D344" s="4" t="s">
        <v>34</v>
      </c>
      <c r="E344" s="3">
        <v>10.0</v>
      </c>
      <c r="F344" s="4" t="s">
        <v>35</v>
      </c>
      <c r="G344" s="3">
        <v>100.0</v>
      </c>
      <c r="H344" s="4" t="s">
        <v>35</v>
      </c>
      <c r="I344" s="3">
        <v>100.0</v>
      </c>
      <c r="J344" s="4" t="s">
        <v>36</v>
      </c>
      <c r="K344" s="3">
        <v>26.0</v>
      </c>
      <c r="L344" s="4" t="s">
        <v>464</v>
      </c>
      <c r="M344" s="3">
        <v>3.0</v>
      </c>
      <c r="N344" s="4" t="s">
        <v>465</v>
      </c>
      <c r="O344" s="3">
        <v>14599.0</v>
      </c>
      <c r="P344" s="3">
        <v>3.0</v>
      </c>
      <c r="Q344" s="4" t="s">
        <v>475</v>
      </c>
      <c r="R344" s="3">
        <v>51.0</v>
      </c>
      <c r="S344" s="4" t="s">
        <v>476</v>
      </c>
      <c r="T344" s="3">
        <v>228.0</v>
      </c>
      <c r="U344" s="4" t="s">
        <v>143</v>
      </c>
      <c r="V344" s="3">
        <v>3.0</v>
      </c>
      <c r="W344" s="4" t="s">
        <v>469</v>
      </c>
      <c r="X344" s="3">
        <v>228704.0</v>
      </c>
      <c r="Y344" s="4" t="s">
        <v>477</v>
      </c>
      <c r="Z344" s="4" t="s">
        <v>471</v>
      </c>
      <c r="AA344" s="3">
        <v>3202.0</v>
      </c>
      <c r="AB344" s="4" t="s">
        <v>472</v>
      </c>
      <c r="AC344" s="3">
        <v>0.0</v>
      </c>
      <c r="AD344" s="3">
        <v>0.0</v>
      </c>
      <c r="AE344" s="3">
        <v>0.0</v>
      </c>
      <c r="AF344" s="5">
        <v>45507.0</v>
      </c>
    </row>
    <row r="345" ht="14.25" hidden="1" customHeight="1">
      <c r="A345" s="6">
        <v>2023.0</v>
      </c>
      <c r="B345" s="7" t="s">
        <v>462</v>
      </c>
      <c r="C345" s="7" t="s">
        <v>463</v>
      </c>
      <c r="D345" s="7" t="s">
        <v>34</v>
      </c>
      <c r="E345" s="6">
        <v>10.0</v>
      </c>
      <c r="F345" s="7" t="s">
        <v>35</v>
      </c>
      <c r="G345" s="6">
        <v>100.0</v>
      </c>
      <c r="H345" s="7" t="s">
        <v>35</v>
      </c>
      <c r="I345" s="6">
        <v>100.0</v>
      </c>
      <c r="J345" s="7" t="s">
        <v>36</v>
      </c>
      <c r="K345" s="6">
        <v>26.0</v>
      </c>
      <c r="L345" s="7" t="s">
        <v>464</v>
      </c>
      <c r="M345" s="6">
        <v>3.0</v>
      </c>
      <c r="N345" s="7" t="s">
        <v>465</v>
      </c>
      <c r="O345" s="6">
        <v>14599.0</v>
      </c>
      <c r="P345" s="6">
        <v>3.0</v>
      </c>
      <c r="Q345" s="7" t="s">
        <v>475</v>
      </c>
      <c r="R345" s="6">
        <v>51.0</v>
      </c>
      <c r="S345" s="7" t="s">
        <v>476</v>
      </c>
      <c r="T345" s="6">
        <v>264.0</v>
      </c>
      <c r="U345" s="7" t="s">
        <v>468</v>
      </c>
      <c r="V345" s="6">
        <v>3.0</v>
      </c>
      <c r="W345" s="7" t="s">
        <v>469</v>
      </c>
      <c r="X345" s="6">
        <v>264101.0</v>
      </c>
      <c r="Y345" s="7" t="s">
        <v>470</v>
      </c>
      <c r="Z345" s="7" t="s">
        <v>471</v>
      </c>
      <c r="AA345" s="6">
        <v>3202.0</v>
      </c>
      <c r="AB345" s="7" t="s">
        <v>472</v>
      </c>
      <c r="AC345" s="6">
        <v>0.0</v>
      </c>
      <c r="AD345" s="6">
        <v>2909200.0</v>
      </c>
      <c r="AE345" s="6">
        <v>2909200.0</v>
      </c>
      <c r="AF345" s="8">
        <v>45507.0</v>
      </c>
    </row>
    <row r="346" ht="14.25" hidden="1" customHeight="1">
      <c r="A346" s="3">
        <v>2023.0</v>
      </c>
      <c r="B346" s="4" t="s">
        <v>462</v>
      </c>
      <c r="C346" s="4" t="s">
        <v>463</v>
      </c>
      <c r="D346" s="4" t="s">
        <v>34</v>
      </c>
      <c r="E346" s="3">
        <v>10.0</v>
      </c>
      <c r="F346" s="4" t="s">
        <v>35</v>
      </c>
      <c r="G346" s="3">
        <v>100.0</v>
      </c>
      <c r="H346" s="4" t="s">
        <v>35</v>
      </c>
      <c r="I346" s="3">
        <v>100.0</v>
      </c>
      <c r="J346" s="4" t="s">
        <v>36</v>
      </c>
      <c r="K346" s="3">
        <v>26.0</v>
      </c>
      <c r="L346" s="4" t="s">
        <v>464</v>
      </c>
      <c r="M346" s="3">
        <v>3.0</v>
      </c>
      <c r="N346" s="4" t="s">
        <v>465</v>
      </c>
      <c r="O346" s="3">
        <v>14599.0</v>
      </c>
      <c r="P346" s="3">
        <v>3.0</v>
      </c>
      <c r="Q346" s="4" t="s">
        <v>475</v>
      </c>
      <c r="R346" s="3">
        <v>51.0</v>
      </c>
      <c r="S346" s="4" t="s">
        <v>476</v>
      </c>
      <c r="T346" s="3">
        <v>271.0</v>
      </c>
      <c r="U346" s="4" t="s">
        <v>41</v>
      </c>
      <c r="V346" s="3">
        <v>3.0</v>
      </c>
      <c r="W346" s="4" t="s">
        <v>469</v>
      </c>
      <c r="X346" s="3">
        <v>271301.0</v>
      </c>
      <c r="Y346" s="4" t="s">
        <v>122</v>
      </c>
      <c r="Z346" s="4" t="s">
        <v>471</v>
      </c>
      <c r="AA346" s="3">
        <v>3202.0</v>
      </c>
      <c r="AB346" s="4" t="s">
        <v>472</v>
      </c>
      <c r="AC346" s="3">
        <v>0.0</v>
      </c>
      <c r="AD346" s="3">
        <v>82.0</v>
      </c>
      <c r="AE346" s="3">
        <v>0.0</v>
      </c>
      <c r="AF346" s="5">
        <v>45507.0</v>
      </c>
    </row>
    <row r="347" ht="14.25" hidden="1" customHeight="1">
      <c r="A347" s="6">
        <v>2023.0</v>
      </c>
      <c r="B347" s="7" t="s">
        <v>462</v>
      </c>
      <c r="C347" s="7" t="s">
        <v>463</v>
      </c>
      <c r="D347" s="7" t="s">
        <v>34</v>
      </c>
      <c r="E347" s="6">
        <v>10.0</v>
      </c>
      <c r="F347" s="7" t="s">
        <v>35</v>
      </c>
      <c r="G347" s="6">
        <v>100.0</v>
      </c>
      <c r="H347" s="7" t="s">
        <v>35</v>
      </c>
      <c r="I347" s="6">
        <v>100.0</v>
      </c>
      <c r="J347" s="7" t="s">
        <v>36</v>
      </c>
      <c r="K347" s="6">
        <v>26.0</v>
      </c>
      <c r="L347" s="7" t="s">
        <v>464</v>
      </c>
      <c r="M347" s="6">
        <v>3.0</v>
      </c>
      <c r="N347" s="7" t="s">
        <v>465</v>
      </c>
      <c r="O347" s="6">
        <v>14599.0</v>
      </c>
      <c r="P347" s="6">
        <v>3.0</v>
      </c>
      <c r="Q347" s="7" t="s">
        <v>475</v>
      </c>
      <c r="R347" s="6">
        <v>51.0</v>
      </c>
      <c r="S347" s="7" t="s">
        <v>476</v>
      </c>
      <c r="T347" s="6">
        <v>271.0</v>
      </c>
      <c r="U347" s="7" t="s">
        <v>41</v>
      </c>
      <c r="V347" s="6">
        <v>3.0</v>
      </c>
      <c r="W347" s="7" t="s">
        <v>469</v>
      </c>
      <c r="X347" s="6">
        <v>271501.0</v>
      </c>
      <c r="Y347" s="7" t="s">
        <v>75</v>
      </c>
      <c r="Z347" s="7" t="s">
        <v>471</v>
      </c>
      <c r="AA347" s="6">
        <v>3202.0</v>
      </c>
      <c r="AB347" s="7" t="s">
        <v>472</v>
      </c>
      <c r="AC347" s="6">
        <v>0.0</v>
      </c>
      <c r="AD347" s="6">
        <v>0.0</v>
      </c>
      <c r="AE347" s="6">
        <v>0.0</v>
      </c>
      <c r="AF347" s="8">
        <v>45507.0</v>
      </c>
    </row>
    <row r="348" ht="14.25" hidden="1" customHeight="1">
      <c r="A348" s="3">
        <v>2023.0</v>
      </c>
      <c r="B348" s="4" t="s">
        <v>462</v>
      </c>
      <c r="C348" s="4" t="s">
        <v>463</v>
      </c>
      <c r="D348" s="4" t="s">
        <v>34</v>
      </c>
      <c r="E348" s="3">
        <v>10.0</v>
      </c>
      <c r="F348" s="4" t="s">
        <v>35</v>
      </c>
      <c r="G348" s="3">
        <v>100.0</v>
      </c>
      <c r="H348" s="4" t="s">
        <v>35</v>
      </c>
      <c r="I348" s="3">
        <v>100.0</v>
      </c>
      <c r="J348" s="4" t="s">
        <v>36</v>
      </c>
      <c r="K348" s="3">
        <v>26.0</v>
      </c>
      <c r="L348" s="4" t="s">
        <v>464</v>
      </c>
      <c r="M348" s="3">
        <v>3.0</v>
      </c>
      <c r="N348" s="4" t="s">
        <v>465</v>
      </c>
      <c r="O348" s="3">
        <v>14599.0</v>
      </c>
      <c r="P348" s="3">
        <v>3.0</v>
      </c>
      <c r="Q348" s="4" t="s">
        <v>475</v>
      </c>
      <c r="R348" s="3">
        <v>53.0</v>
      </c>
      <c r="S348" s="4" t="s">
        <v>478</v>
      </c>
      <c r="T348" s="3">
        <v>228.0</v>
      </c>
      <c r="U348" s="4" t="s">
        <v>143</v>
      </c>
      <c r="V348" s="3">
        <v>3.0</v>
      </c>
      <c r="W348" s="4" t="s">
        <v>469</v>
      </c>
      <c r="X348" s="3">
        <v>228706.0</v>
      </c>
      <c r="Y348" s="4" t="s">
        <v>479</v>
      </c>
      <c r="Z348" s="4" t="s">
        <v>471</v>
      </c>
      <c r="AA348" s="3">
        <v>3202.0</v>
      </c>
      <c r="AB348" s="4" t="s">
        <v>472</v>
      </c>
      <c r="AC348" s="3">
        <v>0.0</v>
      </c>
      <c r="AD348" s="3">
        <v>0.0</v>
      </c>
      <c r="AE348" s="3">
        <v>0.0</v>
      </c>
      <c r="AF348" s="5">
        <v>45507.0</v>
      </c>
    </row>
    <row r="349" ht="14.25" hidden="1" customHeight="1">
      <c r="A349" s="6">
        <v>2023.0</v>
      </c>
      <c r="B349" s="7" t="s">
        <v>462</v>
      </c>
      <c r="C349" s="7" t="s">
        <v>463</v>
      </c>
      <c r="D349" s="7" t="s">
        <v>34</v>
      </c>
      <c r="E349" s="6">
        <v>10.0</v>
      </c>
      <c r="F349" s="7" t="s">
        <v>35</v>
      </c>
      <c r="G349" s="6">
        <v>100.0</v>
      </c>
      <c r="H349" s="7" t="s">
        <v>35</v>
      </c>
      <c r="I349" s="6">
        <v>100.0</v>
      </c>
      <c r="J349" s="7" t="s">
        <v>36</v>
      </c>
      <c r="K349" s="6">
        <v>26.0</v>
      </c>
      <c r="L349" s="7" t="s">
        <v>464</v>
      </c>
      <c r="M349" s="6">
        <v>3.0</v>
      </c>
      <c r="N349" s="7" t="s">
        <v>465</v>
      </c>
      <c r="O349" s="6">
        <v>14609.0</v>
      </c>
      <c r="P349" s="6">
        <v>4.0</v>
      </c>
      <c r="Q349" s="7" t="s">
        <v>480</v>
      </c>
      <c r="R349" s="6">
        <v>51.0</v>
      </c>
      <c r="S349" s="7" t="s">
        <v>481</v>
      </c>
      <c r="T349" s="6">
        <v>264.0</v>
      </c>
      <c r="U349" s="7" t="s">
        <v>468</v>
      </c>
      <c r="V349" s="6">
        <v>3.0</v>
      </c>
      <c r="W349" s="7" t="s">
        <v>469</v>
      </c>
      <c r="X349" s="6">
        <v>264101.0</v>
      </c>
      <c r="Y349" s="7" t="s">
        <v>470</v>
      </c>
      <c r="Z349" s="7" t="s">
        <v>471</v>
      </c>
      <c r="AA349" s="6">
        <v>3202.0</v>
      </c>
      <c r="AB349" s="7" t="s">
        <v>472</v>
      </c>
      <c r="AC349" s="6">
        <v>0.0</v>
      </c>
      <c r="AD349" s="6">
        <v>2909200.0</v>
      </c>
      <c r="AE349" s="6">
        <v>2909200.0</v>
      </c>
      <c r="AF349" s="8">
        <v>45507.0</v>
      </c>
    </row>
    <row r="350" ht="14.25" hidden="1" customHeight="1">
      <c r="A350" s="3">
        <v>2023.0</v>
      </c>
      <c r="B350" s="4" t="s">
        <v>462</v>
      </c>
      <c r="C350" s="4" t="s">
        <v>463</v>
      </c>
      <c r="D350" s="4" t="s">
        <v>34</v>
      </c>
      <c r="E350" s="3">
        <v>10.0</v>
      </c>
      <c r="F350" s="4" t="s">
        <v>35</v>
      </c>
      <c r="G350" s="3">
        <v>100.0</v>
      </c>
      <c r="H350" s="4" t="s">
        <v>35</v>
      </c>
      <c r="I350" s="3">
        <v>100.0</v>
      </c>
      <c r="J350" s="4" t="s">
        <v>36</v>
      </c>
      <c r="K350" s="3">
        <v>26.0</v>
      </c>
      <c r="L350" s="4" t="s">
        <v>464</v>
      </c>
      <c r="M350" s="3">
        <v>3.0</v>
      </c>
      <c r="N350" s="4" t="s">
        <v>465</v>
      </c>
      <c r="O350" s="3">
        <v>14609.0</v>
      </c>
      <c r="P350" s="3">
        <v>4.0</v>
      </c>
      <c r="Q350" s="4" t="s">
        <v>480</v>
      </c>
      <c r="R350" s="3">
        <v>51.0</v>
      </c>
      <c r="S350" s="4" t="s">
        <v>481</v>
      </c>
      <c r="T350" s="3">
        <v>271.0</v>
      </c>
      <c r="U350" s="4" t="s">
        <v>41</v>
      </c>
      <c r="V350" s="3">
        <v>3.0</v>
      </c>
      <c r="W350" s="4" t="s">
        <v>469</v>
      </c>
      <c r="X350" s="3">
        <v>271301.0</v>
      </c>
      <c r="Y350" s="4" t="s">
        <v>122</v>
      </c>
      <c r="Z350" s="4" t="s">
        <v>471</v>
      </c>
      <c r="AA350" s="3">
        <v>3202.0</v>
      </c>
      <c r="AB350" s="4" t="s">
        <v>472</v>
      </c>
      <c r="AC350" s="3">
        <v>0.0</v>
      </c>
      <c r="AD350" s="3">
        <v>8000720.0</v>
      </c>
      <c r="AE350" s="3">
        <v>0.0</v>
      </c>
      <c r="AF350" s="5">
        <v>45507.0</v>
      </c>
    </row>
    <row r="351" ht="14.25" hidden="1" customHeight="1">
      <c r="A351" s="6">
        <v>2023.0</v>
      </c>
      <c r="B351" s="7" t="s">
        <v>462</v>
      </c>
      <c r="C351" s="7" t="s">
        <v>463</v>
      </c>
      <c r="D351" s="7" t="s">
        <v>34</v>
      </c>
      <c r="E351" s="6">
        <v>10.0</v>
      </c>
      <c r="F351" s="7" t="s">
        <v>35</v>
      </c>
      <c r="G351" s="6">
        <v>100.0</v>
      </c>
      <c r="H351" s="7" t="s">
        <v>35</v>
      </c>
      <c r="I351" s="6">
        <v>100.0</v>
      </c>
      <c r="J351" s="7" t="s">
        <v>36</v>
      </c>
      <c r="K351" s="6">
        <v>26.0</v>
      </c>
      <c r="L351" s="7" t="s">
        <v>464</v>
      </c>
      <c r="M351" s="6">
        <v>3.0</v>
      </c>
      <c r="N351" s="7" t="s">
        <v>465</v>
      </c>
      <c r="O351" s="6">
        <v>14609.0</v>
      </c>
      <c r="P351" s="6">
        <v>4.0</v>
      </c>
      <c r="Q351" s="7" t="s">
        <v>480</v>
      </c>
      <c r="R351" s="6">
        <v>51.0</v>
      </c>
      <c r="S351" s="7" t="s">
        <v>481</v>
      </c>
      <c r="T351" s="6">
        <v>271.0</v>
      </c>
      <c r="U351" s="7" t="s">
        <v>41</v>
      </c>
      <c r="V351" s="6">
        <v>3.0</v>
      </c>
      <c r="W351" s="7" t="s">
        <v>469</v>
      </c>
      <c r="X351" s="6">
        <v>271501.0</v>
      </c>
      <c r="Y351" s="7" t="s">
        <v>75</v>
      </c>
      <c r="Z351" s="7" t="s">
        <v>471</v>
      </c>
      <c r="AA351" s="6">
        <v>3202.0</v>
      </c>
      <c r="AB351" s="7" t="s">
        <v>472</v>
      </c>
      <c r="AC351" s="6">
        <v>0.0</v>
      </c>
      <c r="AD351" s="6">
        <v>0.0</v>
      </c>
      <c r="AE351" s="6">
        <v>0.0</v>
      </c>
      <c r="AF351" s="8">
        <v>45507.0</v>
      </c>
    </row>
    <row r="352" ht="14.25" hidden="1" customHeight="1">
      <c r="A352" s="3">
        <v>2023.0</v>
      </c>
      <c r="B352" s="4" t="s">
        <v>462</v>
      </c>
      <c r="C352" s="4" t="s">
        <v>463</v>
      </c>
      <c r="D352" s="4" t="s">
        <v>34</v>
      </c>
      <c r="E352" s="3">
        <v>10.0</v>
      </c>
      <c r="F352" s="4" t="s">
        <v>35</v>
      </c>
      <c r="G352" s="3">
        <v>100.0</v>
      </c>
      <c r="H352" s="4" t="s">
        <v>35</v>
      </c>
      <c r="I352" s="3">
        <v>100.0</v>
      </c>
      <c r="J352" s="4" t="s">
        <v>36</v>
      </c>
      <c r="K352" s="3">
        <v>26.0</v>
      </c>
      <c r="L352" s="4" t="s">
        <v>464</v>
      </c>
      <c r="M352" s="3">
        <v>3.0</v>
      </c>
      <c r="N352" s="4" t="s">
        <v>465</v>
      </c>
      <c r="O352" s="3">
        <v>14609.0</v>
      </c>
      <c r="P352" s="3">
        <v>4.0</v>
      </c>
      <c r="Q352" s="4" t="s">
        <v>480</v>
      </c>
      <c r="R352" s="3">
        <v>53.0</v>
      </c>
      <c r="S352" s="4" t="s">
        <v>478</v>
      </c>
      <c r="T352" s="3">
        <v>227.0</v>
      </c>
      <c r="U352" s="4" t="s">
        <v>445</v>
      </c>
      <c r="V352" s="3">
        <v>3.0</v>
      </c>
      <c r="W352" s="4" t="s">
        <v>469</v>
      </c>
      <c r="X352" s="3">
        <v>227206.0</v>
      </c>
      <c r="Y352" s="4" t="s">
        <v>474</v>
      </c>
      <c r="Z352" s="4" t="s">
        <v>471</v>
      </c>
      <c r="AA352" s="3">
        <v>3202.0</v>
      </c>
      <c r="AB352" s="4" t="s">
        <v>472</v>
      </c>
      <c r="AC352" s="3">
        <v>0.0</v>
      </c>
      <c r="AD352" s="3">
        <v>3062500.0</v>
      </c>
      <c r="AE352" s="3">
        <v>3062500.0</v>
      </c>
      <c r="AF352" s="5">
        <v>45507.0</v>
      </c>
    </row>
    <row r="353" ht="14.25" hidden="1" customHeight="1">
      <c r="A353" s="6">
        <v>2023.0</v>
      </c>
      <c r="B353" s="7" t="s">
        <v>462</v>
      </c>
      <c r="C353" s="7" t="s">
        <v>463</v>
      </c>
      <c r="D353" s="7" t="s">
        <v>34</v>
      </c>
      <c r="E353" s="6">
        <v>10.0</v>
      </c>
      <c r="F353" s="7" t="s">
        <v>35</v>
      </c>
      <c r="G353" s="6">
        <v>100.0</v>
      </c>
      <c r="H353" s="7" t="s">
        <v>35</v>
      </c>
      <c r="I353" s="6">
        <v>100.0</v>
      </c>
      <c r="J353" s="7" t="s">
        <v>36</v>
      </c>
      <c r="K353" s="6">
        <v>26.0</v>
      </c>
      <c r="L353" s="7" t="s">
        <v>464</v>
      </c>
      <c r="M353" s="6">
        <v>3.0</v>
      </c>
      <c r="N353" s="7" t="s">
        <v>465</v>
      </c>
      <c r="O353" s="6">
        <v>14609.0</v>
      </c>
      <c r="P353" s="6">
        <v>4.0</v>
      </c>
      <c r="Q353" s="7" t="s">
        <v>480</v>
      </c>
      <c r="R353" s="6">
        <v>53.0</v>
      </c>
      <c r="S353" s="7" t="s">
        <v>478</v>
      </c>
      <c r="T353" s="6">
        <v>228.0</v>
      </c>
      <c r="U353" s="7" t="s">
        <v>143</v>
      </c>
      <c r="V353" s="6">
        <v>3.0</v>
      </c>
      <c r="W353" s="7" t="s">
        <v>469</v>
      </c>
      <c r="X353" s="6">
        <v>228704.0</v>
      </c>
      <c r="Y353" s="7" t="s">
        <v>477</v>
      </c>
      <c r="Z353" s="7" t="s">
        <v>471</v>
      </c>
      <c r="AA353" s="6">
        <v>3202.0</v>
      </c>
      <c r="AB353" s="7" t="s">
        <v>472</v>
      </c>
      <c r="AC353" s="6">
        <v>0.0</v>
      </c>
      <c r="AD353" s="6">
        <v>0.0</v>
      </c>
      <c r="AE353" s="6">
        <v>0.0</v>
      </c>
      <c r="AF353" s="8">
        <v>45507.0</v>
      </c>
    </row>
    <row r="354" ht="14.25" hidden="1" customHeight="1">
      <c r="A354" s="3">
        <v>2023.0</v>
      </c>
      <c r="B354" s="4" t="s">
        <v>462</v>
      </c>
      <c r="C354" s="4" t="s">
        <v>463</v>
      </c>
      <c r="D354" s="4" t="s">
        <v>34</v>
      </c>
      <c r="E354" s="3">
        <v>10.0</v>
      </c>
      <c r="F354" s="4" t="s">
        <v>35</v>
      </c>
      <c r="G354" s="3">
        <v>100.0</v>
      </c>
      <c r="H354" s="4" t="s">
        <v>35</v>
      </c>
      <c r="I354" s="3">
        <v>100.0</v>
      </c>
      <c r="J354" s="4" t="s">
        <v>36</v>
      </c>
      <c r="K354" s="3">
        <v>26.0</v>
      </c>
      <c r="L354" s="4" t="s">
        <v>464</v>
      </c>
      <c r="M354" s="3">
        <v>3.0</v>
      </c>
      <c r="N354" s="4" t="s">
        <v>465</v>
      </c>
      <c r="O354" s="3">
        <v>14617.0</v>
      </c>
      <c r="P354" s="3">
        <v>5.0</v>
      </c>
      <c r="Q354" s="4" t="s">
        <v>482</v>
      </c>
      <c r="R354" s="3">
        <v>51.0</v>
      </c>
      <c r="S354" s="4" t="s">
        <v>467</v>
      </c>
      <c r="T354" s="3">
        <v>228.0</v>
      </c>
      <c r="U354" s="4" t="s">
        <v>143</v>
      </c>
      <c r="V354" s="3">
        <v>3.0</v>
      </c>
      <c r="W354" s="4" t="s">
        <v>469</v>
      </c>
      <c r="X354" s="3">
        <v>228704.0</v>
      </c>
      <c r="Y354" s="4" t="s">
        <v>477</v>
      </c>
      <c r="Z354" s="4" t="s">
        <v>471</v>
      </c>
      <c r="AA354" s="3">
        <v>3202.0</v>
      </c>
      <c r="AB354" s="4" t="s">
        <v>472</v>
      </c>
      <c r="AC354" s="3">
        <v>0.0</v>
      </c>
      <c r="AD354" s="3">
        <v>14700.0</v>
      </c>
      <c r="AE354" s="3">
        <v>0.0</v>
      </c>
      <c r="AF354" s="5">
        <v>45507.0</v>
      </c>
    </row>
    <row r="355" ht="14.25" hidden="1" customHeight="1">
      <c r="A355" s="6">
        <v>2023.0</v>
      </c>
      <c r="B355" s="7" t="s">
        <v>462</v>
      </c>
      <c r="C355" s="7" t="s">
        <v>463</v>
      </c>
      <c r="D355" s="7" t="s">
        <v>34</v>
      </c>
      <c r="E355" s="6">
        <v>10.0</v>
      </c>
      <c r="F355" s="7" t="s">
        <v>35</v>
      </c>
      <c r="G355" s="6">
        <v>100.0</v>
      </c>
      <c r="H355" s="7" t="s">
        <v>35</v>
      </c>
      <c r="I355" s="6">
        <v>100.0</v>
      </c>
      <c r="J355" s="7" t="s">
        <v>36</v>
      </c>
      <c r="K355" s="6">
        <v>26.0</v>
      </c>
      <c r="L355" s="7" t="s">
        <v>464</v>
      </c>
      <c r="M355" s="6">
        <v>3.0</v>
      </c>
      <c r="N355" s="7" t="s">
        <v>465</v>
      </c>
      <c r="O355" s="6">
        <v>14617.0</v>
      </c>
      <c r="P355" s="6">
        <v>5.0</v>
      </c>
      <c r="Q355" s="7" t="s">
        <v>482</v>
      </c>
      <c r="R355" s="6">
        <v>51.0</v>
      </c>
      <c r="S355" s="7" t="s">
        <v>467</v>
      </c>
      <c r="T355" s="6">
        <v>264.0</v>
      </c>
      <c r="U355" s="7" t="s">
        <v>468</v>
      </c>
      <c r="V355" s="6">
        <v>3.0</v>
      </c>
      <c r="W355" s="7" t="s">
        <v>469</v>
      </c>
      <c r="X355" s="6">
        <v>264101.0</v>
      </c>
      <c r="Y355" s="7" t="s">
        <v>470</v>
      </c>
      <c r="Z355" s="7" t="s">
        <v>471</v>
      </c>
      <c r="AA355" s="6">
        <v>3202.0</v>
      </c>
      <c r="AB355" s="7" t="s">
        <v>472</v>
      </c>
      <c r="AC355" s="6">
        <v>0.0</v>
      </c>
      <c r="AD355" s="6">
        <v>2909200.0</v>
      </c>
      <c r="AE355" s="6">
        <v>2909200.0</v>
      </c>
      <c r="AF355" s="8">
        <v>45507.0</v>
      </c>
    </row>
    <row r="356" ht="14.25" hidden="1" customHeight="1">
      <c r="A356" s="3">
        <v>2023.0</v>
      </c>
      <c r="B356" s="4" t="s">
        <v>462</v>
      </c>
      <c r="C356" s="4" t="s">
        <v>463</v>
      </c>
      <c r="D356" s="4" t="s">
        <v>34</v>
      </c>
      <c r="E356" s="3">
        <v>10.0</v>
      </c>
      <c r="F356" s="4" t="s">
        <v>35</v>
      </c>
      <c r="G356" s="3">
        <v>100.0</v>
      </c>
      <c r="H356" s="4" t="s">
        <v>35</v>
      </c>
      <c r="I356" s="3">
        <v>100.0</v>
      </c>
      <c r="J356" s="4" t="s">
        <v>36</v>
      </c>
      <c r="K356" s="3">
        <v>26.0</v>
      </c>
      <c r="L356" s="4" t="s">
        <v>464</v>
      </c>
      <c r="M356" s="3">
        <v>3.0</v>
      </c>
      <c r="N356" s="4" t="s">
        <v>465</v>
      </c>
      <c r="O356" s="3">
        <v>14617.0</v>
      </c>
      <c r="P356" s="3">
        <v>5.0</v>
      </c>
      <c r="Q356" s="4" t="s">
        <v>482</v>
      </c>
      <c r="R356" s="3">
        <v>51.0</v>
      </c>
      <c r="S356" s="4" t="s">
        <v>467</v>
      </c>
      <c r="T356" s="3">
        <v>271.0</v>
      </c>
      <c r="U356" s="4" t="s">
        <v>41</v>
      </c>
      <c r="V356" s="3">
        <v>3.0</v>
      </c>
      <c r="W356" s="4" t="s">
        <v>469</v>
      </c>
      <c r="X356" s="3">
        <v>271301.0</v>
      </c>
      <c r="Y356" s="4" t="s">
        <v>122</v>
      </c>
      <c r="Z356" s="4" t="s">
        <v>471</v>
      </c>
      <c r="AA356" s="3">
        <v>3202.0</v>
      </c>
      <c r="AB356" s="4" t="s">
        <v>472</v>
      </c>
      <c r="AC356" s="3">
        <v>0.0</v>
      </c>
      <c r="AD356" s="3">
        <v>1.305099E7</v>
      </c>
      <c r="AE356" s="3">
        <v>1.305098989E9</v>
      </c>
      <c r="AF356" s="5">
        <v>45507.0</v>
      </c>
    </row>
    <row r="357" ht="14.25" hidden="1" customHeight="1">
      <c r="A357" s="6">
        <v>2023.0</v>
      </c>
      <c r="B357" s="7" t="s">
        <v>462</v>
      </c>
      <c r="C357" s="7" t="s">
        <v>463</v>
      </c>
      <c r="D357" s="7" t="s">
        <v>34</v>
      </c>
      <c r="E357" s="6">
        <v>10.0</v>
      </c>
      <c r="F357" s="7" t="s">
        <v>35</v>
      </c>
      <c r="G357" s="6">
        <v>100.0</v>
      </c>
      <c r="H357" s="7" t="s">
        <v>35</v>
      </c>
      <c r="I357" s="6">
        <v>100.0</v>
      </c>
      <c r="J357" s="7" t="s">
        <v>36</v>
      </c>
      <c r="K357" s="6">
        <v>26.0</v>
      </c>
      <c r="L357" s="7" t="s">
        <v>464</v>
      </c>
      <c r="M357" s="6">
        <v>3.0</v>
      </c>
      <c r="N357" s="7" t="s">
        <v>465</v>
      </c>
      <c r="O357" s="6">
        <v>14617.0</v>
      </c>
      <c r="P357" s="6">
        <v>5.0</v>
      </c>
      <c r="Q357" s="7" t="s">
        <v>482</v>
      </c>
      <c r="R357" s="6">
        <v>51.0</v>
      </c>
      <c r="S357" s="7" t="s">
        <v>467</v>
      </c>
      <c r="T357" s="6">
        <v>271.0</v>
      </c>
      <c r="U357" s="7" t="s">
        <v>41</v>
      </c>
      <c r="V357" s="6">
        <v>3.0</v>
      </c>
      <c r="W357" s="7" t="s">
        <v>469</v>
      </c>
      <c r="X357" s="6">
        <v>271501.0</v>
      </c>
      <c r="Y357" s="7" t="s">
        <v>75</v>
      </c>
      <c r="Z357" s="7" t="s">
        <v>471</v>
      </c>
      <c r="AA357" s="6">
        <v>3202.0</v>
      </c>
      <c r="AB357" s="7" t="s">
        <v>472</v>
      </c>
      <c r="AC357" s="6">
        <v>0.0</v>
      </c>
      <c r="AD357" s="6">
        <v>48671.0</v>
      </c>
      <c r="AE357" s="6">
        <v>0.0</v>
      </c>
      <c r="AF357" s="8">
        <v>45507.0</v>
      </c>
    </row>
    <row r="358" ht="14.25" hidden="1" customHeight="1">
      <c r="A358" s="3">
        <v>2023.0</v>
      </c>
      <c r="B358" s="4" t="s">
        <v>462</v>
      </c>
      <c r="C358" s="4" t="s">
        <v>463</v>
      </c>
      <c r="D358" s="4" t="s">
        <v>34</v>
      </c>
      <c r="E358" s="3">
        <v>10.0</v>
      </c>
      <c r="F358" s="4" t="s">
        <v>35</v>
      </c>
      <c r="G358" s="3">
        <v>100.0</v>
      </c>
      <c r="H358" s="4" t="s">
        <v>35</v>
      </c>
      <c r="I358" s="3">
        <v>100.0</v>
      </c>
      <c r="J358" s="4" t="s">
        <v>36</v>
      </c>
      <c r="K358" s="3">
        <v>26.0</v>
      </c>
      <c r="L358" s="4" t="s">
        <v>464</v>
      </c>
      <c r="M358" s="3">
        <v>3.0</v>
      </c>
      <c r="N358" s="4" t="s">
        <v>465</v>
      </c>
      <c r="O358" s="3">
        <v>14617.0</v>
      </c>
      <c r="P358" s="3">
        <v>5.0</v>
      </c>
      <c r="Q358" s="4" t="s">
        <v>482</v>
      </c>
      <c r="R358" s="3">
        <v>53.0</v>
      </c>
      <c r="S358" s="4" t="s">
        <v>473</v>
      </c>
      <c r="T358" s="3">
        <v>227.0</v>
      </c>
      <c r="U358" s="4" t="s">
        <v>445</v>
      </c>
      <c r="V358" s="3">
        <v>3.0</v>
      </c>
      <c r="W358" s="4" t="s">
        <v>469</v>
      </c>
      <c r="X358" s="3">
        <v>227206.0</v>
      </c>
      <c r="Y358" s="4" t="s">
        <v>474</v>
      </c>
      <c r="Z358" s="4" t="s">
        <v>471</v>
      </c>
      <c r="AA358" s="3">
        <v>3202.0</v>
      </c>
      <c r="AB358" s="4" t="s">
        <v>472</v>
      </c>
      <c r="AC358" s="3">
        <v>0.0</v>
      </c>
      <c r="AD358" s="3">
        <v>270790.0</v>
      </c>
      <c r="AE358" s="3">
        <v>2.7078989E7</v>
      </c>
      <c r="AF358" s="5">
        <v>45507.0</v>
      </c>
    </row>
    <row r="359" ht="14.25" hidden="1" customHeight="1">
      <c r="A359" s="6">
        <v>2023.0</v>
      </c>
      <c r="B359" s="7" t="s">
        <v>462</v>
      </c>
      <c r="C359" s="7" t="s">
        <v>463</v>
      </c>
      <c r="D359" s="7" t="s">
        <v>34</v>
      </c>
      <c r="E359" s="6">
        <v>10.0</v>
      </c>
      <c r="F359" s="7" t="s">
        <v>35</v>
      </c>
      <c r="G359" s="6">
        <v>100.0</v>
      </c>
      <c r="H359" s="7" t="s">
        <v>35</v>
      </c>
      <c r="I359" s="6">
        <v>100.0</v>
      </c>
      <c r="J359" s="7" t="s">
        <v>36</v>
      </c>
      <c r="K359" s="6">
        <v>26.0</v>
      </c>
      <c r="L359" s="7" t="s">
        <v>464</v>
      </c>
      <c r="M359" s="6">
        <v>3.0</v>
      </c>
      <c r="N359" s="7" t="s">
        <v>465</v>
      </c>
      <c r="O359" s="6">
        <v>14617.0</v>
      </c>
      <c r="P359" s="6">
        <v>5.0</v>
      </c>
      <c r="Q359" s="7" t="s">
        <v>482</v>
      </c>
      <c r="R359" s="6">
        <v>54.0</v>
      </c>
      <c r="S359" s="7" t="s">
        <v>478</v>
      </c>
      <c r="T359" s="6">
        <v>228.0</v>
      </c>
      <c r="U359" s="7" t="s">
        <v>143</v>
      </c>
      <c r="V359" s="6">
        <v>3.0</v>
      </c>
      <c r="W359" s="7" t="s">
        <v>469</v>
      </c>
      <c r="X359" s="6">
        <v>228706.0</v>
      </c>
      <c r="Y359" s="7" t="s">
        <v>479</v>
      </c>
      <c r="Z359" s="7" t="s">
        <v>471</v>
      </c>
      <c r="AA359" s="6">
        <v>3202.0</v>
      </c>
      <c r="AB359" s="7" t="s">
        <v>472</v>
      </c>
      <c r="AC359" s="6">
        <v>0.0</v>
      </c>
      <c r="AD359" s="6">
        <v>0.0</v>
      </c>
      <c r="AE359" s="6">
        <v>0.0</v>
      </c>
      <c r="AF359" s="8">
        <v>45507.0</v>
      </c>
    </row>
    <row r="360" ht="14.25" hidden="1" customHeight="1">
      <c r="A360" s="3">
        <v>2023.0</v>
      </c>
      <c r="B360" s="4" t="s">
        <v>462</v>
      </c>
      <c r="C360" s="4" t="s">
        <v>463</v>
      </c>
      <c r="D360" s="4" t="s">
        <v>34</v>
      </c>
      <c r="E360" s="3">
        <v>10.0</v>
      </c>
      <c r="F360" s="4" t="s">
        <v>35</v>
      </c>
      <c r="G360" s="3">
        <v>100.0</v>
      </c>
      <c r="H360" s="4" t="s">
        <v>35</v>
      </c>
      <c r="I360" s="3">
        <v>100.0</v>
      </c>
      <c r="J360" s="4" t="s">
        <v>36</v>
      </c>
      <c r="K360" s="3">
        <v>26.0</v>
      </c>
      <c r="L360" s="4" t="s">
        <v>464</v>
      </c>
      <c r="M360" s="3">
        <v>3.0</v>
      </c>
      <c r="N360" s="4" t="s">
        <v>465</v>
      </c>
      <c r="O360" s="3">
        <v>14620.0</v>
      </c>
      <c r="P360" s="3">
        <v>6.0</v>
      </c>
      <c r="Q360" s="4" t="s">
        <v>483</v>
      </c>
      <c r="R360" s="3">
        <v>51.0</v>
      </c>
      <c r="S360" s="4" t="s">
        <v>481</v>
      </c>
      <c r="T360" s="3">
        <v>264.0</v>
      </c>
      <c r="U360" s="4" t="s">
        <v>468</v>
      </c>
      <c r="V360" s="3">
        <v>3.0</v>
      </c>
      <c r="W360" s="4" t="s">
        <v>469</v>
      </c>
      <c r="X360" s="3">
        <v>264101.0</v>
      </c>
      <c r="Y360" s="4" t="s">
        <v>470</v>
      </c>
      <c r="Z360" s="4" t="s">
        <v>471</v>
      </c>
      <c r="AA360" s="3">
        <v>3202.0</v>
      </c>
      <c r="AB360" s="4" t="s">
        <v>472</v>
      </c>
      <c r="AC360" s="3">
        <v>0.0</v>
      </c>
      <c r="AD360" s="3">
        <v>2909200.0</v>
      </c>
      <c r="AE360" s="3">
        <v>2909200.0</v>
      </c>
      <c r="AF360" s="5">
        <v>45507.0</v>
      </c>
    </row>
    <row r="361" ht="14.25" hidden="1" customHeight="1">
      <c r="A361" s="6">
        <v>2023.0</v>
      </c>
      <c r="B361" s="7" t="s">
        <v>462</v>
      </c>
      <c r="C361" s="7" t="s">
        <v>463</v>
      </c>
      <c r="D361" s="7" t="s">
        <v>34</v>
      </c>
      <c r="E361" s="6">
        <v>10.0</v>
      </c>
      <c r="F361" s="7" t="s">
        <v>35</v>
      </c>
      <c r="G361" s="6">
        <v>100.0</v>
      </c>
      <c r="H361" s="7" t="s">
        <v>35</v>
      </c>
      <c r="I361" s="6">
        <v>100.0</v>
      </c>
      <c r="J361" s="7" t="s">
        <v>36</v>
      </c>
      <c r="K361" s="6">
        <v>26.0</v>
      </c>
      <c r="L361" s="7" t="s">
        <v>464</v>
      </c>
      <c r="M361" s="6">
        <v>3.0</v>
      </c>
      <c r="N361" s="7" t="s">
        <v>465</v>
      </c>
      <c r="O361" s="6">
        <v>14620.0</v>
      </c>
      <c r="P361" s="6">
        <v>6.0</v>
      </c>
      <c r="Q361" s="7" t="s">
        <v>483</v>
      </c>
      <c r="R361" s="6">
        <v>51.0</v>
      </c>
      <c r="S361" s="7" t="s">
        <v>481</v>
      </c>
      <c r="T361" s="6">
        <v>271.0</v>
      </c>
      <c r="U361" s="7" t="s">
        <v>41</v>
      </c>
      <c r="V361" s="6">
        <v>3.0</v>
      </c>
      <c r="W361" s="7" t="s">
        <v>469</v>
      </c>
      <c r="X361" s="6">
        <v>271301.0</v>
      </c>
      <c r="Y361" s="7" t="s">
        <v>122</v>
      </c>
      <c r="Z361" s="7" t="s">
        <v>471</v>
      </c>
      <c r="AA361" s="6">
        <v>3202.0</v>
      </c>
      <c r="AB361" s="7" t="s">
        <v>472</v>
      </c>
      <c r="AC361" s="6">
        <v>0.0</v>
      </c>
      <c r="AD361" s="6">
        <v>1.0E7</v>
      </c>
      <c r="AE361" s="6">
        <v>0.0</v>
      </c>
      <c r="AF361" s="8">
        <v>45507.0</v>
      </c>
    </row>
    <row r="362" ht="14.25" hidden="1" customHeight="1">
      <c r="A362" s="3">
        <v>2023.0</v>
      </c>
      <c r="B362" s="4" t="s">
        <v>462</v>
      </c>
      <c r="C362" s="4" t="s">
        <v>463</v>
      </c>
      <c r="D362" s="4" t="s">
        <v>34</v>
      </c>
      <c r="E362" s="3">
        <v>10.0</v>
      </c>
      <c r="F362" s="4" t="s">
        <v>35</v>
      </c>
      <c r="G362" s="3">
        <v>100.0</v>
      </c>
      <c r="H362" s="4" t="s">
        <v>35</v>
      </c>
      <c r="I362" s="3">
        <v>100.0</v>
      </c>
      <c r="J362" s="4" t="s">
        <v>36</v>
      </c>
      <c r="K362" s="3">
        <v>26.0</v>
      </c>
      <c r="L362" s="4" t="s">
        <v>464</v>
      </c>
      <c r="M362" s="3">
        <v>3.0</v>
      </c>
      <c r="N362" s="4" t="s">
        <v>465</v>
      </c>
      <c r="O362" s="3">
        <v>14620.0</v>
      </c>
      <c r="P362" s="3">
        <v>6.0</v>
      </c>
      <c r="Q362" s="4" t="s">
        <v>483</v>
      </c>
      <c r="R362" s="3">
        <v>51.0</v>
      </c>
      <c r="S362" s="4" t="s">
        <v>481</v>
      </c>
      <c r="T362" s="3">
        <v>271.0</v>
      </c>
      <c r="U362" s="4" t="s">
        <v>41</v>
      </c>
      <c r="V362" s="3">
        <v>3.0</v>
      </c>
      <c r="W362" s="4" t="s">
        <v>469</v>
      </c>
      <c r="X362" s="3">
        <v>271501.0</v>
      </c>
      <c r="Y362" s="4" t="s">
        <v>75</v>
      </c>
      <c r="Z362" s="4" t="s">
        <v>471</v>
      </c>
      <c r="AA362" s="3">
        <v>3202.0</v>
      </c>
      <c r="AB362" s="4" t="s">
        <v>472</v>
      </c>
      <c r="AC362" s="3">
        <v>0.0</v>
      </c>
      <c r="AD362" s="3">
        <v>0.0</v>
      </c>
      <c r="AE362" s="3">
        <v>0.0</v>
      </c>
      <c r="AF362" s="5">
        <v>45507.0</v>
      </c>
    </row>
    <row r="363" ht="14.25" hidden="1" customHeight="1">
      <c r="A363" s="6">
        <v>2023.0</v>
      </c>
      <c r="B363" s="7" t="s">
        <v>462</v>
      </c>
      <c r="C363" s="7" t="s">
        <v>463</v>
      </c>
      <c r="D363" s="7" t="s">
        <v>34</v>
      </c>
      <c r="E363" s="6">
        <v>10.0</v>
      </c>
      <c r="F363" s="7" t="s">
        <v>35</v>
      </c>
      <c r="G363" s="6">
        <v>100.0</v>
      </c>
      <c r="H363" s="7" t="s">
        <v>35</v>
      </c>
      <c r="I363" s="6">
        <v>100.0</v>
      </c>
      <c r="J363" s="7" t="s">
        <v>36</v>
      </c>
      <c r="K363" s="6">
        <v>26.0</v>
      </c>
      <c r="L363" s="7" t="s">
        <v>464</v>
      </c>
      <c r="M363" s="6">
        <v>3.0</v>
      </c>
      <c r="N363" s="7" t="s">
        <v>465</v>
      </c>
      <c r="O363" s="6">
        <v>14620.0</v>
      </c>
      <c r="P363" s="6">
        <v>6.0</v>
      </c>
      <c r="Q363" s="7" t="s">
        <v>483</v>
      </c>
      <c r="R363" s="6">
        <v>53.0</v>
      </c>
      <c r="S363" s="7" t="s">
        <v>478</v>
      </c>
      <c r="T363" s="6">
        <v>228.0</v>
      </c>
      <c r="U363" s="7" t="s">
        <v>143</v>
      </c>
      <c r="V363" s="6">
        <v>3.0</v>
      </c>
      <c r="W363" s="7" t="s">
        <v>469</v>
      </c>
      <c r="X363" s="6">
        <v>228704.0</v>
      </c>
      <c r="Y363" s="7" t="s">
        <v>477</v>
      </c>
      <c r="Z363" s="7" t="s">
        <v>471</v>
      </c>
      <c r="AA363" s="6">
        <v>3202.0</v>
      </c>
      <c r="AB363" s="7" t="s">
        <v>472</v>
      </c>
      <c r="AC363" s="6">
        <v>0.0</v>
      </c>
      <c r="AD363" s="6">
        <v>26900.0</v>
      </c>
      <c r="AE363" s="6">
        <v>0.0</v>
      </c>
      <c r="AF363" s="8">
        <v>45507.0</v>
      </c>
    </row>
    <row r="364" ht="14.25" hidden="1" customHeight="1">
      <c r="A364" s="3">
        <v>2023.0</v>
      </c>
      <c r="B364" s="4" t="s">
        <v>462</v>
      </c>
      <c r="C364" s="4" t="s">
        <v>463</v>
      </c>
      <c r="D364" s="4" t="s">
        <v>34</v>
      </c>
      <c r="E364" s="3">
        <v>10.0</v>
      </c>
      <c r="F364" s="4" t="s">
        <v>35</v>
      </c>
      <c r="G364" s="3">
        <v>100.0</v>
      </c>
      <c r="H364" s="4" t="s">
        <v>35</v>
      </c>
      <c r="I364" s="3">
        <v>100.0</v>
      </c>
      <c r="J364" s="4" t="s">
        <v>36</v>
      </c>
      <c r="K364" s="3">
        <v>26.0</v>
      </c>
      <c r="L364" s="4" t="s">
        <v>464</v>
      </c>
      <c r="M364" s="3">
        <v>3.0</v>
      </c>
      <c r="N364" s="4" t="s">
        <v>465</v>
      </c>
      <c r="O364" s="3">
        <v>14625.0</v>
      </c>
      <c r="P364" s="3">
        <v>7.0</v>
      </c>
      <c r="Q364" s="4" t="s">
        <v>484</v>
      </c>
      <c r="R364" s="3">
        <v>51.0</v>
      </c>
      <c r="S364" s="4" t="s">
        <v>485</v>
      </c>
      <c r="T364" s="3">
        <v>264.0</v>
      </c>
      <c r="U364" s="4" t="s">
        <v>468</v>
      </c>
      <c r="V364" s="3">
        <v>3.0</v>
      </c>
      <c r="W364" s="4" t="s">
        <v>469</v>
      </c>
      <c r="X364" s="3">
        <v>264101.0</v>
      </c>
      <c r="Y364" s="4" t="s">
        <v>470</v>
      </c>
      <c r="Z364" s="4" t="s">
        <v>471</v>
      </c>
      <c r="AA364" s="3">
        <v>3202.0</v>
      </c>
      <c r="AB364" s="4" t="s">
        <v>472</v>
      </c>
      <c r="AC364" s="3">
        <v>0.0</v>
      </c>
      <c r="AD364" s="3">
        <v>1.16368E7</v>
      </c>
      <c r="AE364" s="3">
        <v>1.16368E7</v>
      </c>
      <c r="AF364" s="5">
        <v>45507.0</v>
      </c>
    </row>
    <row r="365" ht="14.25" hidden="1" customHeight="1">
      <c r="A365" s="6">
        <v>2023.0</v>
      </c>
      <c r="B365" s="7" t="s">
        <v>462</v>
      </c>
      <c r="C365" s="7" t="s">
        <v>463</v>
      </c>
      <c r="D365" s="7" t="s">
        <v>34</v>
      </c>
      <c r="E365" s="6">
        <v>10.0</v>
      </c>
      <c r="F365" s="7" t="s">
        <v>35</v>
      </c>
      <c r="G365" s="6">
        <v>100.0</v>
      </c>
      <c r="H365" s="7" t="s">
        <v>35</v>
      </c>
      <c r="I365" s="6">
        <v>100.0</v>
      </c>
      <c r="J365" s="7" t="s">
        <v>36</v>
      </c>
      <c r="K365" s="6">
        <v>26.0</v>
      </c>
      <c r="L365" s="7" t="s">
        <v>464</v>
      </c>
      <c r="M365" s="6">
        <v>3.0</v>
      </c>
      <c r="N365" s="7" t="s">
        <v>465</v>
      </c>
      <c r="O365" s="6">
        <v>14625.0</v>
      </c>
      <c r="P365" s="6">
        <v>7.0</v>
      </c>
      <c r="Q365" s="7" t="s">
        <v>484</v>
      </c>
      <c r="R365" s="6">
        <v>51.0</v>
      </c>
      <c r="S365" s="7" t="s">
        <v>485</v>
      </c>
      <c r="T365" s="6">
        <v>271.0</v>
      </c>
      <c r="U365" s="7" t="s">
        <v>41</v>
      </c>
      <c r="V365" s="6">
        <v>3.0</v>
      </c>
      <c r="W365" s="7" t="s">
        <v>469</v>
      </c>
      <c r="X365" s="6">
        <v>271301.0</v>
      </c>
      <c r="Y365" s="7" t="s">
        <v>122</v>
      </c>
      <c r="Z365" s="7" t="s">
        <v>471</v>
      </c>
      <c r="AA365" s="6">
        <v>3202.0</v>
      </c>
      <c r="AB365" s="7" t="s">
        <v>472</v>
      </c>
      <c r="AC365" s="6">
        <v>0.0</v>
      </c>
      <c r="AD365" s="6">
        <v>0.0</v>
      </c>
      <c r="AE365" s="6">
        <v>0.0</v>
      </c>
      <c r="AF365" s="8">
        <v>45507.0</v>
      </c>
    </row>
    <row r="366" ht="14.25" hidden="1" customHeight="1">
      <c r="A366" s="3">
        <v>2023.0</v>
      </c>
      <c r="B366" s="4" t="s">
        <v>462</v>
      </c>
      <c r="C366" s="4" t="s">
        <v>463</v>
      </c>
      <c r="D366" s="4" t="s">
        <v>34</v>
      </c>
      <c r="E366" s="3">
        <v>10.0</v>
      </c>
      <c r="F366" s="4" t="s">
        <v>35</v>
      </c>
      <c r="G366" s="3">
        <v>100.0</v>
      </c>
      <c r="H366" s="4" t="s">
        <v>35</v>
      </c>
      <c r="I366" s="3">
        <v>100.0</v>
      </c>
      <c r="J366" s="4" t="s">
        <v>36</v>
      </c>
      <c r="K366" s="3">
        <v>26.0</v>
      </c>
      <c r="L366" s="4" t="s">
        <v>464</v>
      </c>
      <c r="M366" s="3">
        <v>3.0</v>
      </c>
      <c r="N366" s="4" t="s">
        <v>465</v>
      </c>
      <c r="O366" s="3">
        <v>14625.0</v>
      </c>
      <c r="P366" s="3">
        <v>7.0</v>
      </c>
      <c r="Q366" s="4" t="s">
        <v>484</v>
      </c>
      <c r="R366" s="3">
        <v>51.0</v>
      </c>
      <c r="S366" s="4" t="s">
        <v>485</v>
      </c>
      <c r="T366" s="3">
        <v>271.0</v>
      </c>
      <c r="U366" s="4" t="s">
        <v>41</v>
      </c>
      <c r="V366" s="3">
        <v>3.0</v>
      </c>
      <c r="W366" s="4" t="s">
        <v>469</v>
      </c>
      <c r="X366" s="3">
        <v>271501.0</v>
      </c>
      <c r="Y366" s="4" t="s">
        <v>75</v>
      </c>
      <c r="Z366" s="4" t="s">
        <v>471</v>
      </c>
      <c r="AA366" s="3">
        <v>3202.0</v>
      </c>
      <c r="AB366" s="4" t="s">
        <v>472</v>
      </c>
      <c r="AC366" s="3">
        <v>0.0</v>
      </c>
      <c r="AD366" s="3">
        <v>0.0</v>
      </c>
      <c r="AE366" s="3">
        <v>0.0</v>
      </c>
      <c r="AF366" s="5">
        <v>45507.0</v>
      </c>
    </row>
    <row r="367" ht="14.25" hidden="1" customHeight="1">
      <c r="A367" s="6">
        <v>2023.0</v>
      </c>
      <c r="B367" s="7" t="s">
        <v>462</v>
      </c>
      <c r="C367" s="7" t="s">
        <v>463</v>
      </c>
      <c r="D367" s="7" t="s">
        <v>34</v>
      </c>
      <c r="E367" s="6">
        <v>10.0</v>
      </c>
      <c r="F367" s="7" t="s">
        <v>35</v>
      </c>
      <c r="G367" s="6">
        <v>100.0</v>
      </c>
      <c r="H367" s="7" t="s">
        <v>35</v>
      </c>
      <c r="I367" s="6">
        <v>100.0</v>
      </c>
      <c r="J367" s="7" t="s">
        <v>36</v>
      </c>
      <c r="K367" s="6">
        <v>26.0</v>
      </c>
      <c r="L367" s="7" t="s">
        <v>464</v>
      </c>
      <c r="M367" s="6">
        <v>3.0</v>
      </c>
      <c r="N367" s="7" t="s">
        <v>465</v>
      </c>
      <c r="O367" s="6">
        <v>14625.0</v>
      </c>
      <c r="P367" s="6">
        <v>7.0</v>
      </c>
      <c r="Q367" s="7" t="s">
        <v>484</v>
      </c>
      <c r="R367" s="6">
        <v>53.0</v>
      </c>
      <c r="S367" s="7" t="s">
        <v>473</v>
      </c>
      <c r="T367" s="6">
        <v>227.0</v>
      </c>
      <c r="U367" s="7" t="s">
        <v>445</v>
      </c>
      <c r="V367" s="6">
        <v>3.0</v>
      </c>
      <c r="W367" s="7" t="s">
        <v>469</v>
      </c>
      <c r="X367" s="6">
        <v>227206.0</v>
      </c>
      <c r="Y367" s="7" t="s">
        <v>474</v>
      </c>
      <c r="Z367" s="7" t="s">
        <v>471</v>
      </c>
      <c r="AA367" s="6">
        <v>3202.0</v>
      </c>
      <c r="AB367" s="7" t="s">
        <v>472</v>
      </c>
      <c r="AC367" s="6">
        <v>0.0</v>
      </c>
      <c r="AD367" s="6">
        <v>0.0</v>
      </c>
      <c r="AE367" s="6">
        <v>0.0</v>
      </c>
      <c r="AF367" s="8">
        <v>45507.0</v>
      </c>
    </row>
    <row r="368" ht="14.25" hidden="1" customHeight="1">
      <c r="A368" s="3">
        <v>2023.0</v>
      </c>
      <c r="B368" s="4" t="s">
        <v>462</v>
      </c>
      <c r="C368" s="4" t="s">
        <v>463</v>
      </c>
      <c r="D368" s="4" t="s">
        <v>34</v>
      </c>
      <c r="E368" s="3">
        <v>10.0</v>
      </c>
      <c r="F368" s="4" t="s">
        <v>35</v>
      </c>
      <c r="G368" s="3">
        <v>100.0</v>
      </c>
      <c r="H368" s="4" t="s">
        <v>35</v>
      </c>
      <c r="I368" s="3">
        <v>100.0</v>
      </c>
      <c r="J368" s="4" t="s">
        <v>36</v>
      </c>
      <c r="K368" s="3">
        <v>26.0</v>
      </c>
      <c r="L368" s="4" t="s">
        <v>464</v>
      </c>
      <c r="M368" s="3">
        <v>3.0</v>
      </c>
      <c r="N368" s="4" t="s">
        <v>465</v>
      </c>
      <c r="O368" s="3">
        <v>14625.0</v>
      </c>
      <c r="P368" s="3">
        <v>7.0</v>
      </c>
      <c r="Q368" s="4" t="s">
        <v>484</v>
      </c>
      <c r="R368" s="3">
        <v>54.0</v>
      </c>
      <c r="S368" s="4" t="s">
        <v>478</v>
      </c>
      <c r="T368" s="3">
        <v>228.0</v>
      </c>
      <c r="U368" s="4" t="s">
        <v>143</v>
      </c>
      <c r="V368" s="3">
        <v>3.0</v>
      </c>
      <c r="W368" s="4" t="s">
        <v>469</v>
      </c>
      <c r="X368" s="3">
        <v>228704.0</v>
      </c>
      <c r="Y368" s="4" t="s">
        <v>477</v>
      </c>
      <c r="Z368" s="4" t="s">
        <v>471</v>
      </c>
      <c r="AA368" s="3">
        <v>3202.0</v>
      </c>
      <c r="AB368" s="4" t="s">
        <v>472</v>
      </c>
      <c r="AC368" s="3">
        <v>0.0</v>
      </c>
      <c r="AD368" s="3">
        <v>0.0</v>
      </c>
      <c r="AE368" s="3">
        <v>0.0</v>
      </c>
      <c r="AF368" s="5">
        <v>45507.0</v>
      </c>
    </row>
    <row r="369" ht="14.25" hidden="1" customHeight="1">
      <c r="A369" s="6">
        <v>2023.0</v>
      </c>
      <c r="B369" s="7" t="s">
        <v>462</v>
      </c>
      <c r="C369" s="7" t="s">
        <v>463</v>
      </c>
      <c r="D369" s="7" t="s">
        <v>34</v>
      </c>
      <c r="E369" s="6">
        <v>10.0</v>
      </c>
      <c r="F369" s="7" t="s">
        <v>35</v>
      </c>
      <c r="G369" s="6">
        <v>100.0</v>
      </c>
      <c r="H369" s="7" t="s">
        <v>35</v>
      </c>
      <c r="I369" s="6">
        <v>100.0</v>
      </c>
      <c r="J369" s="7" t="s">
        <v>36</v>
      </c>
      <c r="K369" s="6">
        <v>26.0</v>
      </c>
      <c r="L369" s="7" t="s">
        <v>464</v>
      </c>
      <c r="M369" s="6">
        <v>3.0</v>
      </c>
      <c r="N369" s="7" t="s">
        <v>465</v>
      </c>
      <c r="O369" s="6">
        <v>15020.0</v>
      </c>
      <c r="P369" s="6">
        <v>10.0</v>
      </c>
      <c r="Q369" s="7" t="s">
        <v>486</v>
      </c>
      <c r="R369" s="6">
        <v>51.0</v>
      </c>
      <c r="S369" s="7" t="s">
        <v>487</v>
      </c>
      <c r="T369" s="6">
        <v>211.0</v>
      </c>
      <c r="U369" s="7" t="s">
        <v>488</v>
      </c>
      <c r="V369" s="6">
        <v>3.0</v>
      </c>
      <c r="W369" s="7" t="s">
        <v>469</v>
      </c>
      <c r="X369" s="6">
        <v>211208.0</v>
      </c>
      <c r="Y369" s="7" t="s">
        <v>489</v>
      </c>
      <c r="Z369" s="7" t="s">
        <v>471</v>
      </c>
      <c r="AA369" s="6">
        <v>3202.0</v>
      </c>
      <c r="AB369" s="7" t="s">
        <v>472</v>
      </c>
      <c r="AC369" s="6">
        <v>0.0</v>
      </c>
      <c r="AD369" s="6">
        <v>0.0</v>
      </c>
      <c r="AE369" s="6">
        <v>0.0</v>
      </c>
      <c r="AF369" s="8">
        <v>45507.0</v>
      </c>
    </row>
    <row r="370" ht="14.25" hidden="1" customHeight="1">
      <c r="A370" s="3">
        <v>2023.0</v>
      </c>
      <c r="B370" s="4" t="s">
        <v>462</v>
      </c>
      <c r="C370" s="4" t="s">
        <v>463</v>
      </c>
      <c r="D370" s="4" t="s">
        <v>34</v>
      </c>
      <c r="E370" s="3">
        <v>10.0</v>
      </c>
      <c r="F370" s="4" t="s">
        <v>35</v>
      </c>
      <c r="G370" s="3">
        <v>100.0</v>
      </c>
      <c r="H370" s="4" t="s">
        <v>35</v>
      </c>
      <c r="I370" s="3">
        <v>100.0</v>
      </c>
      <c r="J370" s="4" t="s">
        <v>36</v>
      </c>
      <c r="K370" s="3">
        <v>26.0</v>
      </c>
      <c r="L370" s="4" t="s">
        <v>464</v>
      </c>
      <c r="M370" s="3">
        <v>3.0</v>
      </c>
      <c r="N370" s="4" t="s">
        <v>465</v>
      </c>
      <c r="O370" s="3">
        <v>15020.0</v>
      </c>
      <c r="P370" s="3">
        <v>10.0</v>
      </c>
      <c r="Q370" s="4" t="s">
        <v>486</v>
      </c>
      <c r="R370" s="3">
        <v>51.0</v>
      </c>
      <c r="S370" s="4" t="s">
        <v>487</v>
      </c>
      <c r="T370" s="3">
        <v>211.0</v>
      </c>
      <c r="U370" s="4" t="s">
        <v>488</v>
      </c>
      <c r="V370" s="3">
        <v>3.0</v>
      </c>
      <c r="W370" s="4" t="s">
        <v>469</v>
      </c>
      <c r="X370" s="3">
        <v>211401.0</v>
      </c>
      <c r="Y370" s="4" t="s">
        <v>490</v>
      </c>
      <c r="Z370" s="4" t="s">
        <v>471</v>
      </c>
      <c r="AA370" s="3">
        <v>3202.0</v>
      </c>
      <c r="AB370" s="4" t="s">
        <v>472</v>
      </c>
      <c r="AC370" s="3">
        <v>0.0</v>
      </c>
      <c r="AD370" s="3">
        <v>195750.0</v>
      </c>
      <c r="AE370" s="3">
        <v>0.0</v>
      </c>
      <c r="AF370" s="5">
        <v>45507.0</v>
      </c>
    </row>
    <row r="371" ht="14.25" hidden="1" customHeight="1">
      <c r="A371" s="6">
        <v>2023.0</v>
      </c>
      <c r="B371" s="7" t="s">
        <v>462</v>
      </c>
      <c r="C371" s="7" t="s">
        <v>463</v>
      </c>
      <c r="D371" s="7" t="s">
        <v>34</v>
      </c>
      <c r="E371" s="6">
        <v>10.0</v>
      </c>
      <c r="F371" s="7" t="s">
        <v>35</v>
      </c>
      <c r="G371" s="6">
        <v>100.0</v>
      </c>
      <c r="H371" s="7" t="s">
        <v>35</v>
      </c>
      <c r="I371" s="6">
        <v>100.0</v>
      </c>
      <c r="J371" s="7" t="s">
        <v>36</v>
      </c>
      <c r="K371" s="6">
        <v>26.0</v>
      </c>
      <c r="L371" s="7" t="s">
        <v>464</v>
      </c>
      <c r="M371" s="6">
        <v>3.0</v>
      </c>
      <c r="N371" s="7" t="s">
        <v>465</v>
      </c>
      <c r="O371" s="6">
        <v>15020.0</v>
      </c>
      <c r="P371" s="6">
        <v>10.0</v>
      </c>
      <c r="Q371" s="7" t="s">
        <v>486</v>
      </c>
      <c r="R371" s="6">
        <v>51.0</v>
      </c>
      <c r="S371" s="7" t="s">
        <v>487</v>
      </c>
      <c r="T371" s="6">
        <v>215.0</v>
      </c>
      <c r="U371" s="7" t="s">
        <v>491</v>
      </c>
      <c r="V371" s="6">
        <v>3.0</v>
      </c>
      <c r="W371" s="7" t="s">
        <v>469</v>
      </c>
      <c r="X371" s="6">
        <v>215101.0</v>
      </c>
      <c r="Y371" s="7" t="s">
        <v>492</v>
      </c>
      <c r="Z371" s="7" t="s">
        <v>471</v>
      </c>
      <c r="AA371" s="6">
        <v>3202.0</v>
      </c>
      <c r="AB371" s="7" t="s">
        <v>472</v>
      </c>
      <c r="AC371" s="6">
        <v>0.0</v>
      </c>
      <c r="AD371" s="6">
        <v>166544.0</v>
      </c>
      <c r="AE371" s="6">
        <v>0.0</v>
      </c>
      <c r="AF371" s="8">
        <v>45507.0</v>
      </c>
    </row>
    <row r="372" ht="14.25" hidden="1" customHeight="1">
      <c r="A372" s="3">
        <v>2023.0</v>
      </c>
      <c r="B372" s="4" t="s">
        <v>462</v>
      </c>
      <c r="C372" s="4" t="s">
        <v>463</v>
      </c>
      <c r="D372" s="4" t="s">
        <v>34</v>
      </c>
      <c r="E372" s="3">
        <v>10.0</v>
      </c>
      <c r="F372" s="4" t="s">
        <v>35</v>
      </c>
      <c r="G372" s="3">
        <v>100.0</v>
      </c>
      <c r="H372" s="4" t="s">
        <v>35</v>
      </c>
      <c r="I372" s="3">
        <v>100.0</v>
      </c>
      <c r="J372" s="4" t="s">
        <v>36</v>
      </c>
      <c r="K372" s="3">
        <v>26.0</v>
      </c>
      <c r="L372" s="4" t="s">
        <v>464</v>
      </c>
      <c r="M372" s="3">
        <v>3.0</v>
      </c>
      <c r="N372" s="4" t="s">
        <v>465</v>
      </c>
      <c r="O372" s="3">
        <v>15020.0</v>
      </c>
      <c r="P372" s="3">
        <v>10.0</v>
      </c>
      <c r="Q372" s="4" t="s">
        <v>486</v>
      </c>
      <c r="R372" s="3">
        <v>51.0</v>
      </c>
      <c r="S372" s="4" t="s">
        <v>487</v>
      </c>
      <c r="T372" s="3">
        <v>215.0</v>
      </c>
      <c r="U372" s="4" t="s">
        <v>491</v>
      </c>
      <c r="V372" s="3">
        <v>3.0</v>
      </c>
      <c r="W372" s="4" t="s">
        <v>469</v>
      </c>
      <c r="X372" s="3">
        <v>215201.0</v>
      </c>
      <c r="Y372" s="4" t="s">
        <v>493</v>
      </c>
      <c r="Z372" s="4" t="s">
        <v>471</v>
      </c>
      <c r="AA372" s="3">
        <v>3202.0</v>
      </c>
      <c r="AB372" s="4" t="s">
        <v>472</v>
      </c>
      <c r="AC372" s="3">
        <v>0.0</v>
      </c>
      <c r="AD372" s="3">
        <v>166779.0</v>
      </c>
      <c r="AE372" s="3">
        <v>0.0</v>
      </c>
      <c r="AF372" s="5">
        <v>45507.0</v>
      </c>
    </row>
    <row r="373" ht="14.25" hidden="1" customHeight="1">
      <c r="A373" s="6">
        <v>2023.0</v>
      </c>
      <c r="B373" s="7" t="s">
        <v>462</v>
      </c>
      <c r="C373" s="7" t="s">
        <v>463</v>
      </c>
      <c r="D373" s="7" t="s">
        <v>34</v>
      </c>
      <c r="E373" s="6">
        <v>10.0</v>
      </c>
      <c r="F373" s="7" t="s">
        <v>35</v>
      </c>
      <c r="G373" s="6">
        <v>100.0</v>
      </c>
      <c r="H373" s="7" t="s">
        <v>35</v>
      </c>
      <c r="I373" s="6">
        <v>100.0</v>
      </c>
      <c r="J373" s="7" t="s">
        <v>36</v>
      </c>
      <c r="K373" s="6">
        <v>26.0</v>
      </c>
      <c r="L373" s="7" t="s">
        <v>464</v>
      </c>
      <c r="M373" s="6">
        <v>3.0</v>
      </c>
      <c r="N373" s="7" t="s">
        <v>465</v>
      </c>
      <c r="O373" s="6">
        <v>15020.0</v>
      </c>
      <c r="P373" s="6">
        <v>10.0</v>
      </c>
      <c r="Q373" s="7" t="s">
        <v>486</v>
      </c>
      <c r="R373" s="6">
        <v>51.0</v>
      </c>
      <c r="S373" s="7" t="s">
        <v>487</v>
      </c>
      <c r="T373" s="6">
        <v>215.0</v>
      </c>
      <c r="U373" s="7" t="s">
        <v>491</v>
      </c>
      <c r="V373" s="6">
        <v>3.0</v>
      </c>
      <c r="W373" s="7" t="s">
        <v>469</v>
      </c>
      <c r="X373" s="6">
        <v>215301.0</v>
      </c>
      <c r="Y373" s="7" t="s">
        <v>494</v>
      </c>
      <c r="Z373" s="7" t="s">
        <v>471</v>
      </c>
      <c r="AA373" s="6">
        <v>3202.0</v>
      </c>
      <c r="AB373" s="7" t="s">
        <v>472</v>
      </c>
      <c r="AC373" s="6">
        <v>0.0</v>
      </c>
      <c r="AD373" s="6">
        <v>25839.0</v>
      </c>
      <c r="AE373" s="6">
        <v>0.0</v>
      </c>
      <c r="AF373" s="8">
        <v>45507.0</v>
      </c>
    </row>
    <row r="374" ht="14.25" hidden="1" customHeight="1">
      <c r="A374" s="3">
        <v>2023.0</v>
      </c>
      <c r="B374" s="4" t="s">
        <v>462</v>
      </c>
      <c r="C374" s="4" t="s">
        <v>463</v>
      </c>
      <c r="D374" s="4" t="s">
        <v>34</v>
      </c>
      <c r="E374" s="3">
        <v>10.0</v>
      </c>
      <c r="F374" s="4" t="s">
        <v>35</v>
      </c>
      <c r="G374" s="3">
        <v>100.0</v>
      </c>
      <c r="H374" s="4" t="s">
        <v>35</v>
      </c>
      <c r="I374" s="3">
        <v>100.0</v>
      </c>
      <c r="J374" s="4" t="s">
        <v>36</v>
      </c>
      <c r="K374" s="3">
        <v>26.0</v>
      </c>
      <c r="L374" s="4" t="s">
        <v>464</v>
      </c>
      <c r="M374" s="3">
        <v>3.0</v>
      </c>
      <c r="N374" s="4" t="s">
        <v>465</v>
      </c>
      <c r="O374" s="3">
        <v>15020.0</v>
      </c>
      <c r="P374" s="3">
        <v>10.0</v>
      </c>
      <c r="Q374" s="4" t="s">
        <v>486</v>
      </c>
      <c r="R374" s="3">
        <v>51.0</v>
      </c>
      <c r="S374" s="4" t="s">
        <v>487</v>
      </c>
      <c r="T374" s="3">
        <v>225.0</v>
      </c>
      <c r="U374" s="4" t="s">
        <v>495</v>
      </c>
      <c r="V374" s="3">
        <v>3.0</v>
      </c>
      <c r="W374" s="4" t="s">
        <v>469</v>
      </c>
      <c r="X374" s="3">
        <v>225401.0</v>
      </c>
      <c r="Y374" s="4" t="s">
        <v>496</v>
      </c>
      <c r="Z374" s="4" t="s">
        <v>471</v>
      </c>
      <c r="AA374" s="3">
        <v>3202.0</v>
      </c>
      <c r="AB374" s="4" t="s">
        <v>472</v>
      </c>
      <c r="AC374" s="3">
        <v>0.0</v>
      </c>
      <c r="AD374" s="3">
        <v>0.0</v>
      </c>
      <c r="AE374" s="3">
        <v>0.0</v>
      </c>
      <c r="AF374" s="5">
        <v>45507.0</v>
      </c>
    </row>
    <row r="375" ht="14.25" hidden="1" customHeight="1">
      <c r="A375" s="6">
        <v>2023.0</v>
      </c>
      <c r="B375" s="7" t="s">
        <v>462</v>
      </c>
      <c r="C375" s="7" t="s">
        <v>463</v>
      </c>
      <c r="D375" s="7" t="s">
        <v>34</v>
      </c>
      <c r="E375" s="6">
        <v>10.0</v>
      </c>
      <c r="F375" s="7" t="s">
        <v>35</v>
      </c>
      <c r="G375" s="6">
        <v>100.0</v>
      </c>
      <c r="H375" s="7" t="s">
        <v>35</v>
      </c>
      <c r="I375" s="6">
        <v>100.0</v>
      </c>
      <c r="J375" s="7" t="s">
        <v>36</v>
      </c>
      <c r="K375" s="6">
        <v>26.0</v>
      </c>
      <c r="L375" s="7" t="s">
        <v>464</v>
      </c>
      <c r="M375" s="6">
        <v>3.0</v>
      </c>
      <c r="N375" s="7" t="s">
        <v>465</v>
      </c>
      <c r="O375" s="6">
        <v>15020.0</v>
      </c>
      <c r="P375" s="6">
        <v>10.0</v>
      </c>
      <c r="Q375" s="7" t="s">
        <v>486</v>
      </c>
      <c r="R375" s="6">
        <v>51.0</v>
      </c>
      <c r="S375" s="7" t="s">
        <v>487</v>
      </c>
      <c r="T375" s="6">
        <v>227.0</v>
      </c>
      <c r="U375" s="7" t="s">
        <v>445</v>
      </c>
      <c r="V375" s="6">
        <v>3.0</v>
      </c>
      <c r="W375" s="7" t="s">
        <v>469</v>
      </c>
      <c r="X375" s="6">
        <v>227206.0</v>
      </c>
      <c r="Y375" s="7" t="s">
        <v>474</v>
      </c>
      <c r="Z375" s="7" t="s">
        <v>471</v>
      </c>
      <c r="AA375" s="6">
        <v>3202.0</v>
      </c>
      <c r="AB375" s="7" t="s">
        <v>472</v>
      </c>
      <c r="AC375" s="6">
        <v>0.0</v>
      </c>
      <c r="AD375" s="6">
        <v>0.0</v>
      </c>
      <c r="AE375" s="6">
        <v>0.0</v>
      </c>
      <c r="AF375" s="8">
        <v>45507.0</v>
      </c>
    </row>
    <row r="376" ht="14.25" hidden="1" customHeight="1">
      <c r="A376" s="3">
        <v>2023.0</v>
      </c>
      <c r="B376" s="4" t="s">
        <v>462</v>
      </c>
      <c r="C376" s="4" t="s">
        <v>463</v>
      </c>
      <c r="D376" s="4" t="s">
        <v>34</v>
      </c>
      <c r="E376" s="3">
        <v>10.0</v>
      </c>
      <c r="F376" s="4" t="s">
        <v>35</v>
      </c>
      <c r="G376" s="3">
        <v>100.0</v>
      </c>
      <c r="H376" s="4" t="s">
        <v>35</v>
      </c>
      <c r="I376" s="3">
        <v>100.0</v>
      </c>
      <c r="J376" s="4" t="s">
        <v>36</v>
      </c>
      <c r="K376" s="3">
        <v>26.0</v>
      </c>
      <c r="L376" s="4" t="s">
        <v>464</v>
      </c>
      <c r="M376" s="3">
        <v>3.0</v>
      </c>
      <c r="N376" s="4" t="s">
        <v>465</v>
      </c>
      <c r="O376" s="3">
        <v>15020.0</v>
      </c>
      <c r="P376" s="3">
        <v>10.0</v>
      </c>
      <c r="Q376" s="4" t="s">
        <v>486</v>
      </c>
      <c r="R376" s="3">
        <v>51.0</v>
      </c>
      <c r="S376" s="4" t="s">
        <v>487</v>
      </c>
      <c r="T376" s="3">
        <v>228.0</v>
      </c>
      <c r="U376" s="4" t="s">
        <v>143</v>
      </c>
      <c r="V376" s="3">
        <v>3.0</v>
      </c>
      <c r="W376" s="4" t="s">
        <v>469</v>
      </c>
      <c r="X376" s="3">
        <v>228706.0</v>
      </c>
      <c r="Y376" s="4" t="s">
        <v>479</v>
      </c>
      <c r="Z376" s="4" t="s">
        <v>471</v>
      </c>
      <c r="AA376" s="3">
        <v>3202.0</v>
      </c>
      <c r="AB376" s="4" t="s">
        <v>472</v>
      </c>
      <c r="AC376" s="3">
        <v>0.0</v>
      </c>
      <c r="AD376" s="3">
        <v>0.0</v>
      </c>
      <c r="AE376" s="3">
        <v>0.0</v>
      </c>
      <c r="AF376" s="5">
        <v>45507.0</v>
      </c>
    </row>
    <row r="377" ht="14.25" hidden="1" customHeight="1">
      <c r="A377" s="6">
        <v>2023.0</v>
      </c>
      <c r="B377" s="7" t="s">
        <v>462</v>
      </c>
      <c r="C377" s="7" t="s">
        <v>463</v>
      </c>
      <c r="D377" s="7" t="s">
        <v>34</v>
      </c>
      <c r="E377" s="6">
        <v>10.0</v>
      </c>
      <c r="F377" s="7" t="s">
        <v>35</v>
      </c>
      <c r="G377" s="6">
        <v>100.0</v>
      </c>
      <c r="H377" s="7" t="s">
        <v>35</v>
      </c>
      <c r="I377" s="6">
        <v>100.0</v>
      </c>
      <c r="J377" s="7" t="s">
        <v>36</v>
      </c>
      <c r="K377" s="6">
        <v>26.0</v>
      </c>
      <c r="L377" s="7" t="s">
        <v>464</v>
      </c>
      <c r="M377" s="6">
        <v>3.0</v>
      </c>
      <c r="N377" s="7" t="s">
        <v>465</v>
      </c>
      <c r="O377" s="6">
        <v>15020.0</v>
      </c>
      <c r="P377" s="6">
        <v>10.0</v>
      </c>
      <c r="Q377" s="7" t="s">
        <v>486</v>
      </c>
      <c r="R377" s="6">
        <v>51.0</v>
      </c>
      <c r="S377" s="7" t="s">
        <v>487</v>
      </c>
      <c r="T377" s="6">
        <v>229.0</v>
      </c>
      <c r="U377" s="7" t="s">
        <v>497</v>
      </c>
      <c r="V377" s="6">
        <v>3.0</v>
      </c>
      <c r="W377" s="7" t="s">
        <v>469</v>
      </c>
      <c r="X377" s="6">
        <v>229201.0</v>
      </c>
      <c r="Y377" s="7" t="s">
        <v>498</v>
      </c>
      <c r="Z377" s="7" t="s">
        <v>471</v>
      </c>
      <c r="AA377" s="6">
        <v>3202.0</v>
      </c>
      <c r="AB377" s="7" t="s">
        <v>472</v>
      </c>
      <c r="AC377" s="6">
        <v>0.0</v>
      </c>
      <c r="AD377" s="6">
        <v>25000.0</v>
      </c>
      <c r="AE377" s="6">
        <v>0.0</v>
      </c>
      <c r="AF377" s="8">
        <v>45507.0</v>
      </c>
    </row>
    <row r="378" ht="14.25" hidden="1" customHeight="1">
      <c r="A378" s="3">
        <v>2023.0</v>
      </c>
      <c r="B378" s="4" t="s">
        <v>462</v>
      </c>
      <c r="C378" s="4" t="s">
        <v>463</v>
      </c>
      <c r="D378" s="4" t="s">
        <v>34</v>
      </c>
      <c r="E378" s="3">
        <v>10.0</v>
      </c>
      <c r="F378" s="4" t="s">
        <v>35</v>
      </c>
      <c r="G378" s="3">
        <v>100.0</v>
      </c>
      <c r="H378" s="4" t="s">
        <v>35</v>
      </c>
      <c r="I378" s="3">
        <v>100.0</v>
      </c>
      <c r="J378" s="4" t="s">
        <v>36</v>
      </c>
      <c r="K378" s="3">
        <v>26.0</v>
      </c>
      <c r="L378" s="4" t="s">
        <v>464</v>
      </c>
      <c r="M378" s="3">
        <v>3.0</v>
      </c>
      <c r="N378" s="4" t="s">
        <v>465</v>
      </c>
      <c r="O378" s="3">
        <v>15020.0</v>
      </c>
      <c r="P378" s="3">
        <v>10.0</v>
      </c>
      <c r="Q378" s="4" t="s">
        <v>486</v>
      </c>
      <c r="R378" s="3">
        <v>51.0</v>
      </c>
      <c r="S378" s="4" t="s">
        <v>487</v>
      </c>
      <c r="T378" s="3">
        <v>235.0</v>
      </c>
      <c r="U378" s="4" t="s">
        <v>499</v>
      </c>
      <c r="V378" s="3">
        <v>3.0</v>
      </c>
      <c r="W378" s="4" t="s">
        <v>469</v>
      </c>
      <c r="X378" s="3">
        <v>235301.0</v>
      </c>
      <c r="Y378" s="4" t="s">
        <v>500</v>
      </c>
      <c r="Z378" s="4" t="s">
        <v>471</v>
      </c>
      <c r="AA378" s="3">
        <v>3202.0</v>
      </c>
      <c r="AB378" s="4" t="s">
        <v>472</v>
      </c>
      <c r="AC378" s="3">
        <v>0.0</v>
      </c>
      <c r="AD378" s="3">
        <v>0.0</v>
      </c>
      <c r="AE378" s="3">
        <v>0.0</v>
      </c>
      <c r="AF378" s="5">
        <v>45507.0</v>
      </c>
    </row>
    <row r="379" ht="14.25" hidden="1" customHeight="1">
      <c r="A379" s="6">
        <v>2023.0</v>
      </c>
      <c r="B379" s="7" t="s">
        <v>462</v>
      </c>
      <c r="C379" s="7" t="s">
        <v>463</v>
      </c>
      <c r="D379" s="7" t="s">
        <v>34</v>
      </c>
      <c r="E379" s="6">
        <v>10.0</v>
      </c>
      <c r="F379" s="7" t="s">
        <v>35</v>
      </c>
      <c r="G379" s="6">
        <v>100.0</v>
      </c>
      <c r="H379" s="7" t="s">
        <v>35</v>
      </c>
      <c r="I379" s="6">
        <v>100.0</v>
      </c>
      <c r="J379" s="7" t="s">
        <v>36</v>
      </c>
      <c r="K379" s="6">
        <v>26.0</v>
      </c>
      <c r="L379" s="7" t="s">
        <v>464</v>
      </c>
      <c r="M379" s="6">
        <v>3.0</v>
      </c>
      <c r="N379" s="7" t="s">
        <v>465</v>
      </c>
      <c r="O379" s="6">
        <v>15020.0</v>
      </c>
      <c r="P379" s="6">
        <v>10.0</v>
      </c>
      <c r="Q379" s="7" t="s">
        <v>486</v>
      </c>
      <c r="R379" s="6">
        <v>51.0</v>
      </c>
      <c r="S379" s="7" t="s">
        <v>487</v>
      </c>
      <c r="T379" s="6">
        <v>236.0</v>
      </c>
      <c r="U379" s="7" t="s">
        <v>501</v>
      </c>
      <c r="V379" s="6">
        <v>3.0</v>
      </c>
      <c r="W379" s="7" t="s">
        <v>469</v>
      </c>
      <c r="X379" s="6">
        <v>236404.0</v>
      </c>
      <c r="Y379" s="7" t="s">
        <v>502</v>
      </c>
      <c r="Z379" s="7" t="s">
        <v>471</v>
      </c>
      <c r="AA379" s="6">
        <v>3202.0</v>
      </c>
      <c r="AB379" s="7" t="s">
        <v>472</v>
      </c>
      <c r="AC379" s="6">
        <v>0.0</v>
      </c>
      <c r="AD379" s="6">
        <v>0.0</v>
      </c>
      <c r="AE379" s="6">
        <v>0.0</v>
      </c>
      <c r="AF379" s="8">
        <v>45507.0</v>
      </c>
    </row>
    <row r="380" ht="14.25" hidden="1" customHeight="1">
      <c r="A380" s="3">
        <v>2023.0</v>
      </c>
      <c r="B380" s="4" t="s">
        <v>462</v>
      </c>
      <c r="C380" s="4" t="s">
        <v>463</v>
      </c>
      <c r="D380" s="4" t="s">
        <v>34</v>
      </c>
      <c r="E380" s="3">
        <v>10.0</v>
      </c>
      <c r="F380" s="4" t="s">
        <v>35</v>
      </c>
      <c r="G380" s="3">
        <v>100.0</v>
      </c>
      <c r="H380" s="4" t="s">
        <v>35</v>
      </c>
      <c r="I380" s="3">
        <v>100.0</v>
      </c>
      <c r="J380" s="4" t="s">
        <v>36</v>
      </c>
      <c r="K380" s="3">
        <v>26.0</v>
      </c>
      <c r="L380" s="4" t="s">
        <v>464</v>
      </c>
      <c r="M380" s="3">
        <v>3.0</v>
      </c>
      <c r="N380" s="4" t="s">
        <v>465</v>
      </c>
      <c r="O380" s="3">
        <v>15020.0</v>
      </c>
      <c r="P380" s="3">
        <v>10.0</v>
      </c>
      <c r="Q380" s="4" t="s">
        <v>486</v>
      </c>
      <c r="R380" s="3">
        <v>51.0</v>
      </c>
      <c r="S380" s="4" t="s">
        <v>487</v>
      </c>
      <c r="T380" s="3">
        <v>237.0</v>
      </c>
      <c r="U380" s="4" t="s">
        <v>503</v>
      </c>
      <c r="V380" s="3">
        <v>3.0</v>
      </c>
      <c r="W380" s="4" t="s">
        <v>469</v>
      </c>
      <c r="X380" s="3">
        <v>237102.0</v>
      </c>
      <c r="Y380" s="4" t="s">
        <v>504</v>
      </c>
      <c r="Z380" s="4" t="s">
        <v>471</v>
      </c>
      <c r="AA380" s="3">
        <v>3202.0</v>
      </c>
      <c r="AB380" s="4" t="s">
        <v>472</v>
      </c>
      <c r="AC380" s="3">
        <v>0.0</v>
      </c>
      <c r="AD380" s="3">
        <v>1.309E7</v>
      </c>
      <c r="AE380" s="3">
        <v>3265600.0</v>
      </c>
      <c r="AF380" s="5">
        <v>45507.0</v>
      </c>
    </row>
    <row r="381" ht="14.25" hidden="1" customHeight="1">
      <c r="A381" s="6">
        <v>2023.0</v>
      </c>
      <c r="B381" s="7" t="s">
        <v>462</v>
      </c>
      <c r="C381" s="7" t="s">
        <v>463</v>
      </c>
      <c r="D381" s="7" t="s">
        <v>34</v>
      </c>
      <c r="E381" s="6">
        <v>10.0</v>
      </c>
      <c r="F381" s="7" t="s">
        <v>35</v>
      </c>
      <c r="G381" s="6">
        <v>100.0</v>
      </c>
      <c r="H381" s="7" t="s">
        <v>35</v>
      </c>
      <c r="I381" s="6">
        <v>100.0</v>
      </c>
      <c r="J381" s="7" t="s">
        <v>36</v>
      </c>
      <c r="K381" s="6">
        <v>26.0</v>
      </c>
      <c r="L381" s="7" t="s">
        <v>464</v>
      </c>
      <c r="M381" s="6">
        <v>3.0</v>
      </c>
      <c r="N381" s="7" t="s">
        <v>465</v>
      </c>
      <c r="O381" s="6">
        <v>15020.0</v>
      </c>
      <c r="P381" s="6">
        <v>10.0</v>
      </c>
      <c r="Q381" s="7" t="s">
        <v>486</v>
      </c>
      <c r="R381" s="6">
        <v>51.0</v>
      </c>
      <c r="S381" s="7" t="s">
        <v>487</v>
      </c>
      <c r="T381" s="6">
        <v>264.0</v>
      </c>
      <c r="U381" s="7" t="s">
        <v>468</v>
      </c>
      <c r="V381" s="6">
        <v>3.0</v>
      </c>
      <c r="W381" s="7" t="s">
        <v>469</v>
      </c>
      <c r="X381" s="6">
        <v>264101.0</v>
      </c>
      <c r="Y381" s="7" t="s">
        <v>470</v>
      </c>
      <c r="Z381" s="7" t="s">
        <v>471</v>
      </c>
      <c r="AA381" s="6">
        <v>3202.0</v>
      </c>
      <c r="AB381" s="7" t="s">
        <v>472</v>
      </c>
      <c r="AC381" s="6">
        <v>0.0</v>
      </c>
      <c r="AD381" s="6">
        <v>1.74552E7</v>
      </c>
      <c r="AE381" s="6">
        <v>1.72249E7</v>
      </c>
      <c r="AF381" s="8">
        <v>45507.0</v>
      </c>
    </row>
    <row r="382" ht="14.25" hidden="1" customHeight="1">
      <c r="A382" s="3">
        <v>2023.0</v>
      </c>
      <c r="B382" s="4" t="s">
        <v>462</v>
      </c>
      <c r="C382" s="4" t="s">
        <v>463</v>
      </c>
      <c r="D382" s="4" t="s">
        <v>34</v>
      </c>
      <c r="E382" s="3">
        <v>10.0</v>
      </c>
      <c r="F382" s="4" t="s">
        <v>35</v>
      </c>
      <c r="G382" s="3">
        <v>100.0</v>
      </c>
      <c r="H382" s="4" t="s">
        <v>35</v>
      </c>
      <c r="I382" s="3">
        <v>100.0</v>
      </c>
      <c r="J382" s="4" t="s">
        <v>36</v>
      </c>
      <c r="K382" s="3">
        <v>26.0</v>
      </c>
      <c r="L382" s="4" t="s">
        <v>464</v>
      </c>
      <c r="M382" s="3">
        <v>3.0</v>
      </c>
      <c r="N382" s="4" t="s">
        <v>465</v>
      </c>
      <c r="O382" s="3">
        <v>15020.0</v>
      </c>
      <c r="P382" s="3">
        <v>10.0</v>
      </c>
      <c r="Q382" s="4" t="s">
        <v>486</v>
      </c>
      <c r="R382" s="3">
        <v>51.0</v>
      </c>
      <c r="S382" s="4" t="s">
        <v>487</v>
      </c>
      <c r="T382" s="3">
        <v>271.0</v>
      </c>
      <c r="U382" s="4" t="s">
        <v>41</v>
      </c>
      <c r="V382" s="3">
        <v>3.0</v>
      </c>
      <c r="W382" s="4" t="s">
        <v>469</v>
      </c>
      <c r="X382" s="3">
        <v>271301.0</v>
      </c>
      <c r="Y382" s="4" t="s">
        <v>122</v>
      </c>
      <c r="Z382" s="4" t="s">
        <v>471</v>
      </c>
      <c r="AA382" s="3">
        <v>3202.0</v>
      </c>
      <c r="AB382" s="4" t="s">
        <v>472</v>
      </c>
      <c r="AC382" s="3">
        <v>0.0</v>
      </c>
      <c r="AD382" s="3">
        <v>0.0</v>
      </c>
      <c r="AE382" s="3">
        <v>0.0</v>
      </c>
      <c r="AF382" s="5">
        <v>45507.0</v>
      </c>
    </row>
    <row r="383" ht="14.25" hidden="1" customHeight="1">
      <c r="A383" s="6">
        <v>2023.0</v>
      </c>
      <c r="B383" s="7" t="s">
        <v>462</v>
      </c>
      <c r="C383" s="7" t="s">
        <v>463</v>
      </c>
      <c r="D383" s="7" t="s">
        <v>34</v>
      </c>
      <c r="E383" s="6">
        <v>10.0</v>
      </c>
      <c r="F383" s="7" t="s">
        <v>35</v>
      </c>
      <c r="G383" s="6">
        <v>100.0</v>
      </c>
      <c r="H383" s="7" t="s">
        <v>35</v>
      </c>
      <c r="I383" s="6">
        <v>100.0</v>
      </c>
      <c r="J383" s="7" t="s">
        <v>36</v>
      </c>
      <c r="K383" s="6">
        <v>26.0</v>
      </c>
      <c r="L383" s="7" t="s">
        <v>464</v>
      </c>
      <c r="M383" s="6">
        <v>3.0</v>
      </c>
      <c r="N383" s="7" t="s">
        <v>465</v>
      </c>
      <c r="O383" s="6">
        <v>15020.0</v>
      </c>
      <c r="P383" s="6">
        <v>10.0</v>
      </c>
      <c r="Q383" s="7" t="s">
        <v>486</v>
      </c>
      <c r="R383" s="6">
        <v>51.0</v>
      </c>
      <c r="S383" s="7" t="s">
        <v>487</v>
      </c>
      <c r="T383" s="6">
        <v>271.0</v>
      </c>
      <c r="U383" s="7" t="s">
        <v>41</v>
      </c>
      <c r="V383" s="6">
        <v>3.0</v>
      </c>
      <c r="W383" s="7" t="s">
        <v>469</v>
      </c>
      <c r="X383" s="6">
        <v>271501.0</v>
      </c>
      <c r="Y383" s="7" t="s">
        <v>75</v>
      </c>
      <c r="Z383" s="7" t="s">
        <v>471</v>
      </c>
      <c r="AA383" s="6">
        <v>3202.0</v>
      </c>
      <c r="AB383" s="7" t="s">
        <v>472</v>
      </c>
      <c r="AC383" s="6">
        <v>0.0</v>
      </c>
      <c r="AD383" s="6">
        <v>0.0</v>
      </c>
      <c r="AE383" s="6">
        <v>0.0</v>
      </c>
      <c r="AF383" s="8">
        <v>45507.0</v>
      </c>
    </row>
    <row r="384" ht="14.25" hidden="1" customHeight="1">
      <c r="A384" s="3">
        <v>2023.0</v>
      </c>
      <c r="B384" s="4" t="s">
        <v>462</v>
      </c>
      <c r="C384" s="4" t="s">
        <v>463</v>
      </c>
      <c r="D384" s="4" t="s">
        <v>34</v>
      </c>
      <c r="E384" s="3">
        <v>10.0</v>
      </c>
      <c r="F384" s="4" t="s">
        <v>35</v>
      </c>
      <c r="G384" s="3">
        <v>100.0</v>
      </c>
      <c r="H384" s="4" t="s">
        <v>35</v>
      </c>
      <c r="I384" s="3">
        <v>100.0</v>
      </c>
      <c r="J384" s="4" t="s">
        <v>36</v>
      </c>
      <c r="K384" s="3">
        <v>26.0</v>
      </c>
      <c r="L384" s="4" t="s">
        <v>464</v>
      </c>
      <c r="M384" s="3">
        <v>3.0</v>
      </c>
      <c r="N384" s="4" t="s">
        <v>465</v>
      </c>
      <c r="O384" s="3">
        <v>15020.0</v>
      </c>
      <c r="P384" s="3">
        <v>10.0</v>
      </c>
      <c r="Q384" s="4" t="s">
        <v>486</v>
      </c>
      <c r="R384" s="3">
        <v>52.0</v>
      </c>
      <c r="S384" s="4" t="s">
        <v>505</v>
      </c>
      <c r="T384" s="3">
        <v>265.0</v>
      </c>
      <c r="U384" s="4" t="s">
        <v>506</v>
      </c>
      <c r="V384" s="3">
        <v>3.0</v>
      </c>
      <c r="W384" s="4" t="s">
        <v>469</v>
      </c>
      <c r="X384" s="3">
        <v>265301.0</v>
      </c>
      <c r="Y384" s="4" t="s">
        <v>507</v>
      </c>
      <c r="Z384" s="4" t="s">
        <v>471</v>
      </c>
      <c r="AA384" s="3">
        <v>3202.0</v>
      </c>
      <c r="AB384" s="4" t="s">
        <v>472</v>
      </c>
      <c r="AC384" s="3">
        <v>0.0</v>
      </c>
      <c r="AD384" s="3">
        <v>0.0</v>
      </c>
      <c r="AE384" s="3">
        <v>0.0</v>
      </c>
      <c r="AF384" s="5">
        <v>45507.0</v>
      </c>
    </row>
    <row r="385" ht="14.25" hidden="1" customHeight="1">
      <c r="A385" s="6">
        <v>2023.0</v>
      </c>
      <c r="B385" s="7" t="s">
        <v>462</v>
      </c>
      <c r="C385" s="7" t="s">
        <v>463</v>
      </c>
      <c r="D385" s="7" t="s">
        <v>34</v>
      </c>
      <c r="E385" s="6">
        <v>10.0</v>
      </c>
      <c r="F385" s="7" t="s">
        <v>35</v>
      </c>
      <c r="G385" s="6">
        <v>100.0</v>
      </c>
      <c r="H385" s="7" t="s">
        <v>35</v>
      </c>
      <c r="I385" s="6">
        <v>100.0</v>
      </c>
      <c r="J385" s="7" t="s">
        <v>36</v>
      </c>
      <c r="K385" s="6">
        <v>26.0</v>
      </c>
      <c r="L385" s="7" t="s">
        <v>464</v>
      </c>
      <c r="M385" s="6">
        <v>3.0</v>
      </c>
      <c r="N385" s="7" t="s">
        <v>465</v>
      </c>
      <c r="O385" s="6">
        <v>15021.0</v>
      </c>
      <c r="P385" s="6">
        <v>11.0</v>
      </c>
      <c r="Q385" s="7" t="s">
        <v>508</v>
      </c>
      <c r="R385" s="6">
        <v>51.0</v>
      </c>
      <c r="S385" s="7" t="s">
        <v>509</v>
      </c>
      <c r="T385" s="6">
        <v>211.0</v>
      </c>
      <c r="U385" s="7" t="s">
        <v>488</v>
      </c>
      <c r="V385" s="6">
        <v>3.0</v>
      </c>
      <c r="W385" s="7" t="s">
        <v>469</v>
      </c>
      <c r="X385" s="6">
        <v>211208.0</v>
      </c>
      <c r="Y385" s="7" t="s">
        <v>489</v>
      </c>
      <c r="Z385" s="7" t="s">
        <v>471</v>
      </c>
      <c r="AA385" s="6">
        <v>3202.0</v>
      </c>
      <c r="AB385" s="7" t="s">
        <v>472</v>
      </c>
      <c r="AC385" s="6">
        <v>0.0</v>
      </c>
      <c r="AD385" s="6">
        <v>0.0</v>
      </c>
      <c r="AE385" s="6">
        <v>0.0</v>
      </c>
      <c r="AF385" s="8">
        <v>45507.0</v>
      </c>
    </row>
    <row r="386" ht="14.25" hidden="1" customHeight="1">
      <c r="A386" s="3">
        <v>2023.0</v>
      </c>
      <c r="B386" s="4" t="s">
        <v>462</v>
      </c>
      <c r="C386" s="4" t="s">
        <v>463</v>
      </c>
      <c r="D386" s="4" t="s">
        <v>34</v>
      </c>
      <c r="E386" s="3">
        <v>10.0</v>
      </c>
      <c r="F386" s="4" t="s">
        <v>35</v>
      </c>
      <c r="G386" s="3">
        <v>100.0</v>
      </c>
      <c r="H386" s="4" t="s">
        <v>35</v>
      </c>
      <c r="I386" s="3">
        <v>100.0</v>
      </c>
      <c r="J386" s="4" t="s">
        <v>36</v>
      </c>
      <c r="K386" s="3">
        <v>26.0</v>
      </c>
      <c r="L386" s="4" t="s">
        <v>464</v>
      </c>
      <c r="M386" s="3">
        <v>3.0</v>
      </c>
      <c r="N386" s="4" t="s">
        <v>465</v>
      </c>
      <c r="O386" s="3">
        <v>15021.0</v>
      </c>
      <c r="P386" s="3">
        <v>11.0</v>
      </c>
      <c r="Q386" s="4" t="s">
        <v>508</v>
      </c>
      <c r="R386" s="3">
        <v>51.0</v>
      </c>
      <c r="S386" s="4" t="s">
        <v>509</v>
      </c>
      <c r="T386" s="3">
        <v>211.0</v>
      </c>
      <c r="U386" s="4" t="s">
        <v>488</v>
      </c>
      <c r="V386" s="3">
        <v>3.0</v>
      </c>
      <c r="W386" s="4" t="s">
        <v>469</v>
      </c>
      <c r="X386" s="3">
        <v>211401.0</v>
      </c>
      <c r="Y386" s="4" t="s">
        <v>490</v>
      </c>
      <c r="Z386" s="4" t="s">
        <v>471</v>
      </c>
      <c r="AA386" s="3">
        <v>3202.0</v>
      </c>
      <c r="AB386" s="4" t="s">
        <v>472</v>
      </c>
      <c r="AC386" s="3">
        <v>0.0</v>
      </c>
      <c r="AD386" s="3">
        <v>0.0</v>
      </c>
      <c r="AE386" s="3">
        <v>0.0</v>
      </c>
      <c r="AF386" s="5">
        <v>45507.0</v>
      </c>
    </row>
    <row r="387" ht="14.25" hidden="1" customHeight="1">
      <c r="A387" s="6">
        <v>2023.0</v>
      </c>
      <c r="B387" s="7" t="s">
        <v>462</v>
      </c>
      <c r="C387" s="7" t="s">
        <v>463</v>
      </c>
      <c r="D387" s="7" t="s">
        <v>34</v>
      </c>
      <c r="E387" s="6">
        <v>10.0</v>
      </c>
      <c r="F387" s="7" t="s">
        <v>35</v>
      </c>
      <c r="G387" s="6">
        <v>100.0</v>
      </c>
      <c r="H387" s="7" t="s">
        <v>35</v>
      </c>
      <c r="I387" s="6">
        <v>100.0</v>
      </c>
      <c r="J387" s="7" t="s">
        <v>36</v>
      </c>
      <c r="K387" s="6">
        <v>26.0</v>
      </c>
      <c r="L387" s="7" t="s">
        <v>464</v>
      </c>
      <c r="M387" s="6">
        <v>3.0</v>
      </c>
      <c r="N387" s="7" t="s">
        <v>465</v>
      </c>
      <c r="O387" s="6">
        <v>15021.0</v>
      </c>
      <c r="P387" s="6">
        <v>11.0</v>
      </c>
      <c r="Q387" s="7" t="s">
        <v>508</v>
      </c>
      <c r="R387" s="6">
        <v>51.0</v>
      </c>
      <c r="S387" s="7" t="s">
        <v>509</v>
      </c>
      <c r="T387" s="6">
        <v>215.0</v>
      </c>
      <c r="U387" s="7" t="s">
        <v>491</v>
      </c>
      <c r="V387" s="6">
        <v>3.0</v>
      </c>
      <c r="W387" s="7" t="s">
        <v>469</v>
      </c>
      <c r="X387" s="6">
        <v>215101.0</v>
      </c>
      <c r="Y387" s="7" t="s">
        <v>492</v>
      </c>
      <c r="Z387" s="7" t="s">
        <v>471</v>
      </c>
      <c r="AA387" s="6">
        <v>3202.0</v>
      </c>
      <c r="AB387" s="7" t="s">
        <v>472</v>
      </c>
      <c r="AC387" s="6">
        <v>0.0</v>
      </c>
      <c r="AD387" s="6">
        <v>0.0</v>
      </c>
      <c r="AE387" s="6">
        <v>0.0</v>
      </c>
      <c r="AF387" s="8">
        <v>45507.0</v>
      </c>
    </row>
    <row r="388" ht="14.25" hidden="1" customHeight="1">
      <c r="A388" s="3">
        <v>2023.0</v>
      </c>
      <c r="B388" s="4" t="s">
        <v>462</v>
      </c>
      <c r="C388" s="4" t="s">
        <v>463</v>
      </c>
      <c r="D388" s="4" t="s">
        <v>34</v>
      </c>
      <c r="E388" s="3">
        <v>10.0</v>
      </c>
      <c r="F388" s="4" t="s">
        <v>35</v>
      </c>
      <c r="G388" s="3">
        <v>100.0</v>
      </c>
      <c r="H388" s="4" t="s">
        <v>35</v>
      </c>
      <c r="I388" s="3">
        <v>100.0</v>
      </c>
      <c r="J388" s="4" t="s">
        <v>36</v>
      </c>
      <c r="K388" s="3">
        <v>26.0</v>
      </c>
      <c r="L388" s="4" t="s">
        <v>464</v>
      </c>
      <c r="M388" s="3">
        <v>3.0</v>
      </c>
      <c r="N388" s="4" t="s">
        <v>465</v>
      </c>
      <c r="O388" s="3">
        <v>15021.0</v>
      </c>
      <c r="P388" s="3">
        <v>11.0</v>
      </c>
      <c r="Q388" s="4" t="s">
        <v>508</v>
      </c>
      <c r="R388" s="3">
        <v>51.0</v>
      </c>
      <c r="S388" s="4" t="s">
        <v>509</v>
      </c>
      <c r="T388" s="3">
        <v>215.0</v>
      </c>
      <c r="U388" s="4" t="s">
        <v>491</v>
      </c>
      <c r="V388" s="3">
        <v>3.0</v>
      </c>
      <c r="W388" s="4" t="s">
        <v>469</v>
      </c>
      <c r="X388" s="3">
        <v>215201.0</v>
      </c>
      <c r="Y388" s="4" t="s">
        <v>493</v>
      </c>
      <c r="Z388" s="4" t="s">
        <v>471</v>
      </c>
      <c r="AA388" s="3">
        <v>3202.0</v>
      </c>
      <c r="AB388" s="4" t="s">
        <v>472</v>
      </c>
      <c r="AC388" s="3">
        <v>0.0</v>
      </c>
      <c r="AD388" s="3">
        <v>0.0</v>
      </c>
      <c r="AE388" s="3">
        <v>0.0</v>
      </c>
      <c r="AF388" s="5">
        <v>45507.0</v>
      </c>
    </row>
    <row r="389" ht="14.25" hidden="1" customHeight="1">
      <c r="A389" s="6">
        <v>2023.0</v>
      </c>
      <c r="B389" s="7" t="s">
        <v>462</v>
      </c>
      <c r="C389" s="7" t="s">
        <v>463</v>
      </c>
      <c r="D389" s="7" t="s">
        <v>34</v>
      </c>
      <c r="E389" s="6">
        <v>10.0</v>
      </c>
      <c r="F389" s="7" t="s">
        <v>35</v>
      </c>
      <c r="G389" s="6">
        <v>100.0</v>
      </c>
      <c r="H389" s="7" t="s">
        <v>35</v>
      </c>
      <c r="I389" s="6">
        <v>100.0</v>
      </c>
      <c r="J389" s="7" t="s">
        <v>36</v>
      </c>
      <c r="K389" s="6">
        <v>26.0</v>
      </c>
      <c r="L389" s="7" t="s">
        <v>464</v>
      </c>
      <c r="M389" s="6">
        <v>3.0</v>
      </c>
      <c r="N389" s="7" t="s">
        <v>465</v>
      </c>
      <c r="O389" s="6">
        <v>15021.0</v>
      </c>
      <c r="P389" s="6">
        <v>11.0</v>
      </c>
      <c r="Q389" s="7" t="s">
        <v>508</v>
      </c>
      <c r="R389" s="6">
        <v>51.0</v>
      </c>
      <c r="S389" s="7" t="s">
        <v>509</v>
      </c>
      <c r="T389" s="6">
        <v>215.0</v>
      </c>
      <c r="U389" s="7" t="s">
        <v>491</v>
      </c>
      <c r="V389" s="6">
        <v>3.0</v>
      </c>
      <c r="W389" s="7" t="s">
        <v>469</v>
      </c>
      <c r="X389" s="6">
        <v>215301.0</v>
      </c>
      <c r="Y389" s="7" t="s">
        <v>494</v>
      </c>
      <c r="Z389" s="7" t="s">
        <v>471</v>
      </c>
      <c r="AA389" s="6">
        <v>3202.0</v>
      </c>
      <c r="AB389" s="7" t="s">
        <v>472</v>
      </c>
      <c r="AC389" s="6">
        <v>0.0</v>
      </c>
      <c r="AD389" s="6">
        <v>0.0</v>
      </c>
      <c r="AE389" s="6">
        <v>0.0</v>
      </c>
      <c r="AF389" s="8">
        <v>45507.0</v>
      </c>
    </row>
    <row r="390" ht="14.25" hidden="1" customHeight="1">
      <c r="A390" s="3">
        <v>2023.0</v>
      </c>
      <c r="B390" s="4" t="s">
        <v>462</v>
      </c>
      <c r="C390" s="4" t="s">
        <v>463</v>
      </c>
      <c r="D390" s="4" t="s">
        <v>34</v>
      </c>
      <c r="E390" s="3">
        <v>10.0</v>
      </c>
      <c r="F390" s="4" t="s">
        <v>35</v>
      </c>
      <c r="G390" s="3">
        <v>100.0</v>
      </c>
      <c r="H390" s="4" t="s">
        <v>35</v>
      </c>
      <c r="I390" s="3">
        <v>100.0</v>
      </c>
      <c r="J390" s="4" t="s">
        <v>36</v>
      </c>
      <c r="K390" s="3">
        <v>26.0</v>
      </c>
      <c r="L390" s="4" t="s">
        <v>464</v>
      </c>
      <c r="M390" s="3">
        <v>3.0</v>
      </c>
      <c r="N390" s="4" t="s">
        <v>465</v>
      </c>
      <c r="O390" s="3">
        <v>15021.0</v>
      </c>
      <c r="P390" s="3">
        <v>11.0</v>
      </c>
      <c r="Q390" s="4" t="s">
        <v>508</v>
      </c>
      <c r="R390" s="3">
        <v>51.0</v>
      </c>
      <c r="S390" s="4" t="s">
        <v>509</v>
      </c>
      <c r="T390" s="3">
        <v>225.0</v>
      </c>
      <c r="U390" s="4" t="s">
        <v>495</v>
      </c>
      <c r="V390" s="3">
        <v>3.0</v>
      </c>
      <c r="W390" s="4" t="s">
        <v>469</v>
      </c>
      <c r="X390" s="3">
        <v>225401.0</v>
      </c>
      <c r="Y390" s="4" t="s">
        <v>496</v>
      </c>
      <c r="Z390" s="4" t="s">
        <v>471</v>
      </c>
      <c r="AA390" s="3">
        <v>3202.0</v>
      </c>
      <c r="AB390" s="4" t="s">
        <v>472</v>
      </c>
      <c r="AC390" s="3">
        <v>0.0</v>
      </c>
      <c r="AD390" s="3">
        <v>0.0</v>
      </c>
      <c r="AE390" s="3">
        <v>0.0</v>
      </c>
      <c r="AF390" s="5">
        <v>45507.0</v>
      </c>
    </row>
    <row r="391" ht="14.25" hidden="1" customHeight="1">
      <c r="A391" s="6">
        <v>2023.0</v>
      </c>
      <c r="B391" s="7" t="s">
        <v>462</v>
      </c>
      <c r="C391" s="7" t="s">
        <v>463</v>
      </c>
      <c r="D391" s="7" t="s">
        <v>34</v>
      </c>
      <c r="E391" s="6">
        <v>10.0</v>
      </c>
      <c r="F391" s="7" t="s">
        <v>35</v>
      </c>
      <c r="G391" s="6">
        <v>100.0</v>
      </c>
      <c r="H391" s="7" t="s">
        <v>35</v>
      </c>
      <c r="I391" s="6">
        <v>100.0</v>
      </c>
      <c r="J391" s="7" t="s">
        <v>36</v>
      </c>
      <c r="K391" s="6">
        <v>26.0</v>
      </c>
      <c r="L391" s="7" t="s">
        <v>464</v>
      </c>
      <c r="M391" s="6">
        <v>3.0</v>
      </c>
      <c r="N391" s="7" t="s">
        <v>465</v>
      </c>
      <c r="O391" s="6">
        <v>15021.0</v>
      </c>
      <c r="P391" s="6">
        <v>11.0</v>
      </c>
      <c r="Q391" s="7" t="s">
        <v>508</v>
      </c>
      <c r="R391" s="6">
        <v>51.0</v>
      </c>
      <c r="S391" s="7" t="s">
        <v>509</v>
      </c>
      <c r="T391" s="6">
        <v>227.0</v>
      </c>
      <c r="U391" s="7" t="s">
        <v>445</v>
      </c>
      <c r="V391" s="6">
        <v>3.0</v>
      </c>
      <c r="W391" s="7" t="s">
        <v>469</v>
      </c>
      <c r="X391" s="6">
        <v>227206.0</v>
      </c>
      <c r="Y391" s="7" t="s">
        <v>474</v>
      </c>
      <c r="Z391" s="7" t="s">
        <v>471</v>
      </c>
      <c r="AA391" s="6">
        <v>3202.0</v>
      </c>
      <c r="AB391" s="7" t="s">
        <v>472</v>
      </c>
      <c r="AC391" s="6">
        <v>0.0</v>
      </c>
      <c r="AD391" s="6">
        <v>0.0</v>
      </c>
      <c r="AE391" s="6">
        <v>0.0</v>
      </c>
      <c r="AF391" s="8">
        <v>45507.0</v>
      </c>
    </row>
    <row r="392" ht="14.25" hidden="1" customHeight="1">
      <c r="A392" s="3">
        <v>2023.0</v>
      </c>
      <c r="B392" s="4" t="s">
        <v>462</v>
      </c>
      <c r="C392" s="4" t="s">
        <v>463</v>
      </c>
      <c r="D392" s="4" t="s">
        <v>34</v>
      </c>
      <c r="E392" s="3">
        <v>10.0</v>
      </c>
      <c r="F392" s="4" t="s">
        <v>35</v>
      </c>
      <c r="G392" s="3">
        <v>100.0</v>
      </c>
      <c r="H392" s="4" t="s">
        <v>35</v>
      </c>
      <c r="I392" s="3">
        <v>100.0</v>
      </c>
      <c r="J392" s="4" t="s">
        <v>36</v>
      </c>
      <c r="K392" s="3">
        <v>26.0</v>
      </c>
      <c r="L392" s="4" t="s">
        <v>464</v>
      </c>
      <c r="M392" s="3">
        <v>3.0</v>
      </c>
      <c r="N392" s="4" t="s">
        <v>465</v>
      </c>
      <c r="O392" s="3">
        <v>15021.0</v>
      </c>
      <c r="P392" s="3">
        <v>11.0</v>
      </c>
      <c r="Q392" s="4" t="s">
        <v>508</v>
      </c>
      <c r="R392" s="3">
        <v>51.0</v>
      </c>
      <c r="S392" s="4" t="s">
        <v>509</v>
      </c>
      <c r="T392" s="3">
        <v>228.0</v>
      </c>
      <c r="U392" s="4" t="s">
        <v>143</v>
      </c>
      <c r="V392" s="3">
        <v>3.0</v>
      </c>
      <c r="W392" s="4" t="s">
        <v>469</v>
      </c>
      <c r="X392" s="3">
        <v>228706.0</v>
      </c>
      <c r="Y392" s="4" t="s">
        <v>479</v>
      </c>
      <c r="Z392" s="4" t="s">
        <v>471</v>
      </c>
      <c r="AA392" s="3">
        <v>3202.0</v>
      </c>
      <c r="AB392" s="4" t="s">
        <v>472</v>
      </c>
      <c r="AC392" s="3">
        <v>0.0</v>
      </c>
      <c r="AD392" s="3">
        <v>0.0</v>
      </c>
      <c r="AE392" s="3">
        <v>0.0</v>
      </c>
      <c r="AF392" s="5">
        <v>45507.0</v>
      </c>
    </row>
    <row r="393" ht="14.25" hidden="1" customHeight="1">
      <c r="A393" s="6">
        <v>2023.0</v>
      </c>
      <c r="B393" s="7" t="s">
        <v>462</v>
      </c>
      <c r="C393" s="7" t="s">
        <v>463</v>
      </c>
      <c r="D393" s="7" t="s">
        <v>34</v>
      </c>
      <c r="E393" s="6">
        <v>10.0</v>
      </c>
      <c r="F393" s="7" t="s">
        <v>35</v>
      </c>
      <c r="G393" s="6">
        <v>100.0</v>
      </c>
      <c r="H393" s="7" t="s">
        <v>35</v>
      </c>
      <c r="I393" s="6">
        <v>100.0</v>
      </c>
      <c r="J393" s="7" t="s">
        <v>36</v>
      </c>
      <c r="K393" s="6">
        <v>26.0</v>
      </c>
      <c r="L393" s="7" t="s">
        <v>464</v>
      </c>
      <c r="M393" s="6">
        <v>3.0</v>
      </c>
      <c r="N393" s="7" t="s">
        <v>465</v>
      </c>
      <c r="O393" s="6">
        <v>15021.0</v>
      </c>
      <c r="P393" s="6">
        <v>11.0</v>
      </c>
      <c r="Q393" s="7" t="s">
        <v>508</v>
      </c>
      <c r="R393" s="6">
        <v>51.0</v>
      </c>
      <c r="S393" s="7" t="s">
        <v>509</v>
      </c>
      <c r="T393" s="6">
        <v>229.0</v>
      </c>
      <c r="U393" s="7" t="s">
        <v>497</v>
      </c>
      <c r="V393" s="6">
        <v>3.0</v>
      </c>
      <c r="W393" s="7" t="s">
        <v>469</v>
      </c>
      <c r="X393" s="6">
        <v>229201.0</v>
      </c>
      <c r="Y393" s="7" t="s">
        <v>498</v>
      </c>
      <c r="Z393" s="7" t="s">
        <v>471</v>
      </c>
      <c r="AA393" s="6">
        <v>3202.0</v>
      </c>
      <c r="AB393" s="7" t="s">
        <v>472</v>
      </c>
      <c r="AC393" s="6">
        <v>0.0</v>
      </c>
      <c r="AD393" s="6">
        <v>0.0</v>
      </c>
      <c r="AE393" s="6">
        <v>0.0</v>
      </c>
      <c r="AF393" s="8">
        <v>45507.0</v>
      </c>
    </row>
    <row r="394" ht="14.25" hidden="1" customHeight="1">
      <c r="A394" s="3">
        <v>2023.0</v>
      </c>
      <c r="B394" s="4" t="s">
        <v>462</v>
      </c>
      <c r="C394" s="4" t="s">
        <v>463</v>
      </c>
      <c r="D394" s="4" t="s">
        <v>34</v>
      </c>
      <c r="E394" s="3">
        <v>10.0</v>
      </c>
      <c r="F394" s="4" t="s">
        <v>35</v>
      </c>
      <c r="G394" s="3">
        <v>100.0</v>
      </c>
      <c r="H394" s="4" t="s">
        <v>35</v>
      </c>
      <c r="I394" s="3">
        <v>100.0</v>
      </c>
      <c r="J394" s="4" t="s">
        <v>36</v>
      </c>
      <c r="K394" s="3">
        <v>26.0</v>
      </c>
      <c r="L394" s="4" t="s">
        <v>464</v>
      </c>
      <c r="M394" s="3">
        <v>3.0</v>
      </c>
      <c r="N394" s="4" t="s">
        <v>465</v>
      </c>
      <c r="O394" s="3">
        <v>15021.0</v>
      </c>
      <c r="P394" s="3">
        <v>11.0</v>
      </c>
      <c r="Q394" s="4" t="s">
        <v>508</v>
      </c>
      <c r="R394" s="3">
        <v>51.0</v>
      </c>
      <c r="S394" s="4" t="s">
        <v>509</v>
      </c>
      <c r="T394" s="3">
        <v>235.0</v>
      </c>
      <c r="U394" s="4" t="s">
        <v>499</v>
      </c>
      <c r="V394" s="3">
        <v>3.0</v>
      </c>
      <c r="W394" s="4" t="s">
        <v>469</v>
      </c>
      <c r="X394" s="3">
        <v>235301.0</v>
      </c>
      <c r="Y394" s="4" t="s">
        <v>500</v>
      </c>
      <c r="Z394" s="4" t="s">
        <v>471</v>
      </c>
      <c r="AA394" s="3">
        <v>3202.0</v>
      </c>
      <c r="AB394" s="4" t="s">
        <v>472</v>
      </c>
      <c r="AC394" s="3">
        <v>0.0</v>
      </c>
      <c r="AD394" s="3">
        <v>0.0</v>
      </c>
      <c r="AE394" s="3">
        <v>0.0</v>
      </c>
      <c r="AF394" s="5">
        <v>45507.0</v>
      </c>
    </row>
    <row r="395" ht="14.25" hidden="1" customHeight="1">
      <c r="A395" s="6">
        <v>2023.0</v>
      </c>
      <c r="B395" s="7" t="s">
        <v>462</v>
      </c>
      <c r="C395" s="7" t="s">
        <v>463</v>
      </c>
      <c r="D395" s="7" t="s">
        <v>34</v>
      </c>
      <c r="E395" s="6">
        <v>10.0</v>
      </c>
      <c r="F395" s="7" t="s">
        <v>35</v>
      </c>
      <c r="G395" s="6">
        <v>100.0</v>
      </c>
      <c r="H395" s="7" t="s">
        <v>35</v>
      </c>
      <c r="I395" s="6">
        <v>100.0</v>
      </c>
      <c r="J395" s="7" t="s">
        <v>36</v>
      </c>
      <c r="K395" s="6">
        <v>26.0</v>
      </c>
      <c r="L395" s="7" t="s">
        <v>464</v>
      </c>
      <c r="M395" s="6">
        <v>3.0</v>
      </c>
      <c r="N395" s="7" t="s">
        <v>465</v>
      </c>
      <c r="O395" s="6">
        <v>15021.0</v>
      </c>
      <c r="P395" s="6">
        <v>11.0</v>
      </c>
      <c r="Q395" s="7" t="s">
        <v>508</v>
      </c>
      <c r="R395" s="6">
        <v>51.0</v>
      </c>
      <c r="S395" s="7" t="s">
        <v>509</v>
      </c>
      <c r="T395" s="6">
        <v>236.0</v>
      </c>
      <c r="U395" s="7" t="s">
        <v>501</v>
      </c>
      <c r="V395" s="6">
        <v>3.0</v>
      </c>
      <c r="W395" s="7" t="s">
        <v>469</v>
      </c>
      <c r="X395" s="6">
        <v>236404.0</v>
      </c>
      <c r="Y395" s="7" t="s">
        <v>502</v>
      </c>
      <c r="Z395" s="7" t="s">
        <v>471</v>
      </c>
      <c r="AA395" s="6">
        <v>3202.0</v>
      </c>
      <c r="AB395" s="7" t="s">
        <v>472</v>
      </c>
      <c r="AC395" s="6">
        <v>0.0</v>
      </c>
      <c r="AD395" s="6">
        <v>0.0</v>
      </c>
      <c r="AE395" s="6">
        <v>0.0</v>
      </c>
      <c r="AF395" s="8">
        <v>45507.0</v>
      </c>
    </row>
    <row r="396" ht="14.25" hidden="1" customHeight="1">
      <c r="A396" s="3">
        <v>2023.0</v>
      </c>
      <c r="B396" s="4" t="s">
        <v>462</v>
      </c>
      <c r="C396" s="4" t="s">
        <v>463</v>
      </c>
      <c r="D396" s="4" t="s">
        <v>34</v>
      </c>
      <c r="E396" s="3">
        <v>10.0</v>
      </c>
      <c r="F396" s="4" t="s">
        <v>35</v>
      </c>
      <c r="G396" s="3">
        <v>100.0</v>
      </c>
      <c r="H396" s="4" t="s">
        <v>35</v>
      </c>
      <c r="I396" s="3">
        <v>100.0</v>
      </c>
      <c r="J396" s="4" t="s">
        <v>36</v>
      </c>
      <c r="K396" s="3">
        <v>26.0</v>
      </c>
      <c r="L396" s="4" t="s">
        <v>464</v>
      </c>
      <c r="M396" s="3">
        <v>3.0</v>
      </c>
      <c r="N396" s="4" t="s">
        <v>465</v>
      </c>
      <c r="O396" s="3">
        <v>15021.0</v>
      </c>
      <c r="P396" s="3">
        <v>11.0</v>
      </c>
      <c r="Q396" s="4" t="s">
        <v>508</v>
      </c>
      <c r="R396" s="3">
        <v>51.0</v>
      </c>
      <c r="S396" s="4" t="s">
        <v>509</v>
      </c>
      <c r="T396" s="3">
        <v>237.0</v>
      </c>
      <c r="U396" s="4" t="s">
        <v>503</v>
      </c>
      <c r="V396" s="3">
        <v>3.0</v>
      </c>
      <c r="W396" s="4" t="s">
        <v>469</v>
      </c>
      <c r="X396" s="3">
        <v>237102.0</v>
      </c>
      <c r="Y396" s="4" t="s">
        <v>504</v>
      </c>
      <c r="Z396" s="4" t="s">
        <v>471</v>
      </c>
      <c r="AA396" s="3">
        <v>3202.0</v>
      </c>
      <c r="AB396" s="4" t="s">
        <v>472</v>
      </c>
      <c r="AC396" s="3">
        <v>0.0</v>
      </c>
      <c r="AD396" s="3">
        <v>0.0</v>
      </c>
      <c r="AE396" s="3">
        <v>0.0</v>
      </c>
      <c r="AF396" s="5">
        <v>45507.0</v>
      </c>
    </row>
    <row r="397" ht="14.25" hidden="1" customHeight="1">
      <c r="A397" s="6">
        <v>2023.0</v>
      </c>
      <c r="B397" s="7" t="s">
        <v>462</v>
      </c>
      <c r="C397" s="7" t="s">
        <v>463</v>
      </c>
      <c r="D397" s="7" t="s">
        <v>34</v>
      </c>
      <c r="E397" s="6">
        <v>10.0</v>
      </c>
      <c r="F397" s="7" t="s">
        <v>35</v>
      </c>
      <c r="G397" s="6">
        <v>100.0</v>
      </c>
      <c r="H397" s="7" t="s">
        <v>35</v>
      </c>
      <c r="I397" s="6">
        <v>100.0</v>
      </c>
      <c r="J397" s="7" t="s">
        <v>36</v>
      </c>
      <c r="K397" s="6">
        <v>26.0</v>
      </c>
      <c r="L397" s="7" t="s">
        <v>464</v>
      </c>
      <c r="M397" s="6">
        <v>3.0</v>
      </c>
      <c r="N397" s="7" t="s">
        <v>465</v>
      </c>
      <c r="O397" s="6">
        <v>15021.0</v>
      </c>
      <c r="P397" s="6">
        <v>11.0</v>
      </c>
      <c r="Q397" s="7" t="s">
        <v>508</v>
      </c>
      <c r="R397" s="6">
        <v>51.0</v>
      </c>
      <c r="S397" s="7" t="s">
        <v>509</v>
      </c>
      <c r="T397" s="6">
        <v>264.0</v>
      </c>
      <c r="U397" s="7" t="s">
        <v>468</v>
      </c>
      <c r="V397" s="6">
        <v>3.0</v>
      </c>
      <c r="W397" s="7" t="s">
        <v>469</v>
      </c>
      <c r="X397" s="6">
        <v>264101.0</v>
      </c>
      <c r="Y397" s="7" t="s">
        <v>470</v>
      </c>
      <c r="Z397" s="7" t="s">
        <v>471</v>
      </c>
      <c r="AA397" s="6">
        <v>3202.0</v>
      </c>
      <c r="AB397" s="7" t="s">
        <v>472</v>
      </c>
      <c r="AC397" s="6">
        <v>0.0</v>
      </c>
      <c r="AD397" s="6">
        <v>2.0E7</v>
      </c>
      <c r="AE397" s="6">
        <v>2.0E7</v>
      </c>
      <c r="AF397" s="8">
        <v>45507.0</v>
      </c>
    </row>
    <row r="398" ht="14.25" hidden="1" customHeight="1">
      <c r="A398" s="3">
        <v>2023.0</v>
      </c>
      <c r="B398" s="4" t="s">
        <v>462</v>
      </c>
      <c r="C398" s="4" t="s">
        <v>463</v>
      </c>
      <c r="D398" s="4" t="s">
        <v>34</v>
      </c>
      <c r="E398" s="3">
        <v>10.0</v>
      </c>
      <c r="F398" s="4" t="s">
        <v>35</v>
      </c>
      <c r="G398" s="3">
        <v>100.0</v>
      </c>
      <c r="H398" s="4" t="s">
        <v>35</v>
      </c>
      <c r="I398" s="3">
        <v>100.0</v>
      </c>
      <c r="J398" s="4" t="s">
        <v>36</v>
      </c>
      <c r="K398" s="3">
        <v>26.0</v>
      </c>
      <c r="L398" s="4" t="s">
        <v>464</v>
      </c>
      <c r="M398" s="3">
        <v>3.0</v>
      </c>
      <c r="N398" s="4" t="s">
        <v>465</v>
      </c>
      <c r="O398" s="3">
        <v>15021.0</v>
      </c>
      <c r="P398" s="3">
        <v>11.0</v>
      </c>
      <c r="Q398" s="4" t="s">
        <v>508</v>
      </c>
      <c r="R398" s="3">
        <v>51.0</v>
      </c>
      <c r="S398" s="4" t="s">
        <v>509</v>
      </c>
      <c r="T398" s="3">
        <v>271.0</v>
      </c>
      <c r="U398" s="4" t="s">
        <v>41</v>
      </c>
      <c r="V398" s="3">
        <v>3.0</v>
      </c>
      <c r="W398" s="4" t="s">
        <v>469</v>
      </c>
      <c r="X398" s="3">
        <v>271301.0</v>
      </c>
      <c r="Y398" s="4" t="s">
        <v>122</v>
      </c>
      <c r="Z398" s="4" t="s">
        <v>471</v>
      </c>
      <c r="AA398" s="3">
        <v>3202.0</v>
      </c>
      <c r="AB398" s="4" t="s">
        <v>472</v>
      </c>
      <c r="AC398" s="3">
        <v>0.0</v>
      </c>
      <c r="AD398" s="3">
        <v>0.0</v>
      </c>
      <c r="AE398" s="3">
        <v>0.0</v>
      </c>
      <c r="AF398" s="5">
        <v>45507.0</v>
      </c>
    </row>
    <row r="399" ht="14.25" hidden="1" customHeight="1">
      <c r="A399" s="6">
        <v>2023.0</v>
      </c>
      <c r="B399" s="7" t="s">
        <v>462</v>
      </c>
      <c r="C399" s="7" t="s">
        <v>463</v>
      </c>
      <c r="D399" s="7" t="s">
        <v>34</v>
      </c>
      <c r="E399" s="6">
        <v>10.0</v>
      </c>
      <c r="F399" s="7" t="s">
        <v>35</v>
      </c>
      <c r="G399" s="6">
        <v>100.0</v>
      </c>
      <c r="H399" s="7" t="s">
        <v>35</v>
      </c>
      <c r="I399" s="6">
        <v>100.0</v>
      </c>
      <c r="J399" s="7" t="s">
        <v>36</v>
      </c>
      <c r="K399" s="6">
        <v>26.0</v>
      </c>
      <c r="L399" s="7" t="s">
        <v>464</v>
      </c>
      <c r="M399" s="6">
        <v>3.0</v>
      </c>
      <c r="N399" s="7" t="s">
        <v>465</v>
      </c>
      <c r="O399" s="6">
        <v>15021.0</v>
      </c>
      <c r="P399" s="6">
        <v>11.0</v>
      </c>
      <c r="Q399" s="7" t="s">
        <v>508</v>
      </c>
      <c r="R399" s="6">
        <v>51.0</v>
      </c>
      <c r="S399" s="7" t="s">
        <v>509</v>
      </c>
      <c r="T399" s="6">
        <v>271.0</v>
      </c>
      <c r="U399" s="7" t="s">
        <v>41</v>
      </c>
      <c r="V399" s="6">
        <v>3.0</v>
      </c>
      <c r="W399" s="7" t="s">
        <v>469</v>
      </c>
      <c r="X399" s="6">
        <v>271501.0</v>
      </c>
      <c r="Y399" s="7" t="s">
        <v>75</v>
      </c>
      <c r="Z399" s="7" t="s">
        <v>471</v>
      </c>
      <c r="AA399" s="6">
        <v>3202.0</v>
      </c>
      <c r="AB399" s="7" t="s">
        <v>472</v>
      </c>
      <c r="AC399" s="6">
        <v>0.0</v>
      </c>
      <c r="AD399" s="6">
        <v>0.0</v>
      </c>
      <c r="AE399" s="6">
        <v>0.0</v>
      </c>
      <c r="AF399" s="8">
        <v>45507.0</v>
      </c>
    </row>
    <row r="400" ht="14.25" hidden="1" customHeight="1">
      <c r="A400" s="3">
        <v>2023.0</v>
      </c>
      <c r="B400" s="4" t="s">
        <v>462</v>
      </c>
      <c r="C400" s="4" t="s">
        <v>463</v>
      </c>
      <c r="D400" s="4" t="s">
        <v>34</v>
      </c>
      <c r="E400" s="3">
        <v>10.0</v>
      </c>
      <c r="F400" s="4" t="s">
        <v>35</v>
      </c>
      <c r="G400" s="3">
        <v>100.0</v>
      </c>
      <c r="H400" s="4" t="s">
        <v>35</v>
      </c>
      <c r="I400" s="3">
        <v>100.0</v>
      </c>
      <c r="J400" s="4" t="s">
        <v>36</v>
      </c>
      <c r="K400" s="3">
        <v>26.0</v>
      </c>
      <c r="L400" s="4" t="s">
        <v>464</v>
      </c>
      <c r="M400" s="3">
        <v>3.0</v>
      </c>
      <c r="N400" s="4" t="s">
        <v>465</v>
      </c>
      <c r="O400" s="3">
        <v>15021.0</v>
      </c>
      <c r="P400" s="3">
        <v>11.0</v>
      </c>
      <c r="Q400" s="4" t="s">
        <v>508</v>
      </c>
      <c r="R400" s="3">
        <v>52.0</v>
      </c>
      <c r="S400" s="4" t="s">
        <v>510</v>
      </c>
      <c r="T400" s="3">
        <v>265.0</v>
      </c>
      <c r="U400" s="4" t="s">
        <v>506</v>
      </c>
      <c r="V400" s="3">
        <v>3.0</v>
      </c>
      <c r="W400" s="4" t="s">
        <v>469</v>
      </c>
      <c r="X400" s="3">
        <v>265301.0</v>
      </c>
      <c r="Y400" s="4" t="s">
        <v>507</v>
      </c>
      <c r="Z400" s="4" t="s">
        <v>471</v>
      </c>
      <c r="AA400" s="3">
        <v>3202.0</v>
      </c>
      <c r="AB400" s="4" t="s">
        <v>472</v>
      </c>
      <c r="AC400" s="3">
        <v>0.0</v>
      </c>
      <c r="AD400" s="3">
        <v>0.0</v>
      </c>
      <c r="AE400" s="3">
        <v>0.0</v>
      </c>
      <c r="AF400" s="5">
        <v>45507.0</v>
      </c>
    </row>
    <row r="401" ht="14.25" customHeight="1">
      <c r="A401" s="6">
        <v>2023.0</v>
      </c>
      <c r="B401" s="7" t="s">
        <v>511</v>
      </c>
      <c r="C401" s="7" t="s">
        <v>512</v>
      </c>
      <c r="D401" s="7" t="s">
        <v>34</v>
      </c>
      <c r="E401" s="6">
        <v>10.0</v>
      </c>
      <c r="F401" s="7" t="s">
        <v>35</v>
      </c>
      <c r="G401" s="6">
        <v>100.0</v>
      </c>
      <c r="H401" s="7" t="s">
        <v>35</v>
      </c>
      <c r="I401" s="6">
        <v>101.0</v>
      </c>
      <c r="J401" s="7" t="s">
        <v>513</v>
      </c>
      <c r="K401" s="6">
        <v>12.0</v>
      </c>
      <c r="L401" s="7" t="s">
        <v>92</v>
      </c>
      <c r="M401" s="6">
        <v>0.0</v>
      </c>
      <c r="N401" s="7" t="s">
        <v>514</v>
      </c>
      <c r="O401" s="9">
        <v>13856.0</v>
      </c>
      <c r="P401" s="6">
        <v>5.0</v>
      </c>
      <c r="Q401" s="7" t="s">
        <v>515</v>
      </c>
      <c r="R401" s="6">
        <v>51.0</v>
      </c>
      <c r="S401" s="7" t="s">
        <v>516</v>
      </c>
      <c r="T401" s="6">
        <v>211.0</v>
      </c>
      <c r="U401" s="7" t="s">
        <v>488</v>
      </c>
      <c r="V401" s="6">
        <v>4.0</v>
      </c>
      <c r="W401" s="7" t="s">
        <v>42</v>
      </c>
      <c r="X401" s="6">
        <v>211101.0</v>
      </c>
      <c r="Y401" s="7" t="s">
        <v>517</v>
      </c>
      <c r="Z401" s="7" t="s">
        <v>92</v>
      </c>
      <c r="AA401" s="6">
        <v>4509.0</v>
      </c>
      <c r="AB401" s="7" t="s">
        <v>93</v>
      </c>
      <c r="AC401" s="6">
        <v>1.6665226E7</v>
      </c>
      <c r="AD401" s="6">
        <v>1.38196E7</v>
      </c>
      <c r="AE401" s="6">
        <v>1.38196E7</v>
      </c>
      <c r="AF401" s="8">
        <v>45507.0</v>
      </c>
    </row>
    <row r="402" ht="14.25" customHeight="1">
      <c r="A402" s="3">
        <v>2023.0</v>
      </c>
      <c r="B402" s="4" t="s">
        <v>511</v>
      </c>
      <c r="C402" s="4" t="s">
        <v>512</v>
      </c>
      <c r="D402" s="4" t="s">
        <v>34</v>
      </c>
      <c r="E402" s="3">
        <v>10.0</v>
      </c>
      <c r="F402" s="4" t="s">
        <v>35</v>
      </c>
      <c r="G402" s="3">
        <v>100.0</v>
      </c>
      <c r="H402" s="4" t="s">
        <v>35</v>
      </c>
      <c r="I402" s="3">
        <v>101.0</v>
      </c>
      <c r="J402" s="4" t="s">
        <v>513</v>
      </c>
      <c r="K402" s="3">
        <v>12.0</v>
      </c>
      <c r="L402" s="4" t="s">
        <v>92</v>
      </c>
      <c r="M402" s="3">
        <v>0.0</v>
      </c>
      <c r="N402" s="4" t="s">
        <v>514</v>
      </c>
      <c r="O402" s="3">
        <v>13856.0</v>
      </c>
      <c r="P402" s="3">
        <v>5.0</v>
      </c>
      <c r="Q402" s="4" t="s">
        <v>515</v>
      </c>
      <c r="R402" s="3">
        <v>51.0</v>
      </c>
      <c r="S402" s="4" t="s">
        <v>516</v>
      </c>
      <c r="T402" s="3">
        <v>211.0</v>
      </c>
      <c r="U402" s="4" t="s">
        <v>488</v>
      </c>
      <c r="V402" s="3">
        <v>4.0</v>
      </c>
      <c r="W402" s="4" t="s">
        <v>42</v>
      </c>
      <c r="X402" s="3">
        <v>211401.0</v>
      </c>
      <c r="Y402" s="4" t="s">
        <v>490</v>
      </c>
      <c r="Z402" s="4" t="s">
        <v>92</v>
      </c>
      <c r="AA402" s="3">
        <v>4509.0</v>
      </c>
      <c r="AB402" s="4" t="s">
        <v>93</v>
      </c>
      <c r="AC402" s="3">
        <v>1615000.0</v>
      </c>
      <c r="AD402" s="3">
        <v>1.38847655E8</v>
      </c>
      <c r="AE402" s="3">
        <v>1.37080001E8</v>
      </c>
      <c r="AF402" s="5">
        <v>45507.0</v>
      </c>
    </row>
    <row r="403" ht="14.25" customHeight="1">
      <c r="A403" s="6">
        <v>2023.0</v>
      </c>
      <c r="B403" s="7" t="s">
        <v>511</v>
      </c>
      <c r="C403" s="7" t="s">
        <v>512</v>
      </c>
      <c r="D403" s="7" t="s">
        <v>34</v>
      </c>
      <c r="E403" s="6">
        <v>10.0</v>
      </c>
      <c r="F403" s="7" t="s">
        <v>35</v>
      </c>
      <c r="G403" s="6">
        <v>100.0</v>
      </c>
      <c r="H403" s="7" t="s">
        <v>35</v>
      </c>
      <c r="I403" s="6">
        <v>101.0</v>
      </c>
      <c r="J403" s="7" t="s">
        <v>513</v>
      </c>
      <c r="K403" s="6">
        <v>12.0</v>
      </c>
      <c r="L403" s="7" t="s">
        <v>92</v>
      </c>
      <c r="M403" s="6">
        <v>0.0</v>
      </c>
      <c r="N403" s="7" t="s">
        <v>514</v>
      </c>
      <c r="O403" s="6">
        <v>13856.0</v>
      </c>
      <c r="P403" s="6">
        <v>5.0</v>
      </c>
      <c r="Q403" s="7" t="s">
        <v>515</v>
      </c>
      <c r="R403" s="6">
        <v>51.0</v>
      </c>
      <c r="S403" s="7" t="s">
        <v>516</v>
      </c>
      <c r="T403" s="6">
        <v>211.0</v>
      </c>
      <c r="U403" s="7" t="s">
        <v>488</v>
      </c>
      <c r="V403" s="6">
        <v>4.0</v>
      </c>
      <c r="W403" s="7" t="s">
        <v>42</v>
      </c>
      <c r="X403" s="6">
        <v>211504.0</v>
      </c>
      <c r="Y403" s="7" t="s">
        <v>518</v>
      </c>
      <c r="Z403" s="7" t="s">
        <v>92</v>
      </c>
      <c r="AA403" s="6">
        <v>4509.0</v>
      </c>
      <c r="AB403" s="7" t="s">
        <v>93</v>
      </c>
      <c r="AC403" s="6">
        <v>0.0</v>
      </c>
      <c r="AD403" s="6">
        <v>1.3890171E7</v>
      </c>
      <c r="AE403" s="6">
        <v>1.3890171E7</v>
      </c>
      <c r="AF403" s="8">
        <v>45507.0</v>
      </c>
    </row>
    <row r="404" ht="14.25" customHeight="1">
      <c r="A404" s="3">
        <v>2023.0</v>
      </c>
      <c r="B404" s="4" t="s">
        <v>511</v>
      </c>
      <c r="C404" s="4" t="s">
        <v>512</v>
      </c>
      <c r="D404" s="4" t="s">
        <v>34</v>
      </c>
      <c r="E404" s="3">
        <v>10.0</v>
      </c>
      <c r="F404" s="4" t="s">
        <v>35</v>
      </c>
      <c r="G404" s="3">
        <v>100.0</v>
      </c>
      <c r="H404" s="4" t="s">
        <v>35</v>
      </c>
      <c r="I404" s="3">
        <v>101.0</v>
      </c>
      <c r="J404" s="4" t="s">
        <v>513</v>
      </c>
      <c r="K404" s="3">
        <v>12.0</v>
      </c>
      <c r="L404" s="4" t="s">
        <v>92</v>
      </c>
      <c r="M404" s="3">
        <v>0.0</v>
      </c>
      <c r="N404" s="4" t="s">
        <v>514</v>
      </c>
      <c r="O404" s="3">
        <v>13856.0</v>
      </c>
      <c r="P404" s="3">
        <v>5.0</v>
      </c>
      <c r="Q404" s="4" t="s">
        <v>515</v>
      </c>
      <c r="R404" s="3">
        <v>51.0</v>
      </c>
      <c r="S404" s="4" t="s">
        <v>516</v>
      </c>
      <c r="T404" s="3">
        <v>212.0</v>
      </c>
      <c r="U404" s="4" t="s">
        <v>519</v>
      </c>
      <c r="V404" s="3">
        <v>4.0</v>
      </c>
      <c r="W404" s="4" t="s">
        <v>42</v>
      </c>
      <c r="X404" s="3">
        <v>212210.0</v>
      </c>
      <c r="Y404" s="4" t="s">
        <v>520</v>
      </c>
      <c r="Z404" s="4" t="s">
        <v>92</v>
      </c>
      <c r="AA404" s="3">
        <v>4509.0</v>
      </c>
      <c r="AB404" s="4" t="s">
        <v>93</v>
      </c>
      <c r="AC404" s="3">
        <v>0.0</v>
      </c>
      <c r="AD404" s="3">
        <v>1372000.0</v>
      </c>
      <c r="AE404" s="3">
        <v>1.37080001E8</v>
      </c>
      <c r="AF404" s="5">
        <v>45507.0</v>
      </c>
    </row>
    <row r="405" ht="14.25" customHeight="1">
      <c r="A405" s="6">
        <v>2023.0</v>
      </c>
      <c r="B405" s="7" t="s">
        <v>511</v>
      </c>
      <c r="C405" s="7" t="s">
        <v>512</v>
      </c>
      <c r="D405" s="7" t="s">
        <v>34</v>
      </c>
      <c r="E405" s="6">
        <v>10.0</v>
      </c>
      <c r="F405" s="7" t="s">
        <v>35</v>
      </c>
      <c r="G405" s="6">
        <v>100.0</v>
      </c>
      <c r="H405" s="7" t="s">
        <v>35</v>
      </c>
      <c r="I405" s="6">
        <v>101.0</v>
      </c>
      <c r="J405" s="7" t="s">
        <v>513</v>
      </c>
      <c r="K405" s="6">
        <v>12.0</v>
      </c>
      <c r="L405" s="7" t="s">
        <v>92</v>
      </c>
      <c r="M405" s="6">
        <v>0.0</v>
      </c>
      <c r="N405" s="7" t="s">
        <v>514</v>
      </c>
      <c r="O405" s="6">
        <v>13856.0</v>
      </c>
      <c r="P405" s="6">
        <v>5.0</v>
      </c>
      <c r="Q405" s="7" t="s">
        <v>515</v>
      </c>
      <c r="R405" s="6">
        <v>51.0</v>
      </c>
      <c r="S405" s="7" t="s">
        <v>516</v>
      </c>
      <c r="T405" s="6">
        <v>212.0</v>
      </c>
      <c r="U405" s="7" t="s">
        <v>519</v>
      </c>
      <c r="V405" s="6">
        <v>4.0</v>
      </c>
      <c r="W405" s="7" t="s">
        <v>42</v>
      </c>
      <c r="X405" s="6">
        <v>212215.0</v>
      </c>
      <c r="Y405" s="7" t="s">
        <v>521</v>
      </c>
      <c r="Z405" s="7" t="s">
        <v>92</v>
      </c>
      <c r="AA405" s="6">
        <v>4509.0</v>
      </c>
      <c r="AB405" s="7" t="s">
        <v>93</v>
      </c>
      <c r="AC405" s="6">
        <v>0.0</v>
      </c>
      <c r="AD405" s="6">
        <v>4.07112628E8</v>
      </c>
      <c r="AE405" s="6">
        <v>4.06076405E8</v>
      </c>
      <c r="AF405" s="8">
        <v>45507.0</v>
      </c>
    </row>
    <row r="406" ht="14.25" customHeight="1">
      <c r="A406" s="3">
        <v>2023.0</v>
      </c>
      <c r="B406" s="4" t="s">
        <v>511</v>
      </c>
      <c r="C406" s="4" t="s">
        <v>512</v>
      </c>
      <c r="D406" s="4" t="s">
        <v>34</v>
      </c>
      <c r="E406" s="3">
        <v>10.0</v>
      </c>
      <c r="F406" s="4" t="s">
        <v>35</v>
      </c>
      <c r="G406" s="3">
        <v>100.0</v>
      </c>
      <c r="H406" s="4" t="s">
        <v>35</v>
      </c>
      <c r="I406" s="3">
        <v>101.0</v>
      </c>
      <c r="J406" s="4" t="s">
        <v>513</v>
      </c>
      <c r="K406" s="3">
        <v>12.0</v>
      </c>
      <c r="L406" s="4" t="s">
        <v>92</v>
      </c>
      <c r="M406" s="3">
        <v>0.0</v>
      </c>
      <c r="N406" s="4" t="s">
        <v>514</v>
      </c>
      <c r="O406" s="3">
        <v>13856.0</v>
      </c>
      <c r="P406" s="3">
        <v>5.0</v>
      </c>
      <c r="Q406" s="4" t="s">
        <v>515</v>
      </c>
      <c r="R406" s="3">
        <v>51.0</v>
      </c>
      <c r="S406" s="4" t="s">
        <v>516</v>
      </c>
      <c r="T406" s="3">
        <v>215.0</v>
      </c>
      <c r="U406" s="4" t="s">
        <v>491</v>
      </c>
      <c r="V406" s="3">
        <v>4.0</v>
      </c>
      <c r="W406" s="4" t="s">
        <v>42</v>
      </c>
      <c r="X406" s="3">
        <v>215101.0</v>
      </c>
      <c r="Y406" s="4" t="s">
        <v>492</v>
      </c>
      <c r="Z406" s="4" t="s">
        <v>92</v>
      </c>
      <c r="AA406" s="3">
        <v>4509.0</v>
      </c>
      <c r="AB406" s="4" t="s">
        <v>93</v>
      </c>
      <c r="AC406" s="3">
        <v>1376000.0</v>
      </c>
      <c r="AD406" s="3">
        <v>9.7520828E7</v>
      </c>
      <c r="AE406" s="3">
        <v>9.7520824E7</v>
      </c>
      <c r="AF406" s="5">
        <v>45507.0</v>
      </c>
    </row>
    <row r="407" ht="14.25" customHeight="1">
      <c r="A407" s="6">
        <v>2023.0</v>
      </c>
      <c r="B407" s="7" t="s">
        <v>511</v>
      </c>
      <c r="C407" s="7" t="s">
        <v>512</v>
      </c>
      <c r="D407" s="7" t="s">
        <v>34</v>
      </c>
      <c r="E407" s="6">
        <v>10.0</v>
      </c>
      <c r="F407" s="7" t="s">
        <v>35</v>
      </c>
      <c r="G407" s="6">
        <v>100.0</v>
      </c>
      <c r="H407" s="7" t="s">
        <v>35</v>
      </c>
      <c r="I407" s="6">
        <v>101.0</v>
      </c>
      <c r="J407" s="7" t="s">
        <v>513</v>
      </c>
      <c r="K407" s="6">
        <v>12.0</v>
      </c>
      <c r="L407" s="7" t="s">
        <v>92</v>
      </c>
      <c r="M407" s="6">
        <v>0.0</v>
      </c>
      <c r="N407" s="7" t="s">
        <v>514</v>
      </c>
      <c r="O407" s="6">
        <v>13856.0</v>
      </c>
      <c r="P407" s="6">
        <v>5.0</v>
      </c>
      <c r="Q407" s="7" t="s">
        <v>515</v>
      </c>
      <c r="R407" s="6">
        <v>51.0</v>
      </c>
      <c r="S407" s="7" t="s">
        <v>516</v>
      </c>
      <c r="T407" s="6">
        <v>215.0</v>
      </c>
      <c r="U407" s="7" t="s">
        <v>491</v>
      </c>
      <c r="V407" s="6">
        <v>4.0</v>
      </c>
      <c r="W407" s="7" t="s">
        <v>42</v>
      </c>
      <c r="X407" s="6">
        <v>215201.0</v>
      </c>
      <c r="Y407" s="7" t="s">
        <v>493</v>
      </c>
      <c r="Z407" s="7" t="s">
        <v>92</v>
      </c>
      <c r="AA407" s="6">
        <v>4509.0</v>
      </c>
      <c r="AB407" s="7" t="s">
        <v>93</v>
      </c>
      <c r="AC407" s="6">
        <v>1378072.0</v>
      </c>
      <c r="AD407" s="6">
        <v>9811916.0</v>
      </c>
      <c r="AE407" s="6">
        <v>9811916.0</v>
      </c>
      <c r="AF407" s="8">
        <v>45507.0</v>
      </c>
    </row>
    <row r="408" ht="14.25" customHeight="1">
      <c r="A408" s="3">
        <v>2023.0</v>
      </c>
      <c r="B408" s="4" t="s">
        <v>511</v>
      </c>
      <c r="C408" s="4" t="s">
        <v>512</v>
      </c>
      <c r="D408" s="4" t="s">
        <v>34</v>
      </c>
      <c r="E408" s="3">
        <v>10.0</v>
      </c>
      <c r="F408" s="4" t="s">
        <v>35</v>
      </c>
      <c r="G408" s="3">
        <v>100.0</v>
      </c>
      <c r="H408" s="4" t="s">
        <v>35</v>
      </c>
      <c r="I408" s="3">
        <v>101.0</v>
      </c>
      <c r="J408" s="4" t="s">
        <v>513</v>
      </c>
      <c r="K408" s="3">
        <v>12.0</v>
      </c>
      <c r="L408" s="4" t="s">
        <v>92</v>
      </c>
      <c r="M408" s="3">
        <v>0.0</v>
      </c>
      <c r="N408" s="4" t="s">
        <v>514</v>
      </c>
      <c r="O408" s="3">
        <v>13856.0</v>
      </c>
      <c r="P408" s="3">
        <v>5.0</v>
      </c>
      <c r="Q408" s="4" t="s">
        <v>515</v>
      </c>
      <c r="R408" s="3">
        <v>51.0</v>
      </c>
      <c r="S408" s="4" t="s">
        <v>516</v>
      </c>
      <c r="T408" s="3">
        <v>215.0</v>
      </c>
      <c r="U408" s="4" t="s">
        <v>491</v>
      </c>
      <c r="V408" s="3">
        <v>4.0</v>
      </c>
      <c r="W408" s="4" t="s">
        <v>42</v>
      </c>
      <c r="X408" s="3">
        <v>215301.0</v>
      </c>
      <c r="Y408" s="4" t="s">
        <v>494</v>
      </c>
      <c r="Z408" s="4" t="s">
        <v>92</v>
      </c>
      <c r="AA408" s="3">
        <v>4509.0</v>
      </c>
      <c r="AB408" s="4" t="s">
        <v>93</v>
      </c>
      <c r="AC408" s="3">
        <v>214000.0</v>
      </c>
      <c r="AD408" s="3">
        <v>1.1679358E7</v>
      </c>
      <c r="AE408" s="3">
        <v>1.1679358E7</v>
      </c>
      <c r="AF408" s="5">
        <v>45507.0</v>
      </c>
    </row>
    <row r="409" ht="14.25" customHeight="1">
      <c r="A409" s="6">
        <v>2023.0</v>
      </c>
      <c r="B409" s="7" t="s">
        <v>511</v>
      </c>
      <c r="C409" s="7" t="s">
        <v>512</v>
      </c>
      <c r="D409" s="7" t="s">
        <v>34</v>
      </c>
      <c r="E409" s="6">
        <v>10.0</v>
      </c>
      <c r="F409" s="7" t="s">
        <v>35</v>
      </c>
      <c r="G409" s="6">
        <v>100.0</v>
      </c>
      <c r="H409" s="7" t="s">
        <v>35</v>
      </c>
      <c r="I409" s="6">
        <v>101.0</v>
      </c>
      <c r="J409" s="7" t="s">
        <v>513</v>
      </c>
      <c r="K409" s="6">
        <v>12.0</v>
      </c>
      <c r="L409" s="7" t="s">
        <v>92</v>
      </c>
      <c r="M409" s="6">
        <v>0.0</v>
      </c>
      <c r="N409" s="7" t="s">
        <v>514</v>
      </c>
      <c r="O409" s="6">
        <v>13856.0</v>
      </c>
      <c r="P409" s="6">
        <v>5.0</v>
      </c>
      <c r="Q409" s="7" t="s">
        <v>515</v>
      </c>
      <c r="R409" s="6">
        <v>51.0</v>
      </c>
      <c r="S409" s="7" t="s">
        <v>516</v>
      </c>
      <c r="T409" s="6">
        <v>221.0</v>
      </c>
      <c r="U409" s="7" t="s">
        <v>522</v>
      </c>
      <c r="V409" s="6">
        <v>4.0</v>
      </c>
      <c r="W409" s="7" t="s">
        <v>42</v>
      </c>
      <c r="X409" s="6">
        <v>221501.0</v>
      </c>
      <c r="Y409" s="7" t="s">
        <v>523</v>
      </c>
      <c r="Z409" s="7" t="s">
        <v>92</v>
      </c>
      <c r="AA409" s="6">
        <v>4509.0</v>
      </c>
      <c r="AB409" s="7" t="s">
        <v>93</v>
      </c>
      <c r="AC409" s="6">
        <v>0.0</v>
      </c>
      <c r="AD409" s="6">
        <v>1.0E7</v>
      </c>
      <c r="AE409" s="6">
        <v>9.95324836E8</v>
      </c>
      <c r="AF409" s="8">
        <v>45507.0</v>
      </c>
    </row>
    <row r="410" ht="14.25" customHeight="1">
      <c r="A410" s="3">
        <v>2023.0</v>
      </c>
      <c r="B410" s="4" t="s">
        <v>511</v>
      </c>
      <c r="C410" s="4" t="s">
        <v>512</v>
      </c>
      <c r="D410" s="4" t="s">
        <v>34</v>
      </c>
      <c r="E410" s="3">
        <v>10.0</v>
      </c>
      <c r="F410" s="4" t="s">
        <v>35</v>
      </c>
      <c r="G410" s="3">
        <v>100.0</v>
      </c>
      <c r="H410" s="4" t="s">
        <v>35</v>
      </c>
      <c r="I410" s="3">
        <v>101.0</v>
      </c>
      <c r="J410" s="4" t="s">
        <v>513</v>
      </c>
      <c r="K410" s="3">
        <v>12.0</v>
      </c>
      <c r="L410" s="4" t="s">
        <v>92</v>
      </c>
      <c r="M410" s="3">
        <v>0.0</v>
      </c>
      <c r="N410" s="4" t="s">
        <v>514</v>
      </c>
      <c r="O410" s="3">
        <v>13856.0</v>
      </c>
      <c r="P410" s="3">
        <v>5.0</v>
      </c>
      <c r="Q410" s="4" t="s">
        <v>515</v>
      </c>
      <c r="R410" s="3">
        <v>51.0</v>
      </c>
      <c r="S410" s="4" t="s">
        <v>516</v>
      </c>
      <c r="T410" s="3">
        <v>222.0</v>
      </c>
      <c r="U410" s="4" t="s">
        <v>524</v>
      </c>
      <c r="V410" s="3">
        <v>4.0</v>
      </c>
      <c r="W410" s="4" t="s">
        <v>42</v>
      </c>
      <c r="X410" s="3">
        <v>222201.0</v>
      </c>
      <c r="Y410" s="4" t="s">
        <v>525</v>
      </c>
      <c r="Z410" s="4" t="s">
        <v>92</v>
      </c>
      <c r="AA410" s="3">
        <v>4509.0</v>
      </c>
      <c r="AB410" s="4" t="s">
        <v>93</v>
      </c>
      <c r="AC410" s="3">
        <v>0.0</v>
      </c>
      <c r="AD410" s="3">
        <v>118000.0</v>
      </c>
      <c r="AE410" s="3">
        <v>0.0</v>
      </c>
      <c r="AF410" s="5">
        <v>45507.0</v>
      </c>
    </row>
    <row r="411" ht="14.25" customHeight="1">
      <c r="A411" s="6">
        <v>2023.0</v>
      </c>
      <c r="B411" s="7" t="s">
        <v>511</v>
      </c>
      <c r="C411" s="7" t="s">
        <v>512</v>
      </c>
      <c r="D411" s="7" t="s">
        <v>34</v>
      </c>
      <c r="E411" s="6">
        <v>10.0</v>
      </c>
      <c r="F411" s="7" t="s">
        <v>35</v>
      </c>
      <c r="G411" s="6">
        <v>100.0</v>
      </c>
      <c r="H411" s="7" t="s">
        <v>35</v>
      </c>
      <c r="I411" s="6">
        <v>101.0</v>
      </c>
      <c r="J411" s="7" t="s">
        <v>513</v>
      </c>
      <c r="K411" s="6">
        <v>12.0</v>
      </c>
      <c r="L411" s="7" t="s">
        <v>92</v>
      </c>
      <c r="M411" s="6">
        <v>0.0</v>
      </c>
      <c r="N411" s="7" t="s">
        <v>514</v>
      </c>
      <c r="O411" s="6">
        <v>13856.0</v>
      </c>
      <c r="P411" s="6">
        <v>5.0</v>
      </c>
      <c r="Q411" s="7" t="s">
        <v>515</v>
      </c>
      <c r="R411" s="6">
        <v>51.0</v>
      </c>
      <c r="S411" s="7" t="s">
        <v>516</v>
      </c>
      <c r="T411" s="6">
        <v>223.0</v>
      </c>
      <c r="U411" s="7" t="s">
        <v>526</v>
      </c>
      <c r="V411" s="6">
        <v>4.0</v>
      </c>
      <c r="W411" s="7" t="s">
        <v>42</v>
      </c>
      <c r="X411" s="6">
        <v>223101.0</v>
      </c>
      <c r="Y411" s="7" t="s">
        <v>527</v>
      </c>
      <c r="Z411" s="7" t="s">
        <v>92</v>
      </c>
      <c r="AA411" s="6">
        <v>4509.0</v>
      </c>
      <c r="AB411" s="7" t="s">
        <v>93</v>
      </c>
      <c r="AC411" s="6">
        <v>1000000.0</v>
      </c>
      <c r="AD411" s="6">
        <v>850000.0</v>
      </c>
      <c r="AE411" s="6">
        <v>849550.0</v>
      </c>
      <c r="AF411" s="8">
        <v>45507.0</v>
      </c>
    </row>
    <row r="412" ht="14.25" customHeight="1">
      <c r="A412" s="3">
        <v>2023.0</v>
      </c>
      <c r="B412" s="4" t="s">
        <v>511</v>
      </c>
      <c r="C412" s="4" t="s">
        <v>512</v>
      </c>
      <c r="D412" s="4" t="s">
        <v>34</v>
      </c>
      <c r="E412" s="3">
        <v>10.0</v>
      </c>
      <c r="F412" s="4" t="s">
        <v>35</v>
      </c>
      <c r="G412" s="3">
        <v>100.0</v>
      </c>
      <c r="H412" s="4" t="s">
        <v>35</v>
      </c>
      <c r="I412" s="3">
        <v>101.0</v>
      </c>
      <c r="J412" s="4" t="s">
        <v>513</v>
      </c>
      <c r="K412" s="3">
        <v>12.0</v>
      </c>
      <c r="L412" s="4" t="s">
        <v>92</v>
      </c>
      <c r="M412" s="3">
        <v>0.0</v>
      </c>
      <c r="N412" s="4" t="s">
        <v>514</v>
      </c>
      <c r="O412" s="3">
        <v>13856.0</v>
      </c>
      <c r="P412" s="3">
        <v>5.0</v>
      </c>
      <c r="Q412" s="4" t="s">
        <v>515</v>
      </c>
      <c r="R412" s="3">
        <v>51.0</v>
      </c>
      <c r="S412" s="4" t="s">
        <v>516</v>
      </c>
      <c r="T412" s="3">
        <v>223.0</v>
      </c>
      <c r="U412" s="4" t="s">
        <v>526</v>
      </c>
      <c r="V412" s="3">
        <v>4.0</v>
      </c>
      <c r="W412" s="4" t="s">
        <v>42</v>
      </c>
      <c r="X412" s="3">
        <v>223201.0</v>
      </c>
      <c r="Y412" s="4" t="s">
        <v>528</v>
      </c>
      <c r="Z412" s="4" t="s">
        <v>92</v>
      </c>
      <c r="AA412" s="3">
        <v>4509.0</v>
      </c>
      <c r="AB412" s="4" t="s">
        <v>93</v>
      </c>
      <c r="AC412" s="3">
        <v>1266762.0</v>
      </c>
      <c r="AD412" s="3">
        <v>0.0</v>
      </c>
      <c r="AE412" s="3">
        <v>0.0</v>
      </c>
      <c r="AF412" s="5">
        <v>45507.0</v>
      </c>
    </row>
    <row r="413" ht="14.25" customHeight="1">
      <c r="A413" s="6">
        <v>2023.0</v>
      </c>
      <c r="B413" s="7" t="s">
        <v>511</v>
      </c>
      <c r="C413" s="7" t="s">
        <v>512</v>
      </c>
      <c r="D413" s="7" t="s">
        <v>34</v>
      </c>
      <c r="E413" s="6">
        <v>10.0</v>
      </c>
      <c r="F413" s="7" t="s">
        <v>35</v>
      </c>
      <c r="G413" s="6">
        <v>100.0</v>
      </c>
      <c r="H413" s="7" t="s">
        <v>35</v>
      </c>
      <c r="I413" s="6">
        <v>101.0</v>
      </c>
      <c r="J413" s="7" t="s">
        <v>513</v>
      </c>
      <c r="K413" s="6">
        <v>12.0</v>
      </c>
      <c r="L413" s="7" t="s">
        <v>92</v>
      </c>
      <c r="M413" s="6">
        <v>0.0</v>
      </c>
      <c r="N413" s="7" t="s">
        <v>514</v>
      </c>
      <c r="O413" s="6">
        <v>13856.0</v>
      </c>
      <c r="P413" s="6">
        <v>5.0</v>
      </c>
      <c r="Q413" s="7" t="s">
        <v>515</v>
      </c>
      <c r="R413" s="6">
        <v>51.0</v>
      </c>
      <c r="S413" s="7" t="s">
        <v>516</v>
      </c>
      <c r="T413" s="6">
        <v>225.0</v>
      </c>
      <c r="U413" s="7" t="s">
        <v>495</v>
      </c>
      <c r="V413" s="6">
        <v>4.0</v>
      </c>
      <c r="W413" s="7" t="s">
        <v>42</v>
      </c>
      <c r="X413" s="6">
        <v>225101.0</v>
      </c>
      <c r="Y413" s="7" t="s">
        <v>529</v>
      </c>
      <c r="Z413" s="7" t="s">
        <v>92</v>
      </c>
      <c r="AA413" s="6">
        <v>4509.0</v>
      </c>
      <c r="AB413" s="7" t="s">
        <v>93</v>
      </c>
      <c r="AC413" s="6">
        <v>0.0</v>
      </c>
      <c r="AD413" s="6">
        <v>3814200.0</v>
      </c>
      <c r="AE413" s="6">
        <v>814200.0</v>
      </c>
      <c r="AF413" s="8">
        <v>45507.0</v>
      </c>
    </row>
    <row r="414" ht="14.25" customHeight="1">
      <c r="A414" s="3">
        <v>2023.0</v>
      </c>
      <c r="B414" s="4" t="s">
        <v>511</v>
      </c>
      <c r="C414" s="4" t="s">
        <v>512</v>
      </c>
      <c r="D414" s="4" t="s">
        <v>34</v>
      </c>
      <c r="E414" s="3">
        <v>10.0</v>
      </c>
      <c r="F414" s="4" t="s">
        <v>35</v>
      </c>
      <c r="G414" s="3">
        <v>100.0</v>
      </c>
      <c r="H414" s="4" t="s">
        <v>35</v>
      </c>
      <c r="I414" s="3">
        <v>101.0</v>
      </c>
      <c r="J414" s="4" t="s">
        <v>513</v>
      </c>
      <c r="K414" s="3">
        <v>12.0</v>
      </c>
      <c r="L414" s="4" t="s">
        <v>92</v>
      </c>
      <c r="M414" s="3">
        <v>0.0</v>
      </c>
      <c r="N414" s="4" t="s">
        <v>514</v>
      </c>
      <c r="O414" s="3">
        <v>13856.0</v>
      </c>
      <c r="P414" s="3">
        <v>5.0</v>
      </c>
      <c r="Q414" s="4" t="s">
        <v>515</v>
      </c>
      <c r="R414" s="3">
        <v>51.0</v>
      </c>
      <c r="S414" s="4" t="s">
        <v>516</v>
      </c>
      <c r="T414" s="3">
        <v>225.0</v>
      </c>
      <c r="U414" s="4" t="s">
        <v>495</v>
      </c>
      <c r="V414" s="3">
        <v>4.0</v>
      </c>
      <c r="W414" s="4" t="s">
        <v>42</v>
      </c>
      <c r="X414" s="3">
        <v>225401.0</v>
      </c>
      <c r="Y414" s="4" t="s">
        <v>496</v>
      </c>
      <c r="Z414" s="4" t="s">
        <v>92</v>
      </c>
      <c r="AA414" s="3">
        <v>4509.0</v>
      </c>
      <c r="AB414" s="4" t="s">
        <v>93</v>
      </c>
      <c r="AC414" s="3">
        <v>0.0</v>
      </c>
      <c r="AD414" s="3">
        <v>1.2200704E7</v>
      </c>
      <c r="AE414" s="3">
        <v>1.2200704E7</v>
      </c>
      <c r="AF414" s="5">
        <v>45507.0</v>
      </c>
    </row>
    <row r="415" ht="14.25" customHeight="1">
      <c r="A415" s="6">
        <v>2023.0</v>
      </c>
      <c r="B415" s="7" t="s">
        <v>511</v>
      </c>
      <c r="C415" s="7" t="s">
        <v>512</v>
      </c>
      <c r="D415" s="7" t="s">
        <v>34</v>
      </c>
      <c r="E415" s="6">
        <v>10.0</v>
      </c>
      <c r="F415" s="7" t="s">
        <v>35</v>
      </c>
      <c r="G415" s="6">
        <v>100.0</v>
      </c>
      <c r="H415" s="7" t="s">
        <v>35</v>
      </c>
      <c r="I415" s="6">
        <v>101.0</v>
      </c>
      <c r="J415" s="7" t="s">
        <v>513</v>
      </c>
      <c r="K415" s="6">
        <v>12.0</v>
      </c>
      <c r="L415" s="7" t="s">
        <v>92</v>
      </c>
      <c r="M415" s="6">
        <v>0.0</v>
      </c>
      <c r="N415" s="7" t="s">
        <v>514</v>
      </c>
      <c r="O415" s="6">
        <v>13856.0</v>
      </c>
      <c r="P415" s="6">
        <v>5.0</v>
      </c>
      <c r="Q415" s="7" t="s">
        <v>515</v>
      </c>
      <c r="R415" s="6">
        <v>51.0</v>
      </c>
      <c r="S415" s="7" t="s">
        <v>516</v>
      </c>
      <c r="T415" s="6">
        <v>225.0</v>
      </c>
      <c r="U415" s="7" t="s">
        <v>495</v>
      </c>
      <c r="V415" s="6">
        <v>4.0</v>
      </c>
      <c r="W415" s="7" t="s">
        <v>42</v>
      </c>
      <c r="X415" s="6">
        <v>225901.0</v>
      </c>
      <c r="Y415" s="7" t="s">
        <v>530</v>
      </c>
      <c r="Z415" s="7" t="s">
        <v>92</v>
      </c>
      <c r="AA415" s="6">
        <v>4509.0</v>
      </c>
      <c r="AB415" s="7" t="s">
        <v>93</v>
      </c>
      <c r="AC415" s="6">
        <v>0.0</v>
      </c>
      <c r="AD415" s="6">
        <v>3450739.0</v>
      </c>
      <c r="AE415" s="6">
        <v>3.45073832E8</v>
      </c>
      <c r="AF415" s="8">
        <v>45507.0</v>
      </c>
    </row>
    <row r="416" ht="14.25" customHeight="1">
      <c r="A416" s="3">
        <v>2023.0</v>
      </c>
      <c r="B416" s="4" t="s">
        <v>511</v>
      </c>
      <c r="C416" s="4" t="s">
        <v>512</v>
      </c>
      <c r="D416" s="4" t="s">
        <v>34</v>
      </c>
      <c r="E416" s="3">
        <v>10.0</v>
      </c>
      <c r="F416" s="4" t="s">
        <v>35</v>
      </c>
      <c r="G416" s="3">
        <v>100.0</v>
      </c>
      <c r="H416" s="4" t="s">
        <v>35</v>
      </c>
      <c r="I416" s="3">
        <v>101.0</v>
      </c>
      <c r="J416" s="4" t="s">
        <v>513</v>
      </c>
      <c r="K416" s="3">
        <v>12.0</v>
      </c>
      <c r="L416" s="4" t="s">
        <v>92</v>
      </c>
      <c r="M416" s="3">
        <v>0.0</v>
      </c>
      <c r="N416" s="4" t="s">
        <v>514</v>
      </c>
      <c r="O416" s="3">
        <v>13856.0</v>
      </c>
      <c r="P416" s="3">
        <v>5.0</v>
      </c>
      <c r="Q416" s="4" t="s">
        <v>515</v>
      </c>
      <c r="R416" s="3">
        <v>51.0</v>
      </c>
      <c r="S416" s="4" t="s">
        <v>516</v>
      </c>
      <c r="T416" s="3">
        <v>227.0</v>
      </c>
      <c r="U416" s="4" t="s">
        <v>445</v>
      </c>
      <c r="V416" s="3">
        <v>4.0</v>
      </c>
      <c r="W416" s="4" t="s">
        <v>42</v>
      </c>
      <c r="X416" s="3">
        <v>227103.0</v>
      </c>
      <c r="Y416" s="4" t="s">
        <v>531</v>
      </c>
      <c r="Z416" s="4" t="s">
        <v>92</v>
      </c>
      <c r="AA416" s="3">
        <v>4509.0</v>
      </c>
      <c r="AB416" s="4" t="s">
        <v>93</v>
      </c>
      <c r="AC416" s="3">
        <v>200000.0</v>
      </c>
      <c r="AD416" s="3">
        <v>0.0</v>
      </c>
      <c r="AE416" s="3">
        <v>0.0</v>
      </c>
      <c r="AF416" s="5">
        <v>45507.0</v>
      </c>
    </row>
    <row r="417" ht="14.25" customHeight="1">
      <c r="A417" s="6">
        <v>2023.0</v>
      </c>
      <c r="B417" s="7" t="s">
        <v>511</v>
      </c>
      <c r="C417" s="7" t="s">
        <v>512</v>
      </c>
      <c r="D417" s="7" t="s">
        <v>34</v>
      </c>
      <c r="E417" s="6">
        <v>10.0</v>
      </c>
      <c r="F417" s="7" t="s">
        <v>35</v>
      </c>
      <c r="G417" s="6">
        <v>100.0</v>
      </c>
      <c r="H417" s="7" t="s">
        <v>35</v>
      </c>
      <c r="I417" s="6">
        <v>101.0</v>
      </c>
      <c r="J417" s="7" t="s">
        <v>513</v>
      </c>
      <c r="K417" s="6">
        <v>12.0</v>
      </c>
      <c r="L417" s="7" t="s">
        <v>92</v>
      </c>
      <c r="M417" s="6">
        <v>0.0</v>
      </c>
      <c r="N417" s="7" t="s">
        <v>514</v>
      </c>
      <c r="O417" s="6">
        <v>13856.0</v>
      </c>
      <c r="P417" s="6">
        <v>5.0</v>
      </c>
      <c r="Q417" s="7" t="s">
        <v>515</v>
      </c>
      <c r="R417" s="6">
        <v>51.0</v>
      </c>
      <c r="S417" s="7" t="s">
        <v>516</v>
      </c>
      <c r="T417" s="6">
        <v>228.0</v>
      </c>
      <c r="U417" s="7" t="s">
        <v>143</v>
      </c>
      <c r="V417" s="6">
        <v>4.0</v>
      </c>
      <c r="W417" s="7" t="s">
        <v>42</v>
      </c>
      <c r="X417" s="6">
        <v>228601.0</v>
      </c>
      <c r="Y417" s="7" t="s">
        <v>532</v>
      </c>
      <c r="Z417" s="7" t="s">
        <v>92</v>
      </c>
      <c r="AA417" s="6">
        <v>4509.0</v>
      </c>
      <c r="AB417" s="7" t="s">
        <v>93</v>
      </c>
      <c r="AC417" s="6">
        <v>0.0</v>
      </c>
      <c r="AD417" s="6">
        <v>1770000.0</v>
      </c>
      <c r="AE417" s="6">
        <v>1716900.0</v>
      </c>
      <c r="AF417" s="8">
        <v>45507.0</v>
      </c>
    </row>
    <row r="418" ht="14.25" customHeight="1">
      <c r="A418" s="3">
        <v>2023.0</v>
      </c>
      <c r="B418" s="4" t="s">
        <v>511</v>
      </c>
      <c r="C418" s="4" t="s">
        <v>512</v>
      </c>
      <c r="D418" s="4" t="s">
        <v>34</v>
      </c>
      <c r="E418" s="3">
        <v>10.0</v>
      </c>
      <c r="F418" s="4" t="s">
        <v>35</v>
      </c>
      <c r="G418" s="3">
        <v>100.0</v>
      </c>
      <c r="H418" s="4" t="s">
        <v>35</v>
      </c>
      <c r="I418" s="3">
        <v>101.0</v>
      </c>
      <c r="J418" s="4" t="s">
        <v>513</v>
      </c>
      <c r="K418" s="3">
        <v>12.0</v>
      </c>
      <c r="L418" s="4" t="s">
        <v>92</v>
      </c>
      <c r="M418" s="3">
        <v>0.0</v>
      </c>
      <c r="N418" s="4" t="s">
        <v>514</v>
      </c>
      <c r="O418" s="3">
        <v>13856.0</v>
      </c>
      <c r="P418" s="3">
        <v>5.0</v>
      </c>
      <c r="Q418" s="4" t="s">
        <v>515</v>
      </c>
      <c r="R418" s="3">
        <v>51.0</v>
      </c>
      <c r="S418" s="4" t="s">
        <v>516</v>
      </c>
      <c r="T418" s="3">
        <v>228.0</v>
      </c>
      <c r="U418" s="4" t="s">
        <v>143</v>
      </c>
      <c r="V418" s="3">
        <v>4.0</v>
      </c>
      <c r="W418" s="4" t="s">
        <v>42</v>
      </c>
      <c r="X418" s="3">
        <v>228702.0</v>
      </c>
      <c r="Y418" s="4" t="s">
        <v>533</v>
      </c>
      <c r="Z418" s="4" t="s">
        <v>92</v>
      </c>
      <c r="AA418" s="3">
        <v>4509.0</v>
      </c>
      <c r="AB418" s="4" t="s">
        <v>93</v>
      </c>
      <c r="AC418" s="3">
        <v>0.0</v>
      </c>
      <c r="AD418" s="3">
        <v>3000.0</v>
      </c>
      <c r="AE418" s="3">
        <v>0.0</v>
      </c>
      <c r="AF418" s="5">
        <v>45507.0</v>
      </c>
    </row>
    <row r="419" ht="14.25" customHeight="1">
      <c r="A419" s="6">
        <v>2023.0</v>
      </c>
      <c r="B419" s="7" t="s">
        <v>511</v>
      </c>
      <c r="C419" s="7" t="s">
        <v>512</v>
      </c>
      <c r="D419" s="7" t="s">
        <v>34</v>
      </c>
      <c r="E419" s="6">
        <v>10.0</v>
      </c>
      <c r="F419" s="7" t="s">
        <v>35</v>
      </c>
      <c r="G419" s="6">
        <v>100.0</v>
      </c>
      <c r="H419" s="7" t="s">
        <v>35</v>
      </c>
      <c r="I419" s="6">
        <v>101.0</v>
      </c>
      <c r="J419" s="7" t="s">
        <v>513</v>
      </c>
      <c r="K419" s="6">
        <v>12.0</v>
      </c>
      <c r="L419" s="7" t="s">
        <v>92</v>
      </c>
      <c r="M419" s="6">
        <v>0.0</v>
      </c>
      <c r="N419" s="7" t="s">
        <v>514</v>
      </c>
      <c r="O419" s="6">
        <v>13856.0</v>
      </c>
      <c r="P419" s="6">
        <v>5.0</v>
      </c>
      <c r="Q419" s="7" t="s">
        <v>515</v>
      </c>
      <c r="R419" s="6">
        <v>51.0</v>
      </c>
      <c r="S419" s="7" t="s">
        <v>516</v>
      </c>
      <c r="T419" s="6">
        <v>228.0</v>
      </c>
      <c r="U419" s="7" t="s">
        <v>143</v>
      </c>
      <c r="V419" s="6">
        <v>4.0</v>
      </c>
      <c r="W419" s="7" t="s">
        <v>42</v>
      </c>
      <c r="X419" s="6">
        <v>228703.0</v>
      </c>
      <c r="Y419" s="7" t="s">
        <v>534</v>
      </c>
      <c r="Z419" s="7" t="s">
        <v>92</v>
      </c>
      <c r="AA419" s="6">
        <v>4509.0</v>
      </c>
      <c r="AB419" s="7" t="s">
        <v>93</v>
      </c>
      <c r="AC419" s="6">
        <v>0.0</v>
      </c>
      <c r="AD419" s="6">
        <v>7.1636795E7</v>
      </c>
      <c r="AE419" s="6">
        <v>509800.0</v>
      </c>
      <c r="AF419" s="8">
        <v>45507.0</v>
      </c>
    </row>
    <row r="420" ht="14.25" customHeight="1">
      <c r="A420" s="3">
        <v>2023.0</v>
      </c>
      <c r="B420" s="4" t="s">
        <v>511</v>
      </c>
      <c r="C420" s="4" t="s">
        <v>512</v>
      </c>
      <c r="D420" s="4" t="s">
        <v>34</v>
      </c>
      <c r="E420" s="3">
        <v>10.0</v>
      </c>
      <c r="F420" s="4" t="s">
        <v>35</v>
      </c>
      <c r="G420" s="3">
        <v>100.0</v>
      </c>
      <c r="H420" s="4" t="s">
        <v>35</v>
      </c>
      <c r="I420" s="3">
        <v>101.0</v>
      </c>
      <c r="J420" s="4" t="s">
        <v>513</v>
      </c>
      <c r="K420" s="3">
        <v>12.0</v>
      </c>
      <c r="L420" s="4" t="s">
        <v>92</v>
      </c>
      <c r="M420" s="3">
        <v>0.0</v>
      </c>
      <c r="N420" s="4" t="s">
        <v>514</v>
      </c>
      <c r="O420" s="3">
        <v>13856.0</v>
      </c>
      <c r="P420" s="3">
        <v>5.0</v>
      </c>
      <c r="Q420" s="4" t="s">
        <v>515</v>
      </c>
      <c r="R420" s="3">
        <v>51.0</v>
      </c>
      <c r="S420" s="4" t="s">
        <v>516</v>
      </c>
      <c r="T420" s="3">
        <v>228.0</v>
      </c>
      <c r="U420" s="4" t="s">
        <v>143</v>
      </c>
      <c r="V420" s="3">
        <v>4.0</v>
      </c>
      <c r="W420" s="4" t="s">
        <v>42</v>
      </c>
      <c r="X420" s="3">
        <v>228704.0</v>
      </c>
      <c r="Y420" s="4" t="s">
        <v>477</v>
      </c>
      <c r="Z420" s="4" t="s">
        <v>92</v>
      </c>
      <c r="AA420" s="3">
        <v>4509.0</v>
      </c>
      <c r="AB420" s="4" t="s">
        <v>93</v>
      </c>
      <c r="AC420" s="3">
        <v>0.0</v>
      </c>
      <c r="AD420" s="3">
        <v>1400000.0</v>
      </c>
      <c r="AE420" s="3">
        <v>1.51463633E8</v>
      </c>
      <c r="AF420" s="5">
        <v>45507.0</v>
      </c>
    </row>
    <row r="421" ht="14.25" customHeight="1">
      <c r="A421" s="6">
        <v>2023.0</v>
      </c>
      <c r="B421" s="7" t="s">
        <v>511</v>
      </c>
      <c r="C421" s="7" t="s">
        <v>512</v>
      </c>
      <c r="D421" s="7" t="s">
        <v>34</v>
      </c>
      <c r="E421" s="6">
        <v>10.0</v>
      </c>
      <c r="F421" s="7" t="s">
        <v>35</v>
      </c>
      <c r="G421" s="6">
        <v>100.0</v>
      </c>
      <c r="H421" s="7" t="s">
        <v>35</v>
      </c>
      <c r="I421" s="6">
        <v>101.0</v>
      </c>
      <c r="J421" s="7" t="s">
        <v>513</v>
      </c>
      <c r="K421" s="6">
        <v>12.0</v>
      </c>
      <c r="L421" s="7" t="s">
        <v>92</v>
      </c>
      <c r="M421" s="6">
        <v>0.0</v>
      </c>
      <c r="N421" s="7" t="s">
        <v>514</v>
      </c>
      <c r="O421" s="6">
        <v>13856.0</v>
      </c>
      <c r="P421" s="6">
        <v>5.0</v>
      </c>
      <c r="Q421" s="7" t="s">
        <v>515</v>
      </c>
      <c r="R421" s="6">
        <v>51.0</v>
      </c>
      <c r="S421" s="7" t="s">
        <v>516</v>
      </c>
      <c r="T421" s="6">
        <v>228.0</v>
      </c>
      <c r="U421" s="7" t="s">
        <v>143</v>
      </c>
      <c r="V421" s="6">
        <v>4.0</v>
      </c>
      <c r="W421" s="7" t="s">
        <v>42</v>
      </c>
      <c r="X421" s="6">
        <v>228706.0</v>
      </c>
      <c r="Y421" s="7" t="s">
        <v>479</v>
      </c>
      <c r="Z421" s="7" t="s">
        <v>92</v>
      </c>
      <c r="AA421" s="6">
        <v>4509.0</v>
      </c>
      <c r="AB421" s="7" t="s">
        <v>93</v>
      </c>
      <c r="AC421" s="6">
        <v>0.0</v>
      </c>
      <c r="AD421" s="6">
        <v>1.65E7</v>
      </c>
      <c r="AE421" s="6">
        <v>1.55E7</v>
      </c>
      <c r="AF421" s="8">
        <v>45507.0</v>
      </c>
    </row>
    <row r="422" ht="14.25" customHeight="1">
      <c r="A422" s="3">
        <v>2023.0</v>
      </c>
      <c r="B422" s="4" t="s">
        <v>511</v>
      </c>
      <c r="C422" s="4" t="s">
        <v>512</v>
      </c>
      <c r="D422" s="4" t="s">
        <v>34</v>
      </c>
      <c r="E422" s="3">
        <v>10.0</v>
      </c>
      <c r="F422" s="4" t="s">
        <v>35</v>
      </c>
      <c r="G422" s="3">
        <v>100.0</v>
      </c>
      <c r="H422" s="4" t="s">
        <v>35</v>
      </c>
      <c r="I422" s="3">
        <v>101.0</v>
      </c>
      <c r="J422" s="4" t="s">
        <v>513</v>
      </c>
      <c r="K422" s="3">
        <v>12.0</v>
      </c>
      <c r="L422" s="4" t="s">
        <v>92</v>
      </c>
      <c r="M422" s="3">
        <v>0.0</v>
      </c>
      <c r="N422" s="4" t="s">
        <v>514</v>
      </c>
      <c r="O422" s="3">
        <v>13856.0</v>
      </c>
      <c r="P422" s="3">
        <v>5.0</v>
      </c>
      <c r="Q422" s="4" t="s">
        <v>515</v>
      </c>
      <c r="R422" s="3">
        <v>51.0</v>
      </c>
      <c r="S422" s="4" t="s">
        <v>516</v>
      </c>
      <c r="T422" s="3">
        <v>229.0</v>
      </c>
      <c r="U422" s="4" t="s">
        <v>497</v>
      </c>
      <c r="V422" s="3">
        <v>4.0</v>
      </c>
      <c r="W422" s="4" t="s">
        <v>42</v>
      </c>
      <c r="X422" s="3">
        <v>229201.0</v>
      </c>
      <c r="Y422" s="4" t="s">
        <v>498</v>
      </c>
      <c r="Z422" s="4" t="s">
        <v>92</v>
      </c>
      <c r="AA422" s="3">
        <v>4509.0</v>
      </c>
      <c r="AB422" s="4" t="s">
        <v>93</v>
      </c>
      <c r="AC422" s="3">
        <v>0.0</v>
      </c>
      <c r="AD422" s="3">
        <v>647000.0</v>
      </c>
      <c r="AE422" s="3">
        <v>249570.0</v>
      </c>
      <c r="AF422" s="5">
        <v>45507.0</v>
      </c>
    </row>
    <row r="423" ht="14.25" customHeight="1">
      <c r="A423" s="6">
        <v>2023.0</v>
      </c>
      <c r="B423" s="7" t="s">
        <v>511</v>
      </c>
      <c r="C423" s="7" t="s">
        <v>512</v>
      </c>
      <c r="D423" s="7" t="s">
        <v>34</v>
      </c>
      <c r="E423" s="6">
        <v>10.0</v>
      </c>
      <c r="F423" s="7" t="s">
        <v>35</v>
      </c>
      <c r="G423" s="6">
        <v>100.0</v>
      </c>
      <c r="H423" s="7" t="s">
        <v>35</v>
      </c>
      <c r="I423" s="6">
        <v>101.0</v>
      </c>
      <c r="J423" s="7" t="s">
        <v>513</v>
      </c>
      <c r="K423" s="6">
        <v>12.0</v>
      </c>
      <c r="L423" s="7" t="s">
        <v>92</v>
      </c>
      <c r="M423" s="6">
        <v>0.0</v>
      </c>
      <c r="N423" s="7" t="s">
        <v>514</v>
      </c>
      <c r="O423" s="6">
        <v>13856.0</v>
      </c>
      <c r="P423" s="6">
        <v>5.0</v>
      </c>
      <c r="Q423" s="7" t="s">
        <v>515</v>
      </c>
      <c r="R423" s="6">
        <v>51.0</v>
      </c>
      <c r="S423" s="7" t="s">
        <v>516</v>
      </c>
      <c r="T423" s="6">
        <v>229.0</v>
      </c>
      <c r="U423" s="7" t="s">
        <v>497</v>
      </c>
      <c r="V423" s="6">
        <v>4.0</v>
      </c>
      <c r="W423" s="7" t="s">
        <v>42</v>
      </c>
      <c r="X423" s="6">
        <v>229203.0</v>
      </c>
      <c r="Y423" s="7" t="s">
        <v>535</v>
      </c>
      <c r="Z423" s="7" t="s">
        <v>92</v>
      </c>
      <c r="AA423" s="6">
        <v>4509.0</v>
      </c>
      <c r="AB423" s="7" t="s">
        <v>93</v>
      </c>
      <c r="AC423" s="6">
        <v>0.0</v>
      </c>
      <c r="AD423" s="6">
        <v>647045.0</v>
      </c>
      <c r="AE423" s="6">
        <v>7.6138674E7</v>
      </c>
      <c r="AF423" s="8">
        <v>45507.0</v>
      </c>
    </row>
    <row r="424" ht="14.25" customHeight="1">
      <c r="A424" s="3">
        <v>2023.0</v>
      </c>
      <c r="B424" s="4" t="s">
        <v>511</v>
      </c>
      <c r="C424" s="4" t="s">
        <v>512</v>
      </c>
      <c r="D424" s="4" t="s">
        <v>34</v>
      </c>
      <c r="E424" s="3">
        <v>10.0</v>
      </c>
      <c r="F424" s="4" t="s">
        <v>35</v>
      </c>
      <c r="G424" s="3">
        <v>100.0</v>
      </c>
      <c r="H424" s="4" t="s">
        <v>35</v>
      </c>
      <c r="I424" s="3">
        <v>101.0</v>
      </c>
      <c r="J424" s="4" t="s">
        <v>513</v>
      </c>
      <c r="K424" s="3">
        <v>12.0</v>
      </c>
      <c r="L424" s="4" t="s">
        <v>92</v>
      </c>
      <c r="M424" s="3">
        <v>0.0</v>
      </c>
      <c r="N424" s="4" t="s">
        <v>514</v>
      </c>
      <c r="O424" s="3">
        <v>13856.0</v>
      </c>
      <c r="P424" s="3">
        <v>5.0</v>
      </c>
      <c r="Q424" s="4" t="s">
        <v>515</v>
      </c>
      <c r="R424" s="3">
        <v>51.0</v>
      </c>
      <c r="S424" s="4" t="s">
        <v>516</v>
      </c>
      <c r="T424" s="3">
        <v>232.0</v>
      </c>
      <c r="U424" s="4" t="s">
        <v>536</v>
      </c>
      <c r="V424" s="3">
        <v>4.0</v>
      </c>
      <c r="W424" s="4" t="s">
        <v>42</v>
      </c>
      <c r="X424" s="3">
        <v>232201.0</v>
      </c>
      <c r="Y424" s="4" t="s">
        <v>537</v>
      </c>
      <c r="Z424" s="4" t="s">
        <v>92</v>
      </c>
      <c r="AA424" s="3">
        <v>4509.0</v>
      </c>
      <c r="AB424" s="4" t="s">
        <v>93</v>
      </c>
      <c r="AC424" s="3">
        <v>0.0</v>
      </c>
      <c r="AD424" s="3">
        <v>165243.0</v>
      </c>
      <c r="AE424" s="3">
        <v>8644592.0</v>
      </c>
      <c r="AF424" s="5">
        <v>45507.0</v>
      </c>
    </row>
    <row r="425" ht="14.25" customHeight="1">
      <c r="A425" s="6">
        <v>2023.0</v>
      </c>
      <c r="B425" s="7" t="s">
        <v>511</v>
      </c>
      <c r="C425" s="7" t="s">
        <v>512</v>
      </c>
      <c r="D425" s="7" t="s">
        <v>34</v>
      </c>
      <c r="E425" s="6">
        <v>10.0</v>
      </c>
      <c r="F425" s="7" t="s">
        <v>35</v>
      </c>
      <c r="G425" s="6">
        <v>100.0</v>
      </c>
      <c r="H425" s="7" t="s">
        <v>35</v>
      </c>
      <c r="I425" s="6">
        <v>101.0</v>
      </c>
      <c r="J425" s="7" t="s">
        <v>513</v>
      </c>
      <c r="K425" s="6">
        <v>12.0</v>
      </c>
      <c r="L425" s="7" t="s">
        <v>92</v>
      </c>
      <c r="M425" s="6">
        <v>0.0</v>
      </c>
      <c r="N425" s="7" t="s">
        <v>514</v>
      </c>
      <c r="O425" s="6">
        <v>13856.0</v>
      </c>
      <c r="P425" s="6">
        <v>5.0</v>
      </c>
      <c r="Q425" s="7" t="s">
        <v>515</v>
      </c>
      <c r="R425" s="6">
        <v>51.0</v>
      </c>
      <c r="S425" s="7" t="s">
        <v>516</v>
      </c>
      <c r="T425" s="6">
        <v>232.0</v>
      </c>
      <c r="U425" s="7" t="s">
        <v>536</v>
      </c>
      <c r="V425" s="6">
        <v>4.0</v>
      </c>
      <c r="W425" s="7" t="s">
        <v>42</v>
      </c>
      <c r="X425" s="6">
        <v>232401.0</v>
      </c>
      <c r="Y425" s="7" t="s">
        <v>538</v>
      </c>
      <c r="Z425" s="7" t="s">
        <v>92</v>
      </c>
      <c r="AA425" s="6">
        <v>4509.0</v>
      </c>
      <c r="AB425" s="7" t="s">
        <v>93</v>
      </c>
      <c r="AC425" s="6">
        <v>0.0</v>
      </c>
      <c r="AD425" s="6">
        <v>0.0</v>
      </c>
      <c r="AE425" s="6">
        <v>0.0</v>
      </c>
      <c r="AF425" s="8">
        <v>45507.0</v>
      </c>
    </row>
    <row r="426" ht="14.25" customHeight="1">
      <c r="A426" s="3">
        <v>2023.0</v>
      </c>
      <c r="B426" s="4" t="s">
        <v>511</v>
      </c>
      <c r="C426" s="4" t="s">
        <v>512</v>
      </c>
      <c r="D426" s="4" t="s">
        <v>34</v>
      </c>
      <c r="E426" s="3">
        <v>10.0</v>
      </c>
      <c r="F426" s="4" t="s">
        <v>35</v>
      </c>
      <c r="G426" s="3">
        <v>100.0</v>
      </c>
      <c r="H426" s="4" t="s">
        <v>35</v>
      </c>
      <c r="I426" s="3">
        <v>101.0</v>
      </c>
      <c r="J426" s="4" t="s">
        <v>513</v>
      </c>
      <c r="K426" s="3">
        <v>12.0</v>
      </c>
      <c r="L426" s="4" t="s">
        <v>92</v>
      </c>
      <c r="M426" s="3">
        <v>0.0</v>
      </c>
      <c r="N426" s="4" t="s">
        <v>514</v>
      </c>
      <c r="O426" s="3">
        <v>13856.0</v>
      </c>
      <c r="P426" s="3">
        <v>5.0</v>
      </c>
      <c r="Q426" s="4" t="s">
        <v>515</v>
      </c>
      <c r="R426" s="3">
        <v>51.0</v>
      </c>
      <c r="S426" s="4" t="s">
        <v>516</v>
      </c>
      <c r="T426" s="3">
        <v>233.0</v>
      </c>
      <c r="U426" s="4" t="s">
        <v>539</v>
      </c>
      <c r="V426" s="3">
        <v>4.0</v>
      </c>
      <c r="W426" s="4" t="s">
        <v>42</v>
      </c>
      <c r="X426" s="3">
        <v>233101.0</v>
      </c>
      <c r="Y426" s="4" t="s">
        <v>540</v>
      </c>
      <c r="Z426" s="4" t="s">
        <v>92</v>
      </c>
      <c r="AA426" s="3">
        <v>4509.0</v>
      </c>
      <c r="AB426" s="4" t="s">
        <v>93</v>
      </c>
      <c r="AC426" s="3">
        <v>0.0</v>
      </c>
      <c r="AD426" s="3">
        <v>0.0</v>
      </c>
      <c r="AE426" s="3">
        <v>0.0</v>
      </c>
      <c r="AF426" s="5">
        <v>45507.0</v>
      </c>
    </row>
    <row r="427" ht="14.25" customHeight="1">
      <c r="A427" s="6">
        <v>2023.0</v>
      </c>
      <c r="B427" s="7" t="s">
        <v>511</v>
      </c>
      <c r="C427" s="7" t="s">
        <v>512</v>
      </c>
      <c r="D427" s="7" t="s">
        <v>34</v>
      </c>
      <c r="E427" s="6">
        <v>10.0</v>
      </c>
      <c r="F427" s="7" t="s">
        <v>35</v>
      </c>
      <c r="G427" s="6">
        <v>100.0</v>
      </c>
      <c r="H427" s="7" t="s">
        <v>35</v>
      </c>
      <c r="I427" s="6">
        <v>101.0</v>
      </c>
      <c r="J427" s="7" t="s">
        <v>513</v>
      </c>
      <c r="K427" s="6">
        <v>12.0</v>
      </c>
      <c r="L427" s="7" t="s">
        <v>92</v>
      </c>
      <c r="M427" s="6">
        <v>0.0</v>
      </c>
      <c r="N427" s="7" t="s">
        <v>514</v>
      </c>
      <c r="O427" s="6">
        <v>13856.0</v>
      </c>
      <c r="P427" s="6">
        <v>5.0</v>
      </c>
      <c r="Q427" s="7" t="s">
        <v>515</v>
      </c>
      <c r="R427" s="6">
        <v>51.0</v>
      </c>
      <c r="S427" s="7" t="s">
        <v>516</v>
      </c>
      <c r="T427" s="6">
        <v>237.0</v>
      </c>
      <c r="U427" s="7" t="s">
        <v>503</v>
      </c>
      <c r="V427" s="6">
        <v>4.0</v>
      </c>
      <c r="W427" s="7" t="s">
        <v>42</v>
      </c>
      <c r="X427" s="6">
        <v>237101.0</v>
      </c>
      <c r="Y427" s="7" t="s">
        <v>541</v>
      </c>
      <c r="Z427" s="7" t="s">
        <v>92</v>
      </c>
      <c r="AA427" s="6">
        <v>4509.0</v>
      </c>
      <c r="AB427" s="7" t="s">
        <v>93</v>
      </c>
      <c r="AC427" s="6">
        <v>3000000.0</v>
      </c>
      <c r="AD427" s="6">
        <v>3000000.0</v>
      </c>
      <c r="AE427" s="6">
        <v>2.17566651E8</v>
      </c>
      <c r="AF427" s="8">
        <v>45507.0</v>
      </c>
    </row>
    <row r="428" ht="14.25" customHeight="1">
      <c r="A428" s="3">
        <v>2023.0</v>
      </c>
      <c r="B428" s="4" t="s">
        <v>511</v>
      </c>
      <c r="C428" s="4" t="s">
        <v>512</v>
      </c>
      <c r="D428" s="4" t="s">
        <v>34</v>
      </c>
      <c r="E428" s="3">
        <v>10.0</v>
      </c>
      <c r="F428" s="4" t="s">
        <v>35</v>
      </c>
      <c r="G428" s="3">
        <v>100.0</v>
      </c>
      <c r="H428" s="4" t="s">
        <v>35</v>
      </c>
      <c r="I428" s="3">
        <v>101.0</v>
      </c>
      <c r="J428" s="4" t="s">
        <v>513</v>
      </c>
      <c r="K428" s="3">
        <v>12.0</v>
      </c>
      <c r="L428" s="4" t="s">
        <v>92</v>
      </c>
      <c r="M428" s="3">
        <v>0.0</v>
      </c>
      <c r="N428" s="4" t="s">
        <v>514</v>
      </c>
      <c r="O428" s="3">
        <v>13856.0</v>
      </c>
      <c r="P428" s="3">
        <v>5.0</v>
      </c>
      <c r="Q428" s="4" t="s">
        <v>515</v>
      </c>
      <c r="R428" s="3">
        <v>51.0</v>
      </c>
      <c r="S428" s="4" t="s">
        <v>516</v>
      </c>
      <c r="T428" s="3">
        <v>239.0</v>
      </c>
      <c r="U428" s="4" t="s">
        <v>542</v>
      </c>
      <c r="V428" s="3">
        <v>4.0</v>
      </c>
      <c r="W428" s="4" t="s">
        <v>42</v>
      </c>
      <c r="X428" s="3">
        <v>239301.0</v>
      </c>
      <c r="Y428" s="4" t="s">
        <v>543</v>
      </c>
      <c r="Z428" s="4" t="s">
        <v>92</v>
      </c>
      <c r="AA428" s="3">
        <v>4509.0</v>
      </c>
      <c r="AB428" s="4" t="s">
        <v>93</v>
      </c>
      <c r="AC428" s="3">
        <v>0.0</v>
      </c>
      <c r="AD428" s="3">
        <v>195150.0</v>
      </c>
      <c r="AE428" s="3">
        <v>0.0</v>
      </c>
      <c r="AF428" s="5">
        <v>45507.0</v>
      </c>
    </row>
    <row r="429" ht="14.25" customHeight="1">
      <c r="A429" s="6">
        <v>2023.0</v>
      </c>
      <c r="B429" s="7" t="s">
        <v>511</v>
      </c>
      <c r="C429" s="7" t="s">
        <v>512</v>
      </c>
      <c r="D429" s="7" t="s">
        <v>34</v>
      </c>
      <c r="E429" s="6">
        <v>10.0</v>
      </c>
      <c r="F429" s="7" t="s">
        <v>35</v>
      </c>
      <c r="G429" s="6">
        <v>100.0</v>
      </c>
      <c r="H429" s="7" t="s">
        <v>35</v>
      </c>
      <c r="I429" s="6">
        <v>101.0</v>
      </c>
      <c r="J429" s="7" t="s">
        <v>513</v>
      </c>
      <c r="K429" s="6">
        <v>12.0</v>
      </c>
      <c r="L429" s="7" t="s">
        <v>92</v>
      </c>
      <c r="M429" s="6">
        <v>0.0</v>
      </c>
      <c r="N429" s="7" t="s">
        <v>514</v>
      </c>
      <c r="O429" s="6">
        <v>13856.0</v>
      </c>
      <c r="P429" s="6">
        <v>5.0</v>
      </c>
      <c r="Q429" s="7" t="s">
        <v>515</v>
      </c>
      <c r="R429" s="6">
        <v>51.0</v>
      </c>
      <c r="S429" s="7" t="s">
        <v>516</v>
      </c>
      <c r="T429" s="6">
        <v>239.0</v>
      </c>
      <c r="U429" s="7" t="s">
        <v>542</v>
      </c>
      <c r="V429" s="6">
        <v>4.0</v>
      </c>
      <c r="W429" s="7" t="s">
        <v>42</v>
      </c>
      <c r="X429" s="6">
        <v>239401.0</v>
      </c>
      <c r="Y429" s="7" t="s">
        <v>544</v>
      </c>
      <c r="Z429" s="7" t="s">
        <v>92</v>
      </c>
      <c r="AA429" s="6">
        <v>4509.0</v>
      </c>
      <c r="AB429" s="7" t="s">
        <v>93</v>
      </c>
      <c r="AC429" s="6">
        <v>0.0</v>
      </c>
      <c r="AD429" s="6">
        <v>360560.0</v>
      </c>
      <c r="AE429" s="6">
        <v>7078039.0</v>
      </c>
      <c r="AF429" s="8">
        <v>45507.0</v>
      </c>
    </row>
    <row r="430" ht="14.25" customHeight="1">
      <c r="A430" s="3">
        <v>2023.0</v>
      </c>
      <c r="B430" s="4" t="s">
        <v>511</v>
      </c>
      <c r="C430" s="4" t="s">
        <v>512</v>
      </c>
      <c r="D430" s="4" t="s">
        <v>34</v>
      </c>
      <c r="E430" s="3">
        <v>10.0</v>
      </c>
      <c r="F430" s="4" t="s">
        <v>35</v>
      </c>
      <c r="G430" s="3">
        <v>100.0</v>
      </c>
      <c r="H430" s="4" t="s">
        <v>35</v>
      </c>
      <c r="I430" s="3">
        <v>101.0</v>
      </c>
      <c r="J430" s="4" t="s">
        <v>513</v>
      </c>
      <c r="K430" s="3">
        <v>12.0</v>
      </c>
      <c r="L430" s="4" t="s">
        <v>92</v>
      </c>
      <c r="M430" s="3">
        <v>0.0</v>
      </c>
      <c r="N430" s="4" t="s">
        <v>514</v>
      </c>
      <c r="O430" s="3">
        <v>13856.0</v>
      </c>
      <c r="P430" s="3">
        <v>5.0</v>
      </c>
      <c r="Q430" s="4" t="s">
        <v>515</v>
      </c>
      <c r="R430" s="3">
        <v>51.0</v>
      </c>
      <c r="S430" s="4" t="s">
        <v>516</v>
      </c>
      <c r="T430" s="3">
        <v>239.0</v>
      </c>
      <c r="U430" s="4" t="s">
        <v>542</v>
      </c>
      <c r="V430" s="3">
        <v>4.0</v>
      </c>
      <c r="W430" s="4" t="s">
        <v>42</v>
      </c>
      <c r="X430" s="3">
        <v>239802.0</v>
      </c>
      <c r="Y430" s="4" t="s">
        <v>545</v>
      </c>
      <c r="Z430" s="4" t="s">
        <v>92</v>
      </c>
      <c r="AA430" s="3">
        <v>4509.0</v>
      </c>
      <c r="AB430" s="4" t="s">
        <v>93</v>
      </c>
      <c r="AC430" s="3">
        <v>0.0</v>
      </c>
      <c r="AD430" s="3">
        <v>192344.0</v>
      </c>
      <c r="AE430" s="3">
        <v>1897702.0</v>
      </c>
      <c r="AF430" s="5">
        <v>45507.0</v>
      </c>
    </row>
    <row r="431" ht="14.25" customHeight="1">
      <c r="A431" s="6">
        <v>2023.0</v>
      </c>
      <c r="B431" s="7" t="s">
        <v>511</v>
      </c>
      <c r="C431" s="7" t="s">
        <v>512</v>
      </c>
      <c r="D431" s="7" t="s">
        <v>34</v>
      </c>
      <c r="E431" s="6">
        <v>10.0</v>
      </c>
      <c r="F431" s="7" t="s">
        <v>35</v>
      </c>
      <c r="G431" s="6">
        <v>100.0</v>
      </c>
      <c r="H431" s="7" t="s">
        <v>35</v>
      </c>
      <c r="I431" s="6">
        <v>101.0</v>
      </c>
      <c r="J431" s="7" t="s">
        <v>513</v>
      </c>
      <c r="K431" s="6">
        <v>12.0</v>
      </c>
      <c r="L431" s="7" t="s">
        <v>92</v>
      </c>
      <c r="M431" s="6">
        <v>0.0</v>
      </c>
      <c r="N431" s="7" t="s">
        <v>514</v>
      </c>
      <c r="O431" s="6">
        <v>13856.0</v>
      </c>
      <c r="P431" s="6">
        <v>5.0</v>
      </c>
      <c r="Q431" s="7" t="s">
        <v>515</v>
      </c>
      <c r="R431" s="6">
        <v>51.0</v>
      </c>
      <c r="S431" s="7" t="s">
        <v>516</v>
      </c>
      <c r="T431" s="6">
        <v>261.0</v>
      </c>
      <c r="U431" s="7" t="s">
        <v>431</v>
      </c>
      <c r="V431" s="6">
        <v>4.0</v>
      </c>
      <c r="W431" s="7" t="s">
        <v>42</v>
      </c>
      <c r="X431" s="6">
        <v>261101.0</v>
      </c>
      <c r="Y431" s="7" t="s">
        <v>432</v>
      </c>
      <c r="Z431" s="7" t="s">
        <v>92</v>
      </c>
      <c r="AA431" s="6">
        <v>4509.0</v>
      </c>
      <c r="AB431" s="7" t="s">
        <v>93</v>
      </c>
      <c r="AC431" s="6">
        <v>3.0E7</v>
      </c>
      <c r="AD431" s="6">
        <v>1.1184416E7</v>
      </c>
      <c r="AE431" s="6">
        <v>4.74029958E8</v>
      </c>
      <c r="AF431" s="8">
        <v>45507.0</v>
      </c>
    </row>
    <row r="432" ht="14.25" customHeight="1">
      <c r="A432" s="3">
        <v>2023.0</v>
      </c>
      <c r="B432" s="4" t="s">
        <v>511</v>
      </c>
      <c r="C432" s="4" t="s">
        <v>512</v>
      </c>
      <c r="D432" s="4" t="s">
        <v>34</v>
      </c>
      <c r="E432" s="3">
        <v>10.0</v>
      </c>
      <c r="F432" s="4" t="s">
        <v>35</v>
      </c>
      <c r="G432" s="3">
        <v>100.0</v>
      </c>
      <c r="H432" s="4" t="s">
        <v>35</v>
      </c>
      <c r="I432" s="3">
        <v>101.0</v>
      </c>
      <c r="J432" s="4" t="s">
        <v>513</v>
      </c>
      <c r="K432" s="3">
        <v>12.0</v>
      </c>
      <c r="L432" s="4" t="s">
        <v>92</v>
      </c>
      <c r="M432" s="3">
        <v>0.0</v>
      </c>
      <c r="N432" s="4" t="s">
        <v>514</v>
      </c>
      <c r="O432" s="3">
        <v>13856.0</v>
      </c>
      <c r="P432" s="3">
        <v>5.0</v>
      </c>
      <c r="Q432" s="4" t="s">
        <v>515</v>
      </c>
      <c r="R432" s="3">
        <v>51.0</v>
      </c>
      <c r="S432" s="4" t="s">
        <v>516</v>
      </c>
      <c r="T432" s="3">
        <v>261.0</v>
      </c>
      <c r="U432" s="4" t="s">
        <v>431</v>
      </c>
      <c r="V432" s="3">
        <v>4.0</v>
      </c>
      <c r="W432" s="4" t="s">
        <v>42</v>
      </c>
      <c r="X432" s="3">
        <v>261201.0</v>
      </c>
      <c r="Y432" s="4" t="s">
        <v>546</v>
      </c>
      <c r="Z432" s="4" t="s">
        <v>92</v>
      </c>
      <c r="AA432" s="3">
        <v>4509.0</v>
      </c>
      <c r="AB432" s="4" t="s">
        <v>93</v>
      </c>
      <c r="AC432" s="3">
        <v>0.0</v>
      </c>
      <c r="AD432" s="3">
        <v>319716.0</v>
      </c>
      <c r="AE432" s="3">
        <v>1.3099508E7</v>
      </c>
      <c r="AF432" s="5">
        <v>45507.0</v>
      </c>
    </row>
    <row r="433" ht="14.25" customHeight="1">
      <c r="A433" s="6">
        <v>2023.0</v>
      </c>
      <c r="B433" s="7" t="s">
        <v>511</v>
      </c>
      <c r="C433" s="7" t="s">
        <v>512</v>
      </c>
      <c r="D433" s="7" t="s">
        <v>34</v>
      </c>
      <c r="E433" s="6">
        <v>10.0</v>
      </c>
      <c r="F433" s="7" t="s">
        <v>35</v>
      </c>
      <c r="G433" s="6">
        <v>100.0</v>
      </c>
      <c r="H433" s="7" t="s">
        <v>35</v>
      </c>
      <c r="I433" s="6">
        <v>101.0</v>
      </c>
      <c r="J433" s="7" t="s">
        <v>513</v>
      </c>
      <c r="K433" s="6">
        <v>12.0</v>
      </c>
      <c r="L433" s="7" t="s">
        <v>92</v>
      </c>
      <c r="M433" s="6">
        <v>0.0</v>
      </c>
      <c r="N433" s="7" t="s">
        <v>514</v>
      </c>
      <c r="O433" s="6">
        <v>13856.0</v>
      </c>
      <c r="P433" s="6">
        <v>5.0</v>
      </c>
      <c r="Q433" s="7" t="s">
        <v>515</v>
      </c>
      <c r="R433" s="6">
        <v>51.0</v>
      </c>
      <c r="S433" s="7" t="s">
        <v>516</v>
      </c>
      <c r="T433" s="6">
        <v>261.0</v>
      </c>
      <c r="U433" s="7" t="s">
        <v>431</v>
      </c>
      <c r="V433" s="6">
        <v>4.0</v>
      </c>
      <c r="W433" s="7" t="s">
        <v>42</v>
      </c>
      <c r="X433" s="6">
        <v>261301.0</v>
      </c>
      <c r="Y433" s="7" t="s">
        <v>547</v>
      </c>
      <c r="Z433" s="7" t="s">
        <v>92</v>
      </c>
      <c r="AA433" s="6">
        <v>4509.0</v>
      </c>
      <c r="AB433" s="7" t="s">
        <v>93</v>
      </c>
      <c r="AC433" s="6">
        <v>1.5E7</v>
      </c>
      <c r="AD433" s="6">
        <v>3.42719603E8</v>
      </c>
      <c r="AE433" s="6">
        <v>1320894.0</v>
      </c>
      <c r="AF433" s="8">
        <v>45507.0</v>
      </c>
    </row>
    <row r="434" ht="14.25" customHeight="1">
      <c r="A434" s="3">
        <v>2023.0</v>
      </c>
      <c r="B434" s="4" t="s">
        <v>511</v>
      </c>
      <c r="C434" s="4" t="s">
        <v>512</v>
      </c>
      <c r="D434" s="4" t="s">
        <v>34</v>
      </c>
      <c r="E434" s="3">
        <v>10.0</v>
      </c>
      <c r="F434" s="4" t="s">
        <v>35</v>
      </c>
      <c r="G434" s="3">
        <v>100.0</v>
      </c>
      <c r="H434" s="4" t="s">
        <v>35</v>
      </c>
      <c r="I434" s="3">
        <v>101.0</v>
      </c>
      <c r="J434" s="4" t="s">
        <v>513</v>
      </c>
      <c r="K434" s="3">
        <v>12.0</v>
      </c>
      <c r="L434" s="4" t="s">
        <v>92</v>
      </c>
      <c r="M434" s="3">
        <v>0.0</v>
      </c>
      <c r="N434" s="4" t="s">
        <v>514</v>
      </c>
      <c r="O434" s="3">
        <v>13856.0</v>
      </c>
      <c r="P434" s="3">
        <v>5.0</v>
      </c>
      <c r="Q434" s="4" t="s">
        <v>515</v>
      </c>
      <c r="R434" s="3">
        <v>51.0</v>
      </c>
      <c r="S434" s="4" t="s">
        <v>516</v>
      </c>
      <c r="T434" s="3">
        <v>261.0</v>
      </c>
      <c r="U434" s="4" t="s">
        <v>431</v>
      </c>
      <c r="V434" s="3">
        <v>4.0</v>
      </c>
      <c r="W434" s="4" t="s">
        <v>42</v>
      </c>
      <c r="X434" s="3">
        <v>261901.0</v>
      </c>
      <c r="Y434" s="4" t="s">
        <v>548</v>
      </c>
      <c r="Z434" s="4" t="s">
        <v>92</v>
      </c>
      <c r="AA434" s="3">
        <v>4509.0</v>
      </c>
      <c r="AB434" s="4" t="s">
        <v>93</v>
      </c>
      <c r="AC434" s="3">
        <v>0.0</v>
      </c>
      <c r="AD434" s="3">
        <v>359052.0</v>
      </c>
      <c r="AE434" s="3">
        <v>2.0167461E7</v>
      </c>
      <c r="AF434" s="5">
        <v>45507.0</v>
      </c>
    </row>
    <row r="435" ht="14.25" customHeight="1">
      <c r="A435" s="6">
        <v>2023.0</v>
      </c>
      <c r="B435" s="7" t="s">
        <v>511</v>
      </c>
      <c r="C435" s="7" t="s">
        <v>512</v>
      </c>
      <c r="D435" s="7" t="s">
        <v>34</v>
      </c>
      <c r="E435" s="6">
        <v>10.0</v>
      </c>
      <c r="F435" s="7" t="s">
        <v>35</v>
      </c>
      <c r="G435" s="6">
        <v>100.0</v>
      </c>
      <c r="H435" s="7" t="s">
        <v>35</v>
      </c>
      <c r="I435" s="6">
        <v>101.0</v>
      </c>
      <c r="J435" s="7" t="s">
        <v>513</v>
      </c>
      <c r="K435" s="6">
        <v>12.0</v>
      </c>
      <c r="L435" s="7" t="s">
        <v>92</v>
      </c>
      <c r="M435" s="6">
        <v>0.0</v>
      </c>
      <c r="N435" s="7" t="s">
        <v>514</v>
      </c>
      <c r="O435" s="6">
        <v>13856.0</v>
      </c>
      <c r="P435" s="6">
        <v>5.0</v>
      </c>
      <c r="Q435" s="7" t="s">
        <v>515</v>
      </c>
      <c r="R435" s="6">
        <v>51.0</v>
      </c>
      <c r="S435" s="7" t="s">
        <v>516</v>
      </c>
      <c r="T435" s="6">
        <v>262.0</v>
      </c>
      <c r="U435" s="7" t="s">
        <v>400</v>
      </c>
      <c r="V435" s="6">
        <v>4.0</v>
      </c>
      <c r="W435" s="7" t="s">
        <v>42</v>
      </c>
      <c r="X435" s="6">
        <v>262201.0</v>
      </c>
      <c r="Y435" s="7" t="s">
        <v>401</v>
      </c>
      <c r="Z435" s="7" t="s">
        <v>92</v>
      </c>
      <c r="AA435" s="6">
        <v>4509.0</v>
      </c>
      <c r="AB435" s="7" t="s">
        <v>93</v>
      </c>
      <c r="AC435" s="6">
        <v>0.0</v>
      </c>
      <c r="AD435" s="6">
        <v>16200.0</v>
      </c>
      <c r="AE435" s="6">
        <v>2121117.0</v>
      </c>
      <c r="AF435" s="8">
        <v>45507.0</v>
      </c>
    </row>
    <row r="436" ht="14.25" customHeight="1">
      <c r="A436" s="3">
        <v>2023.0</v>
      </c>
      <c r="B436" s="4" t="s">
        <v>511</v>
      </c>
      <c r="C436" s="4" t="s">
        <v>512</v>
      </c>
      <c r="D436" s="4" t="s">
        <v>34</v>
      </c>
      <c r="E436" s="3">
        <v>10.0</v>
      </c>
      <c r="F436" s="4" t="s">
        <v>35</v>
      </c>
      <c r="G436" s="3">
        <v>100.0</v>
      </c>
      <c r="H436" s="4" t="s">
        <v>35</v>
      </c>
      <c r="I436" s="3">
        <v>101.0</v>
      </c>
      <c r="J436" s="4" t="s">
        <v>513</v>
      </c>
      <c r="K436" s="3">
        <v>12.0</v>
      </c>
      <c r="L436" s="4" t="s">
        <v>92</v>
      </c>
      <c r="M436" s="3">
        <v>0.0</v>
      </c>
      <c r="N436" s="4" t="s">
        <v>514</v>
      </c>
      <c r="O436" s="3">
        <v>13856.0</v>
      </c>
      <c r="P436" s="3">
        <v>5.0</v>
      </c>
      <c r="Q436" s="4" t="s">
        <v>515</v>
      </c>
      <c r="R436" s="3">
        <v>51.0</v>
      </c>
      <c r="S436" s="4" t="s">
        <v>516</v>
      </c>
      <c r="T436" s="3">
        <v>262.0</v>
      </c>
      <c r="U436" s="4" t="s">
        <v>400</v>
      </c>
      <c r="V436" s="3">
        <v>4.0</v>
      </c>
      <c r="W436" s="4" t="s">
        <v>42</v>
      </c>
      <c r="X436" s="3">
        <v>262301.0</v>
      </c>
      <c r="Y436" s="4" t="s">
        <v>549</v>
      </c>
      <c r="Z436" s="4" t="s">
        <v>92</v>
      </c>
      <c r="AA436" s="3">
        <v>4509.0</v>
      </c>
      <c r="AB436" s="4" t="s">
        <v>93</v>
      </c>
      <c r="AC436" s="3">
        <v>0.0</v>
      </c>
      <c r="AD436" s="3">
        <v>0.0</v>
      </c>
      <c r="AE436" s="3">
        <v>0.0</v>
      </c>
      <c r="AF436" s="5">
        <v>45507.0</v>
      </c>
    </row>
    <row r="437" ht="14.25" customHeight="1">
      <c r="A437" s="6">
        <v>2023.0</v>
      </c>
      <c r="B437" s="7" t="s">
        <v>511</v>
      </c>
      <c r="C437" s="7" t="s">
        <v>512</v>
      </c>
      <c r="D437" s="7" t="s">
        <v>34</v>
      </c>
      <c r="E437" s="6">
        <v>10.0</v>
      </c>
      <c r="F437" s="7" t="s">
        <v>35</v>
      </c>
      <c r="G437" s="6">
        <v>100.0</v>
      </c>
      <c r="H437" s="7" t="s">
        <v>35</v>
      </c>
      <c r="I437" s="6">
        <v>101.0</v>
      </c>
      <c r="J437" s="7" t="s">
        <v>513</v>
      </c>
      <c r="K437" s="6">
        <v>12.0</v>
      </c>
      <c r="L437" s="7" t="s">
        <v>92</v>
      </c>
      <c r="M437" s="6">
        <v>0.0</v>
      </c>
      <c r="N437" s="7" t="s">
        <v>514</v>
      </c>
      <c r="O437" s="6">
        <v>13856.0</v>
      </c>
      <c r="P437" s="6">
        <v>5.0</v>
      </c>
      <c r="Q437" s="7" t="s">
        <v>515</v>
      </c>
      <c r="R437" s="6">
        <v>51.0</v>
      </c>
      <c r="S437" s="7" t="s">
        <v>516</v>
      </c>
      <c r="T437" s="6">
        <v>262.0</v>
      </c>
      <c r="U437" s="7" t="s">
        <v>400</v>
      </c>
      <c r="V437" s="6">
        <v>4.0</v>
      </c>
      <c r="W437" s="7" t="s">
        <v>42</v>
      </c>
      <c r="X437" s="6">
        <v>262401.0</v>
      </c>
      <c r="Y437" s="7" t="s">
        <v>550</v>
      </c>
      <c r="Z437" s="7" t="s">
        <v>92</v>
      </c>
      <c r="AA437" s="6">
        <v>4509.0</v>
      </c>
      <c r="AB437" s="7" t="s">
        <v>93</v>
      </c>
      <c r="AC437" s="6">
        <v>0.0</v>
      </c>
      <c r="AD437" s="6">
        <v>1646124.0</v>
      </c>
      <c r="AE437" s="6">
        <v>5.0711295E7</v>
      </c>
      <c r="AF437" s="8">
        <v>45507.0</v>
      </c>
    </row>
    <row r="438" ht="14.25" customHeight="1">
      <c r="A438" s="3">
        <v>2023.0</v>
      </c>
      <c r="B438" s="4" t="s">
        <v>511</v>
      </c>
      <c r="C438" s="4" t="s">
        <v>512</v>
      </c>
      <c r="D438" s="4" t="s">
        <v>34</v>
      </c>
      <c r="E438" s="3">
        <v>10.0</v>
      </c>
      <c r="F438" s="4" t="s">
        <v>35</v>
      </c>
      <c r="G438" s="3">
        <v>100.0</v>
      </c>
      <c r="H438" s="4" t="s">
        <v>35</v>
      </c>
      <c r="I438" s="3">
        <v>101.0</v>
      </c>
      <c r="J438" s="4" t="s">
        <v>513</v>
      </c>
      <c r="K438" s="3">
        <v>12.0</v>
      </c>
      <c r="L438" s="4" t="s">
        <v>92</v>
      </c>
      <c r="M438" s="3">
        <v>0.0</v>
      </c>
      <c r="N438" s="4" t="s">
        <v>514</v>
      </c>
      <c r="O438" s="3">
        <v>13856.0</v>
      </c>
      <c r="P438" s="3">
        <v>5.0</v>
      </c>
      <c r="Q438" s="4" t="s">
        <v>515</v>
      </c>
      <c r="R438" s="3">
        <v>51.0</v>
      </c>
      <c r="S438" s="4" t="s">
        <v>516</v>
      </c>
      <c r="T438" s="3">
        <v>263.0</v>
      </c>
      <c r="U438" s="4" t="s">
        <v>551</v>
      </c>
      <c r="V438" s="3">
        <v>4.0</v>
      </c>
      <c r="W438" s="4" t="s">
        <v>42</v>
      </c>
      <c r="X438" s="3">
        <v>263101.0</v>
      </c>
      <c r="Y438" s="4" t="s">
        <v>552</v>
      </c>
      <c r="Z438" s="4" t="s">
        <v>92</v>
      </c>
      <c r="AA438" s="3">
        <v>4509.0</v>
      </c>
      <c r="AB438" s="4" t="s">
        <v>93</v>
      </c>
      <c r="AC438" s="3">
        <v>0.0</v>
      </c>
      <c r="AD438" s="3">
        <v>4504099.0</v>
      </c>
      <c r="AE438" s="3">
        <v>3.36060871E8</v>
      </c>
      <c r="AF438" s="5">
        <v>45507.0</v>
      </c>
    </row>
    <row r="439" ht="14.25" customHeight="1">
      <c r="A439" s="6">
        <v>2023.0</v>
      </c>
      <c r="B439" s="7" t="s">
        <v>511</v>
      </c>
      <c r="C439" s="7" t="s">
        <v>512</v>
      </c>
      <c r="D439" s="7" t="s">
        <v>34</v>
      </c>
      <c r="E439" s="6">
        <v>10.0</v>
      </c>
      <c r="F439" s="7" t="s">
        <v>35</v>
      </c>
      <c r="G439" s="6">
        <v>100.0</v>
      </c>
      <c r="H439" s="7" t="s">
        <v>35</v>
      </c>
      <c r="I439" s="6">
        <v>101.0</v>
      </c>
      <c r="J439" s="7" t="s">
        <v>513</v>
      </c>
      <c r="K439" s="6">
        <v>12.0</v>
      </c>
      <c r="L439" s="7" t="s">
        <v>92</v>
      </c>
      <c r="M439" s="6">
        <v>0.0</v>
      </c>
      <c r="N439" s="7" t="s">
        <v>514</v>
      </c>
      <c r="O439" s="6">
        <v>13856.0</v>
      </c>
      <c r="P439" s="6">
        <v>5.0</v>
      </c>
      <c r="Q439" s="7" t="s">
        <v>515</v>
      </c>
      <c r="R439" s="6">
        <v>51.0</v>
      </c>
      <c r="S439" s="7" t="s">
        <v>516</v>
      </c>
      <c r="T439" s="6">
        <v>263.0</v>
      </c>
      <c r="U439" s="7" t="s">
        <v>551</v>
      </c>
      <c r="V439" s="6">
        <v>4.0</v>
      </c>
      <c r="W439" s="7" t="s">
        <v>42</v>
      </c>
      <c r="X439" s="6">
        <v>263201.0</v>
      </c>
      <c r="Y439" s="7" t="s">
        <v>553</v>
      </c>
      <c r="Z439" s="7" t="s">
        <v>92</v>
      </c>
      <c r="AA439" s="6">
        <v>4509.0</v>
      </c>
      <c r="AB439" s="7" t="s">
        <v>93</v>
      </c>
      <c r="AC439" s="6">
        <v>0.0</v>
      </c>
      <c r="AD439" s="6">
        <v>62016.0</v>
      </c>
      <c r="AE439" s="6">
        <v>611948.0</v>
      </c>
      <c r="AF439" s="8">
        <v>45507.0</v>
      </c>
    </row>
    <row r="440" ht="14.25" customHeight="1">
      <c r="A440" s="3">
        <v>2023.0</v>
      </c>
      <c r="B440" s="4" t="s">
        <v>511</v>
      </c>
      <c r="C440" s="4" t="s">
        <v>512</v>
      </c>
      <c r="D440" s="4" t="s">
        <v>34</v>
      </c>
      <c r="E440" s="3">
        <v>10.0</v>
      </c>
      <c r="F440" s="4" t="s">
        <v>35</v>
      </c>
      <c r="G440" s="3">
        <v>100.0</v>
      </c>
      <c r="H440" s="4" t="s">
        <v>35</v>
      </c>
      <c r="I440" s="3">
        <v>101.0</v>
      </c>
      <c r="J440" s="4" t="s">
        <v>513</v>
      </c>
      <c r="K440" s="3">
        <v>12.0</v>
      </c>
      <c r="L440" s="4" t="s">
        <v>92</v>
      </c>
      <c r="M440" s="3">
        <v>0.0</v>
      </c>
      <c r="N440" s="4" t="s">
        <v>514</v>
      </c>
      <c r="O440" s="3">
        <v>13856.0</v>
      </c>
      <c r="P440" s="3">
        <v>5.0</v>
      </c>
      <c r="Q440" s="4" t="s">
        <v>515</v>
      </c>
      <c r="R440" s="3">
        <v>51.0</v>
      </c>
      <c r="S440" s="4" t="s">
        <v>516</v>
      </c>
      <c r="T440" s="3">
        <v>263.0</v>
      </c>
      <c r="U440" s="4" t="s">
        <v>551</v>
      </c>
      <c r="V440" s="3">
        <v>4.0</v>
      </c>
      <c r="W440" s="4" t="s">
        <v>42</v>
      </c>
      <c r="X440" s="3">
        <v>263401.0</v>
      </c>
      <c r="Y440" s="4" t="s">
        <v>554</v>
      </c>
      <c r="Z440" s="4" t="s">
        <v>92</v>
      </c>
      <c r="AA440" s="3">
        <v>4509.0</v>
      </c>
      <c r="AB440" s="4" t="s">
        <v>93</v>
      </c>
      <c r="AC440" s="3">
        <v>0.0</v>
      </c>
      <c r="AD440" s="3">
        <v>0.0</v>
      </c>
      <c r="AE440" s="3">
        <v>0.0</v>
      </c>
      <c r="AF440" s="5">
        <v>45507.0</v>
      </c>
    </row>
    <row r="441" ht="14.25" customHeight="1">
      <c r="A441" s="6">
        <v>2023.0</v>
      </c>
      <c r="B441" s="7" t="s">
        <v>511</v>
      </c>
      <c r="C441" s="7" t="s">
        <v>512</v>
      </c>
      <c r="D441" s="7" t="s">
        <v>34</v>
      </c>
      <c r="E441" s="6">
        <v>10.0</v>
      </c>
      <c r="F441" s="7" t="s">
        <v>35</v>
      </c>
      <c r="G441" s="6">
        <v>100.0</v>
      </c>
      <c r="H441" s="7" t="s">
        <v>35</v>
      </c>
      <c r="I441" s="6">
        <v>101.0</v>
      </c>
      <c r="J441" s="7" t="s">
        <v>513</v>
      </c>
      <c r="K441" s="6">
        <v>12.0</v>
      </c>
      <c r="L441" s="7" t="s">
        <v>92</v>
      </c>
      <c r="M441" s="6">
        <v>0.0</v>
      </c>
      <c r="N441" s="7" t="s">
        <v>514</v>
      </c>
      <c r="O441" s="6">
        <v>13856.0</v>
      </c>
      <c r="P441" s="6">
        <v>5.0</v>
      </c>
      <c r="Q441" s="7" t="s">
        <v>515</v>
      </c>
      <c r="R441" s="6">
        <v>51.0</v>
      </c>
      <c r="S441" s="7" t="s">
        <v>516</v>
      </c>
      <c r="T441" s="6">
        <v>264.0</v>
      </c>
      <c r="U441" s="7" t="s">
        <v>468</v>
      </c>
      <c r="V441" s="6">
        <v>4.0</v>
      </c>
      <c r="W441" s="7" t="s">
        <v>42</v>
      </c>
      <c r="X441" s="6">
        <v>264101.0</v>
      </c>
      <c r="Y441" s="7" t="s">
        <v>470</v>
      </c>
      <c r="Z441" s="7" t="s">
        <v>92</v>
      </c>
      <c r="AA441" s="6">
        <v>4509.0</v>
      </c>
      <c r="AB441" s="7" t="s">
        <v>93</v>
      </c>
      <c r="AC441" s="6">
        <v>0.0</v>
      </c>
      <c r="AD441" s="6">
        <v>3000000.0</v>
      </c>
      <c r="AE441" s="6">
        <v>2769723.0</v>
      </c>
      <c r="AF441" s="8">
        <v>45507.0</v>
      </c>
    </row>
    <row r="442" ht="14.25" customHeight="1">
      <c r="A442" s="3">
        <v>2023.0</v>
      </c>
      <c r="B442" s="4" t="s">
        <v>511</v>
      </c>
      <c r="C442" s="4" t="s">
        <v>512</v>
      </c>
      <c r="D442" s="4" t="s">
        <v>34</v>
      </c>
      <c r="E442" s="3">
        <v>10.0</v>
      </c>
      <c r="F442" s="4" t="s">
        <v>35</v>
      </c>
      <c r="G442" s="3">
        <v>100.0</v>
      </c>
      <c r="H442" s="4" t="s">
        <v>35</v>
      </c>
      <c r="I442" s="3">
        <v>101.0</v>
      </c>
      <c r="J442" s="4" t="s">
        <v>513</v>
      </c>
      <c r="K442" s="3">
        <v>12.0</v>
      </c>
      <c r="L442" s="4" t="s">
        <v>92</v>
      </c>
      <c r="M442" s="3">
        <v>0.0</v>
      </c>
      <c r="N442" s="4" t="s">
        <v>514</v>
      </c>
      <c r="O442" s="3">
        <v>13856.0</v>
      </c>
      <c r="P442" s="3">
        <v>5.0</v>
      </c>
      <c r="Q442" s="4" t="s">
        <v>515</v>
      </c>
      <c r="R442" s="3">
        <v>51.0</v>
      </c>
      <c r="S442" s="4" t="s">
        <v>516</v>
      </c>
      <c r="T442" s="3">
        <v>265.0</v>
      </c>
      <c r="U442" s="4" t="s">
        <v>506</v>
      </c>
      <c r="V442" s="3">
        <v>4.0</v>
      </c>
      <c r="W442" s="4" t="s">
        <v>42</v>
      </c>
      <c r="X442" s="3">
        <v>265601.0</v>
      </c>
      <c r="Y442" s="4" t="s">
        <v>555</v>
      </c>
      <c r="Z442" s="4" t="s">
        <v>92</v>
      </c>
      <c r="AA442" s="3">
        <v>4509.0</v>
      </c>
      <c r="AB442" s="4" t="s">
        <v>93</v>
      </c>
      <c r="AC442" s="3">
        <v>6.8984443E7</v>
      </c>
      <c r="AD442" s="3">
        <v>7400000.0</v>
      </c>
      <c r="AE442" s="3">
        <v>1033000.0</v>
      </c>
      <c r="AF442" s="5">
        <v>45507.0</v>
      </c>
    </row>
    <row r="443" ht="14.25" customHeight="1">
      <c r="A443" s="6">
        <v>2023.0</v>
      </c>
      <c r="B443" s="7" t="s">
        <v>511</v>
      </c>
      <c r="C443" s="7" t="s">
        <v>512</v>
      </c>
      <c r="D443" s="7" t="s">
        <v>34</v>
      </c>
      <c r="E443" s="6">
        <v>10.0</v>
      </c>
      <c r="F443" s="7" t="s">
        <v>35</v>
      </c>
      <c r="G443" s="6">
        <v>100.0</v>
      </c>
      <c r="H443" s="7" t="s">
        <v>35</v>
      </c>
      <c r="I443" s="6">
        <v>101.0</v>
      </c>
      <c r="J443" s="7" t="s">
        <v>513</v>
      </c>
      <c r="K443" s="6">
        <v>12.0</v>
      </c>
      <c r="L443" s="7" t="s">
        <v>92</v>
      </c>
      <c r="M443" s="6">
        <v>0.0</v>
      </c>
      <c r="N443" s="7" t="s">
        <v>514</v>
      </c>
      <c r="O443" s="6">
        <v>13856.0</v>
      </c>
      <c r="P443" s="6">
        <v>5.0</v>
      </c>
      <c r="Q443" s="7" t="s">
        <v>515</v>
      </c>
      <c r="R443" s="6">
        <v>51.0</v>
      </c>
      <c r="S443" s="7" t="s">
        <v>516</v>
      </c>
      <c r="T443" s="6">
        <v>268.0</v>
      </c>
      <c r="U443" s="7" t="s">
        <v>556</v>
      </c>
      <c r="V443" s="6">
        <v>4.0</v>
      </c>
      <c r="W443" s="7" t="s">
        <v>42</v>
      </c>
      <c r="X443" s="6">
        <v>268301.0</v>
      </c>
      <c r="Y443" s="7" t="s">
        <v>557</v>
      </c>
      <c r="Z443" s="7" t="s">
        <v>92</v>
      </c>
      <c r="AA443" s="6">
        <v>4509.0</v>
      </c>
      <c r="AB443" s="7" t="s">
        <v>93</v>
      </c>
      <c r="AC443" s="6">
        <v>0.0</v>
      </c>
      <c r="AD443" s="6">
        <v>1381072.0</v>
      </c>
      <c r="AE443" s="6">
        <v>1381071.0</v>
      </c>
      <c r="AF443" s="8">
        <v>45507.0</v>
      </c>
    </row>
    <row r="444" ht="14.25" customHeight="1">
      <c r="A444" s="3">
        <v>2023.0</v>
      </c>
      <c r="B444" s="4" t="s">
        <v>511</v>
      </c>
      <c r="C444" s="4" t="s">
        <v>512</v>
      </c>
      <c r="D444" s="4" t="s">
        <v>34</v>
      </c>
      <c r="E444" s="3">
        <v>10.0</v>
      </c>
      <c r="F444" s="4" t="s">
        <v>35</v>
      </c>
      <c r="G444" s="3">
        <v>100.0</v>
      </c>
      <c r="H444" s="4" t="s">
        <v>35</v>
      </c>
      <c r="I444" s="3">
        <v>101.0</v>
      </c>
      <c r="J444" s="4" t="s">
        <v>513</v>
      </c>
      <c r="K444" s="3">
        <v>12.0</v>
      </c>
      <c r="L444" s="4" t="s">
        <v>92</v>
      </c>
      <c r="M444" s="3">
        <v>0.0</v>
      </c>
      <c r="N444" s="4" t="s">
        <v>514</v>
      </c>
      <c r="O444" s="3">
        <v>13856.0</v>
      </c>
      <c r="P444" s="3">
        <v>5.0</v>
      </c>
      <c r="Q444" s="4" t="s">
        <v>515</v>
      </c>
      <c r="R444" s="3">
        <v>51.0</v>
      </c>
      <c r="S444" s="4" t="s">
        <v>516</v>
      </c>
      <c r="T444" s="3">
        <v>269.0</v>
      </c>
      <c r="U444" s="4" t="s">
        <v>558</v>
      </c>
      <c r="V444" s="3">
        <v>4.0</v>
      </c>
      <c r="W444" s="4" t="s">
        <v>42</v>
      </c>
      <c r="X444" s="3">
        <v>269301.0</v>
      </c>
      <c r="Y444" s="4" t="s">
        <v>559</v>
      </c>
      <c r="Z444" s="4" t="s">
        <v>92</v>
      </c>
      <c r="AA444" s="3">
        <v>4509.0</v>
      </c>
      <c r="AB444" s="4" t="s">
        <v>93</v>
      </c>
      <c r="AC444" s="3">
        <v>0.0</v>
      </c>
      <c r="AD444" s="3">
        <v>0.0</v>
      </c>
      <c r="AE444" s="3">
        <v>0.0</v>
      </c>
      <c r="AF444" s="5">
        <v>45507.0</v>
      </c>
    </row>
    <row r="445" ht="14.25" customHeight="1">
      <c r="A445" s="6">
        <v>2023.0</v>
      </c>
      <c r="B445" s="7" t="s">
        <v>511</v>
      </c>
      <c r="C445" s="7" t="s">
        <v>512</v>
      </c>
      <c r="D445" s="7" t="s">
        <v>34</v>
      </c>
      <c r="E445" s="6">
        <v>10.0</v>
      </c>
      <c r="F445" s="7" t="s">
        <v>35</v>
      </c>
      <c r="G445" s="6">
        <v>100.0</v>
      </c>
      <c r="H445" s="7" t="s">
        <v>35</v>
      </c>
      <c r="I445" s="6">
        <v>101.0</v>
      </c>
      <c r="J445" s="7" t="s">
        <v>513</v>
      </c>
      <c r="K445" s="6">
        <v>12.0</v>
      </c>
      <c r="L445" s="7" t="s">
        <v>92</v>
      </c>
      <c r="M445" s="6">
        <v>0.0</v>
      </c>
      <c r="N445" s="7" t="s">
        <v>514</v>
      </c>
      <c r="O445" s="6">
        <v>13856.0</v>
      </c>
      <c r="P445" s="6">
        <v>5.0</v>
      </c>
      <c r="Q445" s="7" t="s">
        <v>515</v>
      </c>
      <c r="R445" s="6">
        <v>51.0</v>
      </c>
      <c r="S445" s="7" t="s">
        <v>516</v>
      </c>
      <c r="T445" s="6">
        <v>271.0</v>
      </c>
      <c r="U445" s="7" t="s">
        <v>41</v>
      </c>
      <c r="V445" s="6">
        <v>4.0</v>
      </c>
      <c r="W445" s="7" t="s">
        <v>42</v>
      </c>
      <c r="X445" s="6">
        <v>271201.0</v>
      </c>
      <c r="Y445" s="7" t="s">
        <v>43</v>
      </c>
      <c r="Z445" s="7" t="s">
        <v>92</v>
      </c>
      <c r="AA445" s="6">
        <v>4509.0</v>
      </c>
      <c r="AB445" s="7" t="s">
        <v>93</v>
      </c>
      <c r="AC445" s="6">
        <v>3.0133381E7</v>
      </c>
      <c r="AD445" s="6">
        <v>7.369491887E9</v>
      </c>
      <c r="AE445" s="6">
        <v>7.345054173E9</v>
      </c>
      <c r="AF445" s="8">
        <v>45507.0</v>
      </c>
    </row>
    <row r="446" ht="14.25" customHeight="1">
      <c r="A446" s="3">
        <v>2023.0</v>
      </c>
      <c r="B446" s="4" t="s">
        <v>511</v>
      </c>
      <c r="C446" s="4" t="s">
        <v>512</v>
      </c>
      <c r="D446" s="4" t="s">
        <v>34</v>
      </c>
      <c r="E446" s="3">
        <v>10.0</v>
      </c>
      <c r="F446" s="4" t="s">
        <v>35</v>
      </c>
      <c r="G446" s="3">
        <v>100.0</v>
      </c>
      <c r="H446" s="4" t="s">
        <v>35</v>
      </c>
      <c r="I446" s="3">
        <v>101.0</v>
      </c>
      <c r="J446" s="4" t="s">
        <v>513</v>
      </c>
      <c r="K446" s="3">
        <v>12.0</v>
      </c>
      <c r="L446" s="4" t="s">
        <v>92</v>
      </c>
      <c r="M446" s="3">
        <v>0.0</v>
      </c>
      <c r="N446" s="4" t="s">
        <v>514</v>
      </c>
      <c r="O446" s="3">
        <v>13856.0</v>
      </c>
      <c r="P446" s="3">
        <v>5.0</v>
      </c>
      <c r="Q446" s="4" t="s">
        <v>515</v>
      </c>
      <c r="R446" s="3">
        <v>53.0</v>
      </c>
      <c r="S446" s="4" t="s">
        <v>560</v>
      </c>
      <c r="T446" s="3">
        <v>222.0</v>
      </c>
      <c r="U446" s="4" t="s">
        <v>524</v>
      </c>
      <c r="V446" s="3">
        <v>4.0</v>
      </c>
      <c r="W446" s="4" t="s">
        <v>42</v>
      </c>
      <c r="X446" s="3">
        <v>222101.0</v>
      </c>
      <c r="Y446" s="4" t="s">
        <v>561</v>
      </c>
      <c r="Z446" s="4" t="s">
        <v>92</v>
      </c>
      <c r="AA446" s="3">
        <v>4509.0</v>
      </c>
      <c r="AB446" s="4" t="s">
        <v>93</v>
      </c>
      <c r="AC446" s="3">
        <v>2000000.0</v>
      </c>
      <c r="AD446" s="3">
        <v>2000000.0</v>
      </c>
      <c r="AE446" s="3">
        <v>1.99990001E8</v>
      </c>
      <c r="AF446" s="5">
        <v>45507.0</v>
      </c>
    </row>
    <row r="447" ht="14.25" customHeight="1">
      <c r="A447" s="6">
        <v>2023.0</v>
      </c>
      <c r="B447" s="7" t="s">
        <v>511</v>
      </c>
      <c r="C447" s="7" t="s">
        <v>512</v>
      </c>
      <c r="D447" s="7" t="s">
        <v>34</v>
      </c>
      <c r="E447" s="6">
        <v>10.0</v>
      </c>
      <c r="F447" s="7" t="s">
        <v>35</v>
      </c>
      <c r="G447" s="6">
        <v>100.0</v>
      </c>
      <c r="H447" s="7" t="s">
        <v>35</v>
      </c>
      <c r="I447" s="6">
        <v>101.0</v>
      </c>
      <c r="J447" s="7" t="s">
        <v>513</v>
      </c>
      <c r="K447" s="6">
        <v>12.0</v>
      </c>
      <c r="L447" s="7" t="s">
        <v>92</v>
      </c>
      <c r="M447" s="6">
        <v>0.0</v>
      </c>
      <c r="N447" s="7" t="s">
        <v>514</v>
      </c>
      <c r="O447" s="6">
        <v>13856.0</v>
      </c>
      <c r="P447" s="6">
        <v>5.0</v>
      </c>
      <c r="Q447" s="7" t="s">
        <v>515</v>
      </c>
      <c r="R447" s="6">
        <v>53.0</v>
      </c>
      <c r="S447" s="7" t="s">
        <v>560</v>
      </c>
      <c r="T447" s="6">
        <v>222.0</v>
      </c>
      <c r="U447" s="7" t="s">
        <v>524</v>
      </c>
      <c r="V447" s="6">
        <v>4.0</v>
      </c>
      <c r="W447" s="7" t="s">
        <v>42</v>
      </c>
      <c r="X447" s="6">
        <v>222201.0</v>
      </c>
      <c r="Y447" s="7" t="s">
        <v>525</v>
      </c>
      <c r="Z447" s="7" t="s">
        <v>92</v>
      </c>
      <c r="AA447" s="6">
        <v>4509.0</v>
      </c>
      <c r="AB447" s="7" t="s">
        <v>93</v>
      </c>
      <c r="AC447" s="6">
        <v>100000.0</v>
      </c>
      <c r="AD447" s="6">
        <v>0.0</v>
      </c>
      <c r="AE447" s="6">
        <v>0.0</v>
      </c>
      <c r="AF447" s="8">
        <v>45507.0</v>
      </c>
    </row>
    <row r="448" ht="14.25" customHeight="1">
      <c r="A448" s="3">
        <v>2023.0</v>
      </c>
      <c r="B448" s="4" t="s">
        <v>511</v>
      </c>
      <c r="C448" s="4" t="s">
        <v>512</v>
      </c>
      <c r="D448" s="4" t="s">
        <v>34</v>
      </c>
      <c r="E448" s="3">
        <v>10.0</v>
      </c>
      <c r="F448" s="4" t="s">
        <v>35</v>
      </c>
      <c r="G448" s="3">
        <v>100.0</v>
      </c>
      <c r="H448" s="4" t="s">
        <v>35</v>
      </c>
      <c r="I448" s="3">
        <v>101.0</v>
      </c>
      <c r="J448" s="4" t="s">
        <v>513</v>
      </c>
      <c r="K448" s="3">
        <v>12.0</v>
      </c>
      <c r="L448" s="4" t="s">
        <v>92</v>
      </c>
      <c r="M448" s="3">
        <v>0.0</v>
      </c>
      <c r="N448" s="4" t="s">
        <v>514</v>
      </c>
      <c r="O448" s="3">
        <v>13856.0</v>
      </c>
      <c r="P448" s="3">
        <v>5.0</v>
      </c>
      <c r="Q448" s="4" t="s">
        <v>515</v>
      </c>
      <c r="R448" s="3">
        <v>53.0</v>
      </c>
      <c r="S448" s="4" t="s">
        <v>560</v>
      </c>
      <c r="T448" s="3">
        <v>225.0</v>
      </c>
      <c r="U448" s="4" t="s">
        <v>495</v>
      </c>
      <c r="V448" s="3">
        <v>4.0</v>
      </c>
      <c r="W448" s="4" t="s">
        <v>42</v>
      </c>
      <c r="X448" s="3">
        <v>225901.0</v>
      </c>
      <c r="Y448" s="4" t="s">
        <v>530</v>
      </c>
      <c r="Z448" s="4" t="s">
        <v>92</v>
      </c>
      <c r="AA448" s="3">
        <v>4509.0</v>
      </c>
      <c r="AB448" s="4" t="s">
        <v>93</v>
      </c>
      <c r="AC448" s="3">
        <v>0.0</v>
      </c>
      <c r="AD448" s="3">
        <v>100000.0</v>
      </c>
      <c r="AE448" s="3">
        <v>100000.0</v>
      </c>
      <c r="AF448" s="5">
        <v>45507.0</v>
      </c>
    </row>
    <row r="449" ht="14.25" customHeight="1">
      <c r="A449" s="6">
        <v>2023.0</v>
      </c>
      <c r="B449" s="7" t="s">
        <v>511</v>
      </c>
      <c r="C449" s="7" t="s">
        <v>512</v>
      </c>
      <c r="D449" s="7" t="s">
        <v>34</v>
      </c>
      <c r="E449" s="6">
        <v>10.0</v>
      </c>
      <c r="F449" s="7" t="s">
        <v>35</v>
      </c>
      <c r="G449" s="6">
        <v>100.0</v>
      </c>
      <c r="H449" s="7" t="s">
        <v>35</v>
      </c>
      <c r="I449" s="6">
        <v>101.0</v>
      </c>
      <c r="J449" s="7" t="s">
        <v>513</v>
      </c>
      <c r="K449" s="6">
        <v>12.0</v>
      </c>
      <c r="L449" s="7" t="s">
        <v>92</v>
      </c>
      <c r="M449" s="6">
        <v>0.0</v>
      </c>
      <c r="N449" s="7" t="s">
        <v>514</v>
      </c>
      <c r="O449" s="6">
        <v>13856.0</v>
      </c>
      <c r="P449" s="6">
        <v>5.0</v>
      </c>
      <c r="Q449" s="7" t="s">
        <v>515</v>
      </c>
      <c r="R449" s="6">
        <v>53.0</v>
      </c>
      <c r="S449" s="7" t="s">
        <v>560</v>
      </c>
      <c r="T449" s="6">
        <v>228.0</v>
      </c>
      <c r="U449" s="7" t="s">
        <v>143</v>
      </c>
      <c r="V449" s="6">
        <v>4.0</v>
      </c>
      <c r="W449" s="7" t="s">
        <v>42</v>
      </c>
      <c r="X449" s="6">
        <v>228601.0</v>
      </c>
      <c r="Y449" s="7" t="s">
        <v>532</v>
      </c>
      <c r="Z449" s="7" t="s">
        <v>92</v>
      </c>
      <c r="AA449" s="6">
        <v>4509.0</v>
      </c>
      <c r="AB449" s="7" t="s">
        <v>93</v>
      </c>
      <c r="AC449" s="6">
        <v>5067046.0</v>
      </c>
      <c r="AD449" s="6">
        <v>1750001.0</v>
      </c>
      <c r="AE449" s="6">
        <v>1.66571942E8</v>
      </c>
      <c r="AF449" s="8">
        <v>45507.0</v>
      </c>
    </row>
    <row r="450" ht="14.25" customHeight="1">
      <c r="A450" s="3">
        <v>2023.0</v>
      </c>
      <c r="B450" s="4" t="s">
        <v>511</v>
      </c>
      <c r="C450" s="4" t="s">
        <v>512</v>
      </c>
      <c r="D450" s="4" t="s">
        <v>34</v>
      </c>
      <c r="E450" s="3">
        <v>10.0</v>
      </c>
      <c r="F450" s="4" t="s">
        <v>35</v>
      </c>
      <c r="G450" s="3">
        <v>100.0</v>
      </c>
      <c r="H450" s="4" t="s">
        <v>35</v>
      </c>
      <c r="I450" s="3">
        <v>101.0</v>
      </c>
      <c r="J450" s="4" t="s">
        <v>513</v>
      </c>
      <c r="K450" s="3">
        <v>12.0</v>
      </c>
      <c r="L450" s="4" t="s">
        <v>92</v>
      </c>
      <c r="M450" s="3">
        <v>0.0</v>
      </c>
      <c r="N450" s="4" t="s">
        <v>514</v>
      </c>
      <c r="O450" s="3">
        <v>13856.0</v>
      </c>
      <c r="P450" s="3">
        <v>5.0</v>
      </c>
      <c r="Q450" s="4" t="s">
        <v>515</v>
      </c>
      <c r="R450" s="3">
        <v>53.0</v>
      </c>
      <c r="S450" s="4" t="s">
        <v>560</v>
      </c>
      <c r="T450" s="3">
        <v>228.0</v>
      </c>
      <c r="U450" s="4" t="s">
        <v>143</v>
      </c>
      <c r="V450" s="3">
        <v>4.0</v>
      </c>
      <c r="W450" s="4" t="s">
        <v>42</v>
      </c>
      <c r="X450" s="3">
        <v>228704.0</v>
      </c>
      <c r="Y450" s="4" t="s">
        <v>477</v>
      </c>
      <c r="Z450" s="4" t="s">
        <v>92</v>
      </c>
      <c r="AA450" s="3">
        <v>4509.0</v>
      </c>
      <c r="AB450" s="4" t="s">
        <v>93</v>
      </c>
      <c r="AC450" s="3">
        <v>300000.0</v>
      </c>
      <c r="AD450" s="3">
        <v>1.3998215E7</v>
      </c>
      <c r="AE450" s="3">
        <v>139982.0</v>
      </c>
      <c r="AF450" s="5">
        <v>45507.0</v>
      </c>
    </row>
    <row r="451" ht="14.25" customHeight="1">
      <c r="A451" s="6">
        <v>2023.0</v>
      </c>
      <c r="B451" s="7" t="s">
        <v>511</v>
      </c>
      <c r="C451" s="7" t="s">
        <v>512</v>
      </c>
      <c r="D451" s="7" t="s">
        <v>34</v>
      </c>
      <c r="E451" s="6">
        <v>10.0</v>
      </c>
      <c r="F451" s="7" t="s">
        <v>35</v>
      </c>
      <c r="G451" s="6">
        <v>100.0</v>
      </c>
      <c r="H451" s="7" t="s">
        <v>35</v>
      </c>
      <c r="I451" s="6">
        <v>101.0</v>
      </c>
      <c r="J451" s="7" t="s">
        <v>513</v>
      </c>
      <c r="K451" s="6">
        <v>12.0</v>
      </c>
      <c r="L451" s="7" t="s">
        <v>92</v>
      </c>
      <c r="M451" s="6">
        <v>0.0</v>
      </c>
      <c r="N451" s="7" t="s">
        <v>514</v>
      </c>
      <c r="O451" s="6">
        <v>13856.0</v>
      </c>
      <c r="P451" s="6">
        <v>5.0</v>
      </c>
      <c r="Q451" s="7" t="s">
        <v>515</v>
      </c>
      <c r="R451" s="6">
        <v>53.0</v>
      </c>
      <c r="S451" s="7" t="s">
        <v>560</v>
      </c>
      <c r="T451" s="6">
        <v>229.0</v>
      </c>
      <c r="U451" s="7" t="s">
        <v>497</v>
      </c>
      <c r="V451" s="6">
        <v>4.0</v>
      </c>
      <c r="W451" s="7" t="s">
        <v>42</v>
      </c>
      <c r="X451" s="6">
        <v>229201.0</v>
      </c>
      <c r="Y451" s="7" t="s">
        <v>498</v>
      </c>
      <c r="Z451" s="7" t="s">
        <v>92</v>
      </c>
      <c r="AA451" s="6">
        <v>4509.0</v>
      </c>
      <c r="AB451" s="7" t="s">
        <v>93</v>
      </c>
      <c r="AC451" s="6">
        <v>250000.0</v>
      </c>
      <c r="AD451" s="6">
        <v>0.0</v>
      </c>
      <c r="AE451" s="6">
        <v>0.0</v>
      </c>
      <c r="AF451" s="8">
        <v>45507.0</v>
      </c>
    </row>
    <row r="452" ht="14.25" customHeight="1">
      <c r="A452" s="3">
        <v>2023.0</v>
      </c>
      <c r="B452" s="4" t="s">
        <v>511</v>
      </c>
      <c r="C452" s="4" t="s">
        <v>512</v>
      </c>
      <c r="D452" s="4" t="s">
        <v>34</v>
      </c>
      <c r="E452" s="3">
        <v>10.0</v>
      </c>
      <c r="F452" s="4" t="s">
        <v>35</v>
      </c>
      <c r="G452" s="3">
        <v>100.0</v>
      </c>
      <c r="H452" s="4" t="s">
        <v>35</v>
      </c>
      <c r="I452" s="3">
        <v>101.0</v>
      </c>
      <c r="J452" s="4" t="s">
        <v>513</v>
      </c>
      <c r="K452" s="3">
        <v>12.0</v>
      </c>
      <c r="L452" s="4" t="s">
        <v>92</v>
      </c>
      <c r="M452" s="3">
        <v>0.0</v>
      </c>
      <c r="N452" s="4" t="s">
        <v>514</v>
      </c>
      <c r="O452" s="3">
        <v>13856.0</v>
      </c>
      <c r="P452" s="3">
        <v>5.0</v>
      </c>
      <c r="Q452" s="4" t="s">
        <v>515</v>
      </c>
      <c r="R452" s="3">
        <v>53.0</v>
      </c>
      <c r="S452" s="4" t="s">
        <v>560</v>
      </c>
      <c r="T452" s="3">
        <v>232.0</v>
      </c>
      <c r="U452" s="4" t="s">
        <v>536</v>
      </c>
      <c r="V452" s="3">
        <v>4.0</v>
      </c>
      <c r="W452" s="4" t="s">
        <v>42</v>
      </c>
      <c r="X452" s="3">
        <v>232301.0</v>
      </c>
      <c r="Y452" s="4" t="s">
        <v>562</v>
      </c>
      <c r="Z452" s="4" t="s">
        <v>92</v>
      </c>
      <c r="AA452" s="3">
        <v>4509.0</v>
      </c>
      <c r="AB452" s="4" t="s">
        <v>93</v>
      </c>
      <c r="AC452" s="3">
        <v>316690.0</v>
      </c>
      <c r="AD452" s="3">
        <v>286000.0</v>
      </c>
      <c r="AE452" s="3">
        <v>2.6521019E7</v>
      </c>
      <c r="AF452" s="5">
        <v>45507.0</v>
      </c>
    </row>
    <row r="453" ht="14.25" customHeight="1">
      <c r="A453" s="6">
        <v>2023.0</v>
      </c>
      <c r="B453" s="7" t="s">
        <v>511</v>
      </c>
      <c r="C453" s="7" t="s">
        <v>512</v>
      </c>
      <c r="D453" s="7" t="s">
        <v>34</v>
      </c>
      <c r="E453" s="6">
        <v>10.0</v>
      </c>
      <c r="F453" s="7" t="s">
        <v>35</v>
      </c>
      <c r="G453" s="6">
        <v>100.0</v>
      </c>
      <c r="H453" s="7" t="s">
        <v>35</v>
      </c>
      <c r="I453" s="6">
        <v>101.0</v>
      </c>
      <c r="J453" s="7" t="s">
        <v>513</v>
      </c>
      <c r="K453" s="6">
        <v>12.0</v>
      </c>
      <c r="L453" s="7" t="s">
        <v>92</v>
      </c>
      <c r="M453" s="6">
        <v>0.0</v>
      </c>
      <c r="N453" s="7" t="s">
        <v>514</v>
      </c>
      <c r="O453" s="6">
        <v>13856.0</v>
      </c>
      <c r="P453" s="6">
        <v>5.0</v>
      </c>
      <c r="Q453" s="7" t="s">
        <v>515</v>
      </c>
      <c r="R453" s="6">
        <v>53.0</v>
      </c>
      <c r="S453" s="7" t="s">
        <v>560</v>
      </c>
      <c r="T453" s="6">
        <v>239.0</v>
      </c>
      <c r="U453" s="7" t="s">
        <v>542</v>
      </c>
      <c r="V453" s="6">
        <v>4.0</v>
      </c>
      <c r="W453" s="7" t="s">
        <v>42</v>
      </c>
      <c r="X453" s="6">
        <v>239201.0</v>
      </c>
      <c r="Y453" s="7" t="s">
        <v>563</v>
      </c>
      <c r="Z453" s="7" t="s">
        <v>92</v>
      </c>
      <c r="AA453" s="6">
        <v>4509.0</v>
      </c>
      <c r="AB453" s="7" t="s">
        <v>93</v>
      </c>
      <c r="AC453" s="6">
        <v>816690.0</v>
      </c>
      <c r="AD453" s="6">
        <v>8161896.0</v>
      </c>
      <c r="AE453" s="6">
        <v>8161896.0</v>
      </c>
      <c r="AF453" s="8">
        <v>45507.0</v>
      </c>
    </row>
    <row r="454" ht="14.25" customHeight="1">
      <c r="A454" s="3">
        <v>2023.0</v>
      </c>
      <c r="B454" s="4" t="s">
        <v>511</v>
      </c>
      <c r="C454" s="4" t="s">
        <v>512</v>
      </c>
      <c r="D454" s="4" t="s">
        <v>34</v>
      </c>
      <c r="E454" s="3">
        <v>10.0</v>
      </c>
      <c r="F454" s="4" t="s">
        <v>35</v>
      </c>
      <c r="G454" s="3">
        <v>100.0</v>
      </c>
      <c r="H454" s="4" t="s">
        <v>35</v>
      </c>
      <c r="I454" s="3">
        <v>101.0</v>
      </c>
      <c r="J454" s="4" t="s">
        <v>513</v>
      </c>
      <c r="K454" s="3">
        <v>12.0</v>
      </c>
      <c r="L454" s="4" t="s">
        <v>92</v>
      </c>
      <c r="M454" s="3">
        <v>0.0</v>
      </c>
      <c r="N454" s="4" t="s">
        <v>514</v>
      </c>
      <c r="O454" s="3">
        <v>13856.0</v>
      </c>
      <c r="P454" s="3">
        <v>5.0</v>
      </c>
      <c r="Q454" s="4" t="s">
        <v>515</v>
      </c>
      <c r="R454" s="3">
        <v>53.0</v>
      </c>
      <c r="S454" s="4" t="s">
        <v>560</v>
      </c>
      <c r="T454" s="3">
        <v>261.0</v>
      </c>
      <c r="U454" s="4" t="s">
        <v>431</v>
      </c>
      <c r="V454" s="3">
        <v>4.0</v>
      </c>
      <c r="W454" s="4" t="s">
        <v>42</v>
      </c>
      <c r="X454" s="3">
        <v>261401.0</v>
      </c>
      <c r="Y454" s="4" t="s">
        <v>564</v>
      </c>
      <c r="Z454" s="4" t="s">
        <v>92</v>
      </c>
      <c r="AA454" s="3">
        <v>4509.0</v>
      </c>
      <c r="AB454" s="4" t="s">
        <v>93</v>
      </c>
      <c r="AC454" s="3">
        <v>0.0</v>
      </c>
      <c r="AD454" s="3">
        <v>0.0</v>
      </c>
      <c r="AE454" s="3">
        <v>0.0</v>
      </c>
      <c r="AF454" s="5">
        <v>45507.0</v>
      </c>
    </row>
    <row r="455" ht="14.25" customHeight="1">
      <c r="A455" s="6">
        <v>2023.0</v>
      </c>
      <c r="B455" s="7" t="s">
        <v>511</v>
      </c>
      <c r="C455" s="7" t="s">
        <v>512</v>
      </c>
      <c r="D455" s="7" t="s">
        <v>34</v>
      </c>
      <c r="E455" s="6">
        <v>10.0</v>
      </c>
      <c r="F455" s="7" t="s">
        <v>35</v>
      </c>
      <c r="G455" s="6">
        <v>100.0</v>
      </c>
      <c r="H455" s="7" t="s">
        <v>35</v>
      </c>
      <c r="I455" s="6">
        <v>101.0</v>
      </c>
      <c r="J455" s="7" t="s">
        <v>513</v>
      </c>
      <c r="K455" s="6">
        <v>12.0</v>
      </c>
      <c r="L455" s="7" t="s">
        <v>92</v>
      </c>
      <c r="M455" s="6">
        <v>0.0</v>
      </c>
      <c r="N455" s="7" t="s">
        <v>514</v>
      </c>
      <c r="O455" s="6">
        <v>13856.0</v>
      </c>
      <c r="P455" s="6">
        <v>5.0</v>
      </c>
      <c r="Q455" s="7" t="s">
        <v>515</v>
      </c>
      <c r="R455" s="6">
        <v>53.0</v>
      </c>
      <c r="S455" s="7" t="s">
        <v>560</v>
      </c>
      <c r="T455" s="6">
        <v>268.0</v>
      </c>
      <c r="U455" s="7" t="s">
        <v>556</v>
      </c>
      <c r="V455" s="6">
        <v>4.0</v>
      </c>
      <c r="W455" s="7" t="s">
        <v>42</v>
      </c>
      <c r="X455" s="6">
        <v>268801.0</v>
      </c>
      <c r="Y455" s="7" t="s">
        <v>530</v>
      </c>
      <c r="Z455" s="7" t="s">
        <v>92</v>
      </c>
      <c r="AA455" s="6">
        <v>4509.0</v>
      </c>
      <c r="AB455" s="7" t="s">
        <v>93</v>
      </c>
      <c r="AC455" s="6">
        <v>316690.0</v>
      </c>
      <c r="AD455" s="6">
        <v>0.0</v>
      </c>
      <c r="AE455" s="6">
        <v>0.0</v>
      </c>
      <c r="AF455" s="8">
        <v>45507.0</v>
      </c>
    </row>
    <row r="456" ht="14.25" customHeight="1">
      <c r="A456" s="3">
        <v>2023.0</v>
      </c>
      <c r="B456" s="4" t="s">
        <v>511</v>
      </c>
      <c r="C456" s="4" t="s">
        <v>512</v>
      </c>
      <c r="D456" s="4" t="s">
        <v>34</v>
      </c>
      <c r="E456" s="3">
        <v>60.0</v>
      </c>
      <c r="F456" s="4" t="s">
        <v>565</v>
      </c>
      <c r="G456" s="3">
        <v>6136.0</v>
      </c>
      <c r="H456" s="4" t="s">
        <v>566</v>
      </c>
      <c r="I456" s="3">
        <v>300.0</v>
      </c>
      <c r="J456" s="4" t="s">
        <v>567</v>
      </c>
      <c r="K456" s="3">
        <v>12.0</v>
      </c>
      <c r="L456" s="4" t="s">
        <v>92</v>
      </c>
      <c r="M456" s="3">
        <v>0.0</v>
      </c>
      <c r="N456" s="4" t="s">
        <v>514</v>
      </c>
      <c r="O456" s="3">
        <v>13856.0</v>
      </c>
      <c r="P456" s="3">
        <v>5.0</v>
      </c>
      <c r="Q456" s="4" t="s">
        <v>515</v>
      </c>
      <c r="R456" s="3">
        <v>52.0</v>
      </c>
      <c r="S456" s="4" t="s">
        <v>568</v>
      </c>
      <c r="T456" s="3">
        <v>228.0</v>
      </c>
      <c r="U456" s="4" t="s">
        <v>143</v>
      </c>
      <c r="V456" s="3">
        <v>4.0</v>
      </c>
      <c r="W456" s="4" t="s">
        <v>42</v>
      </c>
      <c r="X456" s="3">
        <v>228704.0</v>
      </c>
      <c r="Y456" s="4" t="s">
        <v>477</v>
      </c>
      <c r="Z456" s="4" t="s">
        <v>92</v>
      </c>
      <c r="AA456" s="3">
        <v>4509.0</v>
      </c>
      <c r="AB456" s="4" t="s">
        <v>93</v>
      </c>
      <c r="AC456" s="3">
        <v>1080000.0</v>
      </c>
      <c r="AD456" s="3">
        <v>0.0</v>
      </c>
      <c r="AE456" s="3">
        <v>0.0</v>
      </c>
      <c r="AF456" s="5">
        <v>45507.0</v>
      </c>
    </row>
    <row r="457" ht="14.25" customHeight="1">
      <c r="A457" s="6">
        <v>2023.0</v>
      </c>
      <c r="B457" s="7" t="s">
        <v>511</v>
      </c>
      <c r="C457" s="7" t="s">
        <v>512</v>
      </c>
      <c r="D457" s="7" t="s">
        <v>34</v>
      </c>
      <c r="E457" s="6">
        <v>60.0</v>
      </c>
      <c r="F457" s="7" t="s">
        <v>565</v>
      </c>
      <c r="G457" s="6">
        <v>6136.0</v>
      </c>
      <c r="H457" s="7" t="s">
        <v>566</v>
      </c>
      <c r="I457" s="6">
        <v>300.0</v>
      </c>
      <c r="J457" s="7" t="s">
        <v>567</v>
      </c>
      <c r="K457" s="6">
        <v>12.0</v>
      </c>
      <c r="L457" s="7" t="s">
        <v>92</v>
      </c>
      <c r="M457" s="6">
        <v>0.0</v>
      </c>
      <c r="N457" s="7" t="s">
        <v>514</v>
      </c>
      <c r="O457" s="6">
        <v>13856.0</v>
      </c>
      <c r="P457" s="6">
        <v>5.0</v>
      </c>
      <c r="Q457" s="7" t="s">
        <v>515</v>
      </c>
      <c r="R457" s="6">
        <v>53.0</v>
      </c>
      <c r="S457" s="7" t="s">
        <v>560</v>
      </c>
      <c r="T457" s="6">
        <v>221.0</v>
      </c>
      <c r="U457" s="7" t="s">
        <v>522</v>
      </c>
      <c r="V457" s="6">
        <v>4.0</v>
      </c>
      <c r="W457" s="7" t="s">
        <v>42</v>
      </c>
      <c r="X457" s="6">
        <v>221501.0</v>
      </c>
      <c r="Y457" s="7" t="s">
        <v>523</v>
      </c>
      <c r="Z457" s="7" t="s">
        <v>92</v>
      </c>
      <c r="AA457" s="6">
        <v>4509.0</v>
      </c>
      <c r="AB457" s="7" t="s">
        <v>93</v>
      </c>
      <c r="AC457" s="6">
        <v>9.72E7</v>
      </c>
      <c r="AD457" s="6">
        <v>0.0</v>
      </c>
      <c r="AE457" s="6">
        <v>0.0</v>
      </c>
      <c r="AF457" s="8">
        <v>45507.0</v>
      </c>
    </row>
    <row r="458" ht="14.25" customHeight="1">
      <c r="A458" s="3">
        <v>2023.0</v>
      </c>
      <c r="B458" s="4" t="s">
        <v>511</v>
      </c>
      <c r="C458" s="4" t="s">
        <v>512</v>
      </c>
      <c r="D458" s="4" t="s">
        <v>34</v>
      </c>
      <c r="E458" s="3">
        <v>60.0</v>
      </c>
      <c r="F458" s="4" t="s">
        <v>565</v>
      </c>
      <c r="G458" s="3">
        <v>6136.0</v>
      </c>
      <c r="H458" s="4" t="s">
        <v>566</v>
      </c>
      <c r="I458" s="3">
        <v>300.0</v>
      </c>
      <c r="J458" s="4" t="s">
        <v>567</v>
      </c>
      <c r="K458" s="3">
        <v>12.0</v>
      </c>
      <c r="L458" s="4" t="s">
        <v>92</v>
      </c>
      <c r="M458" s="3">
        <v>0.0</v>
      </c>
      <c r="N458" s="4" t="s">
        <v>514</v>
      </c>
      <c r="O458" s="3">
        <v>13856.0</v>
      </c>
      <c r="P458" s="3">
        <v>5.0</v>
      </c>
      <c r="Q458" s="4" t="s">
        <v>515</v>
      </c>
      <c r="R458" s="3">
        <v>53.0</v>
      </c>
      <c r="S458" s="4" t="s">
        <v>560</v>
      </c>
      <c r="T458" s="3">
        <v>222.0</v>
      </c>
      <c r="U458" s="4" t="s">
        <v>524</v>
      </c>
      <c r="V458" s="3">
        <v>4.0</v>
      </c>
      <c r="W458" s="4" t="s">
        <v>42</v>
      </c>
      <c r="X458" s="3">
        <v>222101.0</v>
      </c>
      <c r="Y458" s="4" t="s">
        <v>561</v>
      </c>
      <c r="Z458" s="4" t="s">
        <v>92</v>
      </c>
      <c r="AA458" s="3">
        <v>4509.0</v>
      </c>
      <c r="AB458" s="4" t="s">
        <v>93</v>
      </c>
      <c r="AC458" s="3">
        <v>1.296E8</v>
      </c>
      <c r="AD458" s="3">
        <v>123900.0</v>
      </c>
      <c r="AE458" s="3">
        <v>123900.0</v>
      </c>
      <c r="AF458" s="5">
        <v>45507.0</v>
      </c>
    </row>
    <row r="459" ht="14.25" customHeight="1">
      <c r="A459" s="6">
        <v>2023.0</v>
      </c>
      <c r="B459" s="7" t="s">
        <v>511</v>
      </c>
      <c r="C459" s="7" t="s">
        <v>512</v>
      </c>
      <c r="D459" s="7" t="s">
        <v>34</v>
      </c>
      <c r="E459" s="6">
        <v>60.0</v>
      </c>
      <c r="F459" s="7" t="s">
        <v>565</v>
      </c>
      <c r="G459" s="6">
        <v>6136.0</v>
      </c>
      <c r="H459" s="7" t="s">
        <v>566</v>
      </c>
      <c r="I459" s="6">
        <v>300.0</v>
      </c>
      <c r="J459" s="7" t="s">
        <v>567</v>
      </c>
      <c r="K459" s="6">
        <v>12.0</v>
      </c>
      <c r="L459" s="7" t="s">
        <v>92</v>
      </c>
      <c r="M459" s="6">
        <v>0.0</v>
      </c>
      <c r="N459" s="7" t="s">
        <v>514</v>
      </c>
      <c r="O459" s="6">
        <v>13856.0</v>
      </c>
      <c r="P459" s="6">
        <v>5.0</v>
      </c>
      <c r="Q459" s="7" t="s">
        <v>515</v>
      </c>
      <c r="R459" s="6">
        <v>53.0</v>
      </c>
      <c r="S459" s="7" t="s">
        <v>560</v>
      </c>
      <c r="T459" s="6">
        <v>223.0</v>
      </c>
      <c r="U459" s="7" t="s">
        <v>526</v>
      </c>
      <c r="V459" s="6">
        <v>4.0</v>
      </c>
      <c r="W459" s="7" t="s">
        <v>42</v>
      </c>
      <c r="X459" s="6">
        <v>223101.0</v>
      </c>
      <c r="Y459" s="7" t="s">
        <v>527</v>
      </c>
      <c r="Z459" s="7" t="s">
        <v>92</v>
      </c>
      <c r="AA459" s="6">
        <v>4509.0</v>
      </c>
      <c r="AB459" s="7" t="s">
        <v>93</v>
      </c>
      <c r="AC459" s="6">
        <v>0.0</v>
      </c>
      <c r="AD459" s="6">
        <v>21000.0</v>
      </c>
      <c r="AE459" s="6">
        <v>21000.0</v>
      </c>
      <c r="AF459" s="8">
        <v>45507.0</v>
      </c>
    </row>
    <row r="460" ht="14.25" customHeight="1">
      <c r="A460" s="3">
        <v>2023.0</v>
      </c>
      <c r="B460" s="4" t="s">
        <v>511</v>
      </c>
      <c r="C460" s="4" t="s">
        <v>512</v>
      </c>
      <c r="D460" s="4" t="s">
        <v>34</v>
      </c>
      <c r="E460" s="3">
        <v>60.0</v>
      </c>
      <c r="F460" s="4" t="s">
        <v>565</v>
      </c>
      <c r="G460" s="3">
        <v>6136.0</v>
      </c>
      <c r="H460" s="4" t="s">
        <v>566</v>
      </c>
      <c r="I460" s="3">
        <v>300.0</v>
      </c>
      <c r="J460" s="4" t="s">
        <v>567</v>
      </c>
      <c r="K460" s="3">
        <v>12.0</v>
      </c>
      <c r="L460" s="4" t="s">
        <v>92</v>
      </c>
      <c r="M460" s="3">
        <v>0.0</v>
      </c>
      <c r="N460" s="4" t="s">
        <v>514</v>
      </c>
      <c r="O460" s="3">
        <v>13856.0</v>
      </c>
      <c r="P460" s="3">
        <v>5.0</v>
      </c>
      <c r="Q460" s="4" t="s">
        <v>515</v>
      </c>
      <c r="R460" s="3">
        <v>53.0</v>
      </c>
      <c r="S460" s="4" t="s">
        <v>560</v>
      </c>
      <c r="T460" s="3">
        <v>224.0</v>
      </c>
      <c r="U460" s="4" t="s">
        <v>569</v>
      </c>
      <c r="V460" s="3">
        <v>4.0</v>
      </c>
      <c r="W460" s="4" t="s">
        <v>42</v>
      </c>
      <c r="X460" s="3">
        <v>224101.0</v>
      </c>
      <c r="Y460" s="4" t="s">
        <v>570</v>
      </c>
      <c r="Z460" s="4" t="s">
        <v>92</v>
      </c>
      <c r="AA460" s="3">
        <v>4509.0</v>
      </c>
      <c r="AB460" s="4" t="s">
        <v>93</v>
      </c>
      <c r="AC460" s="3">
        <v>0.0</v>
      </c>
      <c r="AD460" s="3">
        <v>630000.0</v>
      </c>
      <c r="AE460" s="3">
        <v>470000.0</v>
      </c>
      <c r="AF460" s="5">
        <v>45507.0</v>
      </c>
    </row>
    <row r="461" ht="14.25" customHeight="1">
      <c r="A461" s="6">
        <v>2023.0</v>
      </c>
      <c r="B461" s="7" t="s">
        <v>511</v>
      </c>
      <c r="C461" s="7" t="s">
        <v>512</v>
      </c>
      <c r="D461" s="7" t="s">
        <v>34</v>
      </c>
      <c r="E461" s="6">
        <v>60.0</v>
      </c>
      <c r="F461" s="7" t="s">
        <v>565</v>
      </c>
      <c r="G461" s="6">
        <v>6136.0</v>
      </c>
      <c r="H461" s="7" t="s">
        <v>566</v>
      </c>
      <c r="I461" s="6">
        <v>300.0</v>
      </c>
      <c r="J461" s="7" t="s">
        <v>567</v>
      </c>
      <c r="K461" s="6">
        <v>12.0</v>
      </c>
      <c r="L461" s="7" t="s">
        <v>92</v>
      </c>
      <c r="M461" s="6">
        <v>0.0</v>
      </c>
      <c r="N461" s="7" t="s">
        <v>514</v>
      </c>
      <c r="O461" s="6">
        <v>13856.0</v>
      </c>
      <c r="P461" s="6">
        <v>5.0</v>
      </c>
      <c r="Q461" s="7" t="s">
        <v>515</v>
      </c>
      <c r="R461" s="6">
        <v>53.0</v>
      </c>
      <c r="S461" s="7" t="s">
        <v>560</v>
      </c>
      <c r="T461" s="6">
        <v>224.0</v>
      </c>
      <c r="U461" s="7" t="s">
        <v>569</v>
      </c>
      <c r="V461" s="6">
        <v>4.0</v>
      </c>
      <c r="W461" s="7" t="s">
        <v>42</v>
      </c>
      <c r="X461" s="6">
        <v>224401.0</v>
      </c>
      <c r="Y461" s="7" t="s">
        <v>571</v>
      </c>
      <c r="Z461" s="7" t="s">
        <v>92</v>
      </c>
      <c r="AA461" s="6">
        <v>4509.0</v>
      </c>
      <c r="AB461" s="7" t="s">
        <v>93</v>
      </c>
      <c r="AC461" s="6">
        <v>0.0</v>
      </c>
      <c r="AD461" s="6">
        <v>60.0</v>
      </c>
      <c r="AE461" s="6">
        <v>60.0</v>
      </c>
      <c r="AF461" s="8">
        <v>45507.0</v>
      </c>
    </row>
    <row r="462" ht="14.25" customHeight="1">
      <c r="A462" s="3">
        <v>2023.0</v>
      </c>
      <c r="B462" s="4" t="s">
        <v>511</v>
      </c>
      <c r="C462" s="4" t="s">
        <v>512</v>
      </c>
      <c r="D462" s="4" t="s">
        <v>34</v>
      </c>
      <c r="E462" s="3">
        <v>60.0</v>
      </c>
      <c r="F462" s="4" t="s">
        <v>565</v>
      </c>
      <c r="G462" s="3">
        <v>6136.0</v>
      </c>
      <c r="H462" s="4" t="s">
        <v>566</v>
      </c>
      <c r="I462" s="3">
        <v>300.0</v>
      </c>
      <c r="J462" s="4" t="s">
        <v>567</v>
      </c>
      <c r="K462" s="3">
        <v>12.0</v>
      </c>
      <c r="L462" s="4" t="s">
        <v>92</v>
      </c>
      <c r="M462" s="3">
        <v>0.0</v>
      </c>
      <c r="N462" s="4" t="s">
        <v>514</v>
      </c>
      <c r="O462" s="3">
        <v>13856.0</v>
      </c>
      <c r="P462" s="3">
        <v>5.0</v>
      </c>
      <c r="Q462" s="4" t="s">
        <v>515</v>
      </c>
      <c r="R462" s="3">
        <v>53.0</v>
      </c>
      <c r="S462" s="4" t="s">
        <v>560</v>
      </c>
      <c r="T462" s="3">
        <v>225.0</v>
      </c>
      <c r="U462" s="4" t="s">
        <v>495</v>
      </c>
      <c r="V462" s="3">
        <v>4.0</v>
      </c>
      <c r="W462" s="4" t="s">
        <v>42</v>
      </c>
      <c r="X462" s="3">
        <v>225901.0</v>
      </c>
      <c r="Y462" s="4" t="s">
        <v>530</v>
      </c>
      <c r="Z462" s="4" t="s">
        <v>92</v>
      </c>
      <c r="AA462" s="3">
        <v>4509.0</v>
      </c>
      <c r="AB462" s="4" t="s">
        <v>93</v>
      </c>
      <c r="AC462" s="3">
        <v>0.0</v>
      </c>
      <c r="AD462" s="3">
        <v>208003.0</v>
      </c>
      <c r="AE462" s="3">
        <v>2.0800202E7</v>
      </c>
      <c r="AF462" s="5">
        <v>45507.0</v>
      </c>
    </row>
    <row r="463" ht="14.25" customHeight="1">
      <c r="A463" s="6">
        <v>2023.0</v>
      </c>
      <c r="B463" s="7" t="s">
        <v>511</v>
      </c>
      <c r="C463" s="7" t="s">
        <v>512</v>
      </c>
      <c r="D463" s="7" t="s">
        <v>34</v>
      </c>
      <c r="E463" s="6">
        <v>60.0</v>
      </c>
      <c r="F463" s="7" t="s">
        <v>565</v>
      </c>
      <c r="G463" s="6">
        <v>6136.0</v>
      </c>
      <c r="H463" s="7" t="s">
        <v>566</v>
      </c>
      <c r="I463" s="6">
        <v>300.0</v>
      </c>
      <c r="J463" s="7" t="s">
        <v>567</v>
      </c>
      <c r="K463" s="6">
        <v>12.0</v>
      </c>
      <c r="L463" s="7" t="s">
        <v>92</v>
      </c>
      <c r="M463" s="6">
        <v>0.0</v>
      </c>
      <c r="N463" s="7" t="s">
        <v>514</v>
      </c>
      <c r="O463" s="6">
        <v>13856.0</v>
      </c>
      <c r="P463" s="6">
        <v>5.0</v>
      </c>
      <c r="Q463" s="7" t="s">
        <v>515</v>
      </c>
      <c r="R463" s="6">
        <v>53.0</v>
      </c>
      <c r="S463" s="7" t="s">
        <v>560</v>
      </c>
      <c r="T463" s="6">
        <v>226.0</v>
      </c>
      <c r="U463" s="7" t="s">
        <v>572</v>
      </c>
      <c r="V463" s="6">
        <v>4.0</v>
      </c>
      <c r="W463" s="7" t="s">
        <v>42</v>
      </c>
      <c r="X463" s="6">
        <v>226301.0</v>
      </c>
      <c r="Y463" s="7" t="s">
        <v>573</v>
      </c>
      <c r="Z463" s="7" t="s">
        <v>92</v>
      </c>
      <c r="AA463" s="6">
        <v>4509.0</v>
      </c>
      <c r="AB463" s="7" t="s">
        <v>93</v>
      </c>
      <c r="AC463" s="6">
        <v>0.0</v>
      </c>
      <c r="AD463" s="6">
        <v>74794.0</v>
      </c>
      <c r="AE463" s="6">
        <v>6150734.0</v>
      </c>
      <c r="AF463" s="8">
        <v>45507.0</v>
      </c>
    </row>
    <row r="464" ht="14.25" customHeight="1">
      <c r="A464" s="3">
        <v>2023.0</v>
      </c>
      <c r="B464" s="4" t="s">
        <v>511</v>
      </c>
      <c r="C464" s="4" t="s">
        <v>512</v>
      </c>
      <c r="D464" s="4" t="s">
        <v>34</v>
      </c>
      <c r="E464" s="3">
        <v>60.0</v>
      </c>
      <c r="F464" s="4" t="s">
        <v>565</v>
      </c>
      <c r="G464" s="3">
        <v>6136.0</v>
      </c>
      <c r="H464" s="4" t="s">
        <v>566</v>
      </c>
      <c r="I464" s="3">
        <v>300.0</v>
      </c>
      <c r="J464" s="4" t="s">
        <v>567</v>
      </c>
      <c r="K464" s="3">
        <v>12.0</v>
      </c>
      <c r="L464" s="4" t="s">
        <v>92</v>
      </c>
      <c r="M464" s="3">
        <v>0.0</v>
      </c>
      <c r="N464" s="4" t="s">
        <v>514</v>
      </c>
      <c r="O464" s="3">
        <v>13856.0</v>
      </c>
      <c r="P464" s="3">
        <v>5.0</v>
      </c>
      <c r="Q464" s="4" t="s">
        <v>515</v>
      </c>
      <c r="R464" s="3">
        <v>53.0</v>
      </c>
      <c r="S464" s="4" t="s">
        <v>560</v>
      </c>
      <c r="T464" s="3">
        <v>228.0</v>
      </c>
      <c r="U464" s="4" t="s">
        <v>143</v>
      </c>
      <c r="V464" s="3">
        <v>4.0</v>
      </c>
      <c r="W464" s="4" t="s">
        <v>42</v>
      </c>
      <c r="X464" s="3">
        <v>228702.0</v>
      </c>
      <c r="Y464" s="4" t="s">
        <v>533</v>
      </c>
      <c r="Z464" s="4" t="s">
        <v>92</v>
      </c>
      <c r="AA464" s="3">
        <v>4509.0</v>
      </c>
      <c r="AB464" s="4" t="s">
        <v>93</v>
      </c>
      <c r="AC464" s="3">
        <v>0.0</v>
      </c>
      <c r="AD464" s="3">
        <v>15104.0</v>
      </c>
      <c r="AE464" s="3">
        <v>15104.0</v>
      </c>
      <c r="AF464" s="5">
        <v>45507.0</v>
      </c>
    </row>
    <row r="465" ht="14.25" customHeight="1">
      <c r="A465" s="6">
        <v>2023.0</v>
      </c>
      <c r="B465" s="7" t="s">
        <v>511</v>
      </c>
      <c r="C465" s="7" t="s">
        <v>512</v>
      </c>
      <c r="D465" s="7" t="s">
        <v>34</v>
      </c>
      <c r="E465" s="6">
        <v>60.0</v>
      </c>
      <c r="F465" s="7" t="s">
        <v>565</v>
      </c>
      <c r="G465" s="6">
        <v>6136.0</v>
      </c>
      <c r="H465" s="7" t="s">
        <v>566</v>
      </c>
      <c r="I465" s="6">
        <v>300.0</v>
      </c>
      <c r="J465" s="7" t="s">
        <v>567</v>
      </c>
      <c r="K465" s="6">
        <v>12.0</v>
      </c>
      <c r="L465" s="7" t="s">
        <v>92</v>
      </c>
      <c r="M465" s="6">
        <v>0.0</v>
      </c>
      <c r="N465" s="7" t="s">
        <v>514</v>
      </c>
      <c r="O465" s="6">
        <v>13856.0</v>
      </c>
      <c r="P465" s="6">
        <v>5.0</v>
      </c>
      <c r="Q465" s="7" t="s">
        <v>515</v>
      </c>
      <c r="R465" s="6">
        <v>53.0</v>
      </c>
      <c r="S465" s="7" t="s">
        <v>560</v>
      </c>
      <c r="T465" s="6">
        <v>228.0</v>
      </c>
      <c r="U465" s="7" t="s">
        <v>143</v>
      </c>
      <c r="V465" s="6">
        <v>4.0</v>
      </c>
      <c r="W465" s="7" t="s">
        <v>42</v>
      </c>
      <c r="X465" s="6">
        <v>228703.0</v>
      </c>
      <c r="Y465" s="7" t="s">
        <v>534</v>
      </c>
      <c r="Z465" s="7" t="s">
        <v>92</v>
      </c>
      <c r="AA465" s="6">
        <v>4509.0</v>
      </c>
      <c r="AB465" s="7" t="s">
        <v>93</v>
      </c>
      <c r="AC465" s="6">
        <v>0.0</v>
      </c>
      <c r="AD465" s="6">
        <v>694829.0</v>
      </c>
      <c r="AE465" s="6">
        <v>1.3906177E7</v>
      </c>
      <c r="AF465" s="8">
        <v>45507.0</v>
      </c>
    </row>
    <row r="466" ht="14.25" customHeight="1">
      <c r="A466" s="3">
        <v>2023.0</v>
      </c>
      <c r="B466" s="4" t="s">
        <v>511</v>
      </c>
      <c r="C466" s="4" t="s">
        <v>512</v>
      </c>
      <c r="D466" s="4" t="s">
        <v>34</v>
      </c>
      <c r="E466" s="3">
        <v>60.0</v>
      </c>
      <c r="F466" s="4" t="s">
        <v>565</v>
      </c>
      <c r="G466" s="3">
        <v>6136.0</v>
      </c>
      <c r="H466" s="4" t="s">
        <v>566</v>
      </c>
      <c r="I466" s="3">
        <v>300.0</v>
      </c>
      <c r="J466" s="4" t="s">
        <v>567</v>
      </c>
      <c r="K466" s="3">
        <v>12.0</v>
      </c>
      <c r="L466" s="4" t="s">
        <v>92</v>
      </c>
      <c r="M466" s="3">
        <v>0.0</v>
      </c>
      <c r="N466" s="4" t="s">
        <v>514</v>
      </c>
      <c r="O466" s="3">
        <v>13856.0</v>
      </c>
      <c r="P466" s="3">
        <v>5.0</v>
      </c>
      <c r="Q466" s="4" t="s">
        <v>515</v>
      </c>
      <c r="R466" s="3">
        <v>53.0</v>
      </c>
      <c r="S466" s="4" t="s">
        <v>560</v>
      </c>
      <c r="T466" s="3">
        <v>228.0</v>
      </c>
      <c r="U466" s="4" t="s">
        <v>143</v>
      </c>
      <c r="V466" s="3">
        <v>4.0</v>
      </c>
      <c r="W466" s="4" t="s">
        <v>42</v>
      </c>
      <c r="X466" s="3">
        <v>228704.0</v>
      </c>
      <c r="Y466" s="4" t="s">
        <v>477</v>
      </c>
      <c r="Z466" s="4" t="s">
        <v>92</v>
      </c>
      <c r="AA466" s="3">
        <v>4509.0</v>
      </c>
      <c r="AB466" s="4" t="s">
        <v>93</v>
      </c>
      <c r="AC466" s="3">
        <v>8.91E7</v>
      </c>
      <c r="AD466" s="3">
        <v>0.0</v>
      </c>
      <c r="AE466" s="3">
        <v>0.0</v>
      </c>
      <c r="AF466" s="5">
        <v>45507.0</v>
      </c>
    </row>
    <row r="467" ht="14.25" customHeight="1">
      <c r="A467" s="6">
        <v>2023.0</v>
      </c>
      <c r="B467" s="7" t="s">
        <v>511</v>
      </c>
      <c r="C467" s="7" t="s">
        <v>512</v>
      </c>
      <c r="D467" s="7" t="s">
        <v>34</v>
      </c>
      <c r="E467" s="6">
        <v>60.0</v>
      </c>
      <c r="F467" s="7" t="s">
        <v>565</v>
      </c>
      <c r="G467" s="6">
        <v>6136.0</v>
      </c>
      <c r="H467" s="7" t="s">
        <v>566</v>
      </c>
      <c r="I467" s="6">
        <v>300.0</v>
      </c>
      <c r="J467" s="7" t="s">
        <v>567</v>
      </c>
      <c r="K467" s="6">
        <v>12.0</v>
      </c>
      <c r="L467" s="7" t="s">
        <v>92</v>
      </c>
      <c r="M467" s="6">
        <v>0.0</v>
      </c>
      <c r="N467" s="7" t="s">
        <v>514</v>
      </c>
      <c r="O467" s="6">
        <v>13856.0</v>
      </c>
      <c r="P467" s="6">
        <v>5.0</v>
      </c>
      <c r="Q467" s="10" t="s">
        <v>515</v>
      </c>
      <c r="R467" s="6">
        <v>53.0</v>
      </c>
      <c r="S467" s="7" t="s">
        <v>560</v>
      </c>
      <c r="T467" s="6">
        <v>228.0</v>
      </c>
      <c r="U467" s="7" t="s">
        <v>143</v>
      </c>
      <c r="V467" s="6">
        <v>4.0</v>
      </c>
      <c r="W467" s="7" t="s">
        <v>42</v>
      </c>
      <c r="X467" s="6">
        <v>228706.0</v>
      </c>
      <c r="Y467" s="7" t="s">
        <v>479</v>
      </c>
      <c r="Z467" s="7" t="s">
        <v>92</v>
      </c>
      <c r="AA467" s="6">
        <v>4509.0</v>
      </c>
      <c r="AB467" s="7" t="s">
        <v>93</v>
      </c>
      <c r="AC467" s="6">
        <v>0.0</v>
      </c>
      <c r="AD467" s="6">
        <v>3.2640426E7</v>
      </c>
      <c r="AE467" s="6">
        <v>2.863053216E9</v>
      </c>
      <c r="AF467" s="8">
        <v>45507.0</v>
      </c>
    </row>
    <row r="468" ht="14.25" customHeight="1">
      <c r="A468" s="3">
        <v>2023.0</v>
      </c>
      <c r="B468" s="4" t="s">
        <v>511</v>
      </c>
      <c r="C468" s="4" t="s">
        <v>512</v>
      </c>
      <c r="D468" s="4" t="s">
        <v>34</v>
      </c>
      <c r="E468" s="3">
        <v>60.0</v>
      </c>
      <c r="F468" s="4" t="s">
        <v>565</v>
      </c>
      <c r="G468" s="3">
        <v>6136.0</v>
      </c>
      <c r="H468" s="4" t="s">
        <v>566</v>
      </c>
      <c r="I468" s="3">
        <v>300.0</v>
      </c>
      <c r="J468" s="4" t="s">
        <v>567</v>
      </c>
      <c r="K468" s="3">
        <v>12.0</v>
      </c>
      <c r="L468" s="4" t="s">
        <v>92</v>
      </c>
      <c r="M468" s="3">
        <v>0.0</v>
      </c>
      <c r="N468" s="4" t="s">
        <v>514</v>
      </c>
      <c r="O468" s="3">
        <v>13856.0</v>
      </c>
      <c r="P468" s="3">
        <v>5.0</v>
      </c>
      <c r="Q468" s="4" t="s">
        <v>515</v>
      </c>
      <c r="R468" s="3">
        <v>53.0</v>
      </c>
      <c r="S468" s="4" t="s">
        <v>560</v>
      </c>
      <c r="T468" s="3">
        <v>239.0</v>
      </c>
      <c r="U468" s="4" t="s">
        <v>542</v>
      </c>
      <c r="V468" s="3">
        <v>4.0</v>
      </c>
      <c r="W468" s="4" t="s">
        <v>42</v>
      </c>
      <c r="X468" s="3">
        <v>239201.0</v>
      </c>
      <c r="Y468" s="4" t="s">
        <v>563</v>
      </c>
      <c r="Z468" s="4" t="s">
        <v>92</v>
      </c>
      <c r="AA468" s="3">
        <v>4509.0</v>
      </c>
      <c r="AB468" s="4" t="s">
        <v>93</v>
      </c>
      <c r="AC468" s="3">
        <v>0.0</v>
      </c>
      <c r="AD468" s="3">
        <v>68229.0</v>
      </c>
      <c r="AE468" s="3">
        <v>6822893.0</v>
      </c>
      <c r="AF468" s="5">
        <v>45507.0</v>
      </c>
    </row>
    <row r="469" ht="14.25" customHeight="1">
      <c r="A469" s="6">
        <v>2023.0</v>
      </c>
      <c r="B469" s="7" t="s">
        <v>511</v>
      </c>
      <c r="C469" s="7" t="s">
        <v>512</v>
      </c>
      <c r="D469" s="7" t="s">
        <v>34</v>
      </c>
      <c r="E469" s="6">
        <v>60.0</v>
      </c>
      <c r="F469" s="7" t="s">
        <v>565</v>
      </c>
      <c r="G469" s="6">
        <v>6136.0</v>
      </c>
      <c r="H469" s="7" t="s">
        <v>566</v>
      </c>
      <c r="I469" s="6">
        <v>300.0</v>
      </c>
      <c r="J469" s="7" t="s">
        <v>567</v>
      </c>
      <c r="K469" s="6">
        <v>12.0</v>
      </c>
      <c r="L469" s="7" t="s">
        <v>92</v>
      </c>
      <c r="M469" s="6">
        <v>0.0</v>
      </c>
      <c r="N469" s="7" t="s">
        <v>514</v>
      </c>
      <c r="O469" s="6">
        <v>13856.0</v>
      </c>
      <c r="P469" s="6">
        <v>5.0</v>
      </c>
      <c r="Q469" s="7" t="s">
        <v>515</v>
      </c>
      <c r="R469" s="6">
        <v>53.0</v>
      </c>
      <c r="S469" s="7" t="s">
        <v>560</v>
      </c>
      <c r="T469" s="6">
        <v>261.0</v>
      </c>
      <c r="U469" s="7" t="s">
        <v>431</v>
      </c>
      <c r="V469" s="6">
        <v>4.0</v>
      </c>
      <c r="W469" s="7" t="s">
        <v>42</v>
      </c>
      <c r="X469" s="6">
        <v>261401.0</v>
      </c>
      <c r="Y469" s="7" t="s">
        <v>564</v>
      </c>
      <c r="Z469" s="7" t="s">
        <v>92</v>
      </c>
      <c r="AA469" s="6">
        <v>4509.0</v>
      </c>
      <c r="AB469" s="7" t="s">
        <v>93</v>
      </c>
      <c r="AC469" s="6">
        <v>1.35E7</v>
      </c>
      <c r="AD469" s="6">
        <v>0.0</v>
      </c>
      <c r="AE469" s="6">
        <v>0.0</v>
      </c>
      <c r="AF469" s="8">
        <v>45507.0</v>
      </c>
    </row>
    <row r="470" ht="14.25" customHeight="1">
      <c r="A470" s="3">
        <v>2023.0</v>
      </c>
      <c r="B470" s="4" t="s">
        <v>511</v>
      </c>
      <c r="C470" s="4" t="s">
        <v>512</v>
      </c>
      <c r="D470" s="4" t="s">
        <v>34</v>
      </c>
      <c r="E470" s="3">
        <v>60.0</v>
      </c>
      <c r="F470" s="4" t="s">
        <v>565</v>
      </c>
      <c r="G470" s="3">
        <v>6136.0</v>
      </c>
      <c r="H470" s="4" t="s">
        <v>566</v>
      </c>
      <c r="I470" s="3">
        <v>300.0</v>
      </c>
      <c r="J470" s="4" t="s">
        <v>567</v>
      </c>
      <c r="K470" s="3">
        <v>12.0</v>
      </c>
      <c r="L470" s="4" t="s">
        <v>92</v>
      </c>
      <c r="M470" s="3">
        <v>0.0</v>
      </c>
      <c r="N470" s="4" t="s">
        <v>514</v>
      </c>
      <c r="O470" s="3">
        <v>13856.0</v>
      </c>
      <c r="P470" s="3">
        <v>5.0</v>
      </c>
      <c r="Q470" s="4" t="s">
        <v>515</v>
      </c>
      <c r="R470" s="3">
        <v>53.0</v>
      </c>
      <c r="S470" s="4" t="s">
        <v>560</v>
      </c>
      <c r="T470" s="3">
        <v>263.0</v>
      </c>
      <c r="U470" s="4" t="s">
        <v>551</v>
      </c>
      <c r="V470" s="3">
        <v>4.0</v>
      </c>
      <c r="W470" s="4" t="s">
        <v>42</v>
      </c>
      <c r="X470" s="3">
        <v>263101.0</v>
      </c>
      <c r="Y470" s="4" t="s">
        <v>552</v>
      </c>
      <c r="Z470" s="4" t="s">
        <v>92</v>
      </c>
      <c r="AA470" s="3">
        <v>4509.0</v>
      </c>
      <c r="AB470" s="4" t="s">
        <v>93</v>
      </c>
      <c r="AC470" s="3">
        <v>0.0</v>
      </c>
      <c r="AD470" s="3">
        <v>8862298.0</v>
      </c>
      <c r="AE470" s="3">
        <v>8.86229786E8</v>
      </c>
      <c r="AF470" s="5">
        <v>45507.0</v>
      </c>
    </row>
    <row r="471" ht="14.25" customHeight="1">
      <c r="A471" s="6">
        <v>2023.0</v>
      </c>
      <c r="B471" s="7" t="s">
        <v>511</v>
      </c>
      <c r="C471" s="7" t="s">
        <v>512</v>
      </c>
      <c r="D471" s="7" t="s">
        <v>34</v>
      </c>
      <c r="E471" s="6">
        <v>60.0</v>
      </c>
      <c r="F471" s="7" t="s">
        <v>565</v>
      </c>
      <c r="G471" s="6">
        <v>6136.0</v>
      </c>
      <c r="H471" s="7" t="s">
        <v>566</v>
      </c>
      <c r="I471" s="6">
        <v>300.0</v>
      </c>
      <c r="J471" s="7" t="s">
        <v>567</v>
      </c>
      <c r="K471" s="6">
        <v>12.0</v>
      </c>
      <c r="L471" s="7" t="s">
        <v>92</v>
      </c>
      <c r="M471" s="6">
        <v>0.0</v>
      </c>
      <c r="N471" s="7" t="s">
        <v>514</v>
      </c>
      <c r="O471" s="6">
        <v>13856.0</v>
      </c>
      <c r="P471" s="6">
        <v>5.0</v>
      </c>
      <c r="Q471" s="7" t="s">
        <v>515</v>
      </c>
      <c r="R471" s="6">
        <v>53.0</v>
      </c>
      <c r="S471" s="7" t="s">
        <v>560</v>
      </c>
      <c r="T471" s="6">
        <v>271.0</v>
      </c>
      <c r="U471" s="7" t="s">
        <v>41</v>
      </c>
      <c r="V471" s="6">
        <v>4.0</v>
      </c>
      <c r="W471" s="7" t="s">
        <v>42</v>
      </c>
      <c r="X471" s="6">
        <v>271201.0</v>
      </c>
      <c r="Y471" s="7" t="s">
        <v>43</v>
      </c>
      <c r="Z471" s="7" t="s">
        <v>92</v>
      </c>
      <c r="AA471" s="6">
        <v>4509.0</v>
      </c>
      <c r="AB471" s="7" t="s">
        <v>93</v>
      </c>
      <c r="AC471" s="6">
        <v>4.90319997E8</v>
      </c>
      <c r="AD471" s="6">
        <v>3.815787849E9</v>
      </c>
      <c r="AE471" s="6">
        <v>2.65948552E8</v>
      </c>
      <c r="AF471" s="8">
        <v>45507.0</v>
      </c>
    </row>
    <row r="472" ht="14.25" customHeight="1">
      <c r="A472" s="3">
        <v>2023.0</v>
      </c>
      <c r="B472" s="4" t="s">
        <v>511</v>
      </c>
      <c r="C472" s="4" t="s">
        <v>512</v>
      </c>
      <c r="D472" s="4" t="s">
        <v>34</v>
      </c>
      <c r="E472" s="3">
        <v>60.0</v>
      </c>
      <c r="F472" s="4" t="s">
        <v>565</v>
      </c>
      <c r="G472" s="3">
        <v>6136.0</v>
      </c>
      <c r="H472" s="4" t="s">
        <v>566</v>
      </c>
      <c r="I472" s="3">
        <v>300.0</v>
      </c>
      <c r="J472" s="4" t="s">
        <v>567</v>
      </c>
      <c r="K472" s="3">
        <v>12.0</v>
      </c>
      <c r="L472" s="4" t="s">
        <v>92</v>
      </c>
      <c r="M472" s="3">
        <v>0.0</v>
      </c>
      <c r="N472" s="4" t="s">
        <v>514</v>
      </c>
      <c r="O472" s="3">
        <v>13856.0</v>
      </c>
      <c r="P472" s="3">
        <v>5.0</v>
      </c>
      <c r="Q472" s="4" t="s">
        <v>515</v>
      </c>
      <c r="R472" s="3">
        <v>53.0</v>
      </c>
      <c r="S472" s="4" t="s">
        <v>560</v>
      </c>
      <c r="T472" s="3">
        <v>271.0</v>
      </c>
      <c r="U472" s="4" t="s">
        <v>41</v>
      </c>
      <c r="V472" s="3">
        <v>4.0</v>
      </c>
      <c r="W472" s="4" t="s">
        <v>42</v>
      </c>
      <c r="X472" s="3">
        <v>271501.0</v>
      </c>
      <c r="Y472" s="4" t="s">
        <v>75</v>
      </c>
      <c r="Z472" s="4" t="s">
        <v>92</v>
      </c>
      <c r="AA472" s="3">
        <v>4509.0</v>
      </c>
      <c r="AB472" s="4" t="s">
        <v>93</v>
      </c>
      <c r="AC472" s="3">
        <v>0.0</v>
      </c>
      <c r="AD472" s="3">
        <v>1.1851676E7</v>
      </c>
      <c r="AE472" s="3">
        <v>4.98661955E8</v>
      </c>
      <c r="AF472" s="5">
        <v>45507.0</v>
      </c>
    </row>
    <row r="473" ht="14.25" customHeight="1">
      <c r="A473" s="6">
        <v>2023.0</v>
      </c>
      <c r="B473" s="7" t="s">
        <v>511</v>
      </c>
      <c r="C473" s="7" t="s">
        <v>512</v>
      </c>
      <c r="D473" s="7" t="s">
        <v>34</v>
      </c>
      <c r="E473" s="6">
        <v>60.0</v>
      </c>
      <c r="F473" s="7" t="s">
        <v>565</v>
      </c>
      <c r="G473" s="6">
        <v>6136.0</v>
      </c>
      <c r="H473" s="7" t="s">
        <v>566</v>
      </c>
      <c r="I473" s="6">
        <v>300.0</v>
      </c>
      <c r="J473" s="7" t="s">
        <v>567</v>
      </c>
      <c r="K473" s="6">
        <v>12.0</v>
      </c>
      <c r="L473" s="7" t="s">
        <v>92</v>
      </c>
      <c r="M473" s="6">
        <v>0.0</v>
      </c>
      <c r="N473" s="7" t="s">
        <v>514</v>
      </c>
      <c r="O473" s="6">
        <v>13856.0</v>
      </c>
      <c r="P473" s="6">
        <v>5.0</v>
      </c>
      <c r="Q473" s="7" t="s">
        <v>515</v>
      </c>
      <c r="R473" s="6">
        <v>54.0</v>
      </c>
      <c r="S473" s="7" t="s">
        <v>574</v>
      </c>
      <c r="T473" s="6">
        <v>228.0</v>
      </c>
      <c r="U473" s="7" t="s">
        <v>143</v>
      </c>
      <c r="V473" s="6">
        <v>4.0</v>
      </c>
      <c r="W473" s="7" t="s">
        <v>42</v>
      </c>
      <c r="X473" s="6">
        <v>228704.0</v>
      </c>
      <c r="Y473" s="7" t="s">
        <v>477</v>
      </c>
      <c r="Z473" s="7" t="s">
        <v>92</v>
      </c>
      <c r="AA473" s="6">
        <v>4509.0</v>
      </c>
      <c r="AB473" s="7" t="s">
        <v>93</v>
      </c>
      <c r="AC473" s="6">
        <v>1890000.0</v>
      </c>
      <c r="AD473" s="6">
        <v>390000.0</v>
      </c>
      <c r="AE473" s="6">
        <v>1.0328056E7</v>
      </c>
      <c r="AF473" s="8">
        <v>45507.0</v>
      </c>
    </row>
    <row r="474" ht="14.25" customHeight="1">
      <c r="A474" s="3">
        <v>2023.0</v>
      </c>
      <c r="B474" s="4" t="s">
        <v>511</v>
      </c>
      <c r="C474" s="4" t="s">
        <v>512</v>
      </c>
      <c r="D474" s="4" t="s">
        <v>34</v>
      </c>
      <c r="E474" s="3">
        <v>60.0</v>
      </c>
      <c r="F474" s="4" t="s">
        <v>565</v>
      </c>
      <c r="G474" s="3">
        <v>6136.0</v>
      </c>
      <c r="H474" s="4" t="s">
        <v>566</v>
      </c>
      <c r="I474" s="3">
        <v>300.0</v>
      </c>
      <c r="J474" s="4" t="s">
        <v>567</v>
      </c>
      <c r="K474" s="3">
        <v>12.0</v>
      </c>
      <c r="L474" s="4" t="s">
        <v>92</v>
      </c>
      <c r="M474" s="3">
        <v>0.0</v>
      </c>
      <c r="N474" s="4" t="s">
        <v>514</v>
      </c>
      <c r="O474" s="3">
        <v>13856.0</v>
      </c>
      <c r="P474" s="3">
        <v>5.0</v>
      </c>
      <c r="Q474" s="4" t="s">
        <v>515</v>
      </c>
      <c r="R474" s="3">
        <v>54.0</v>
      </c>
      <c r="S474" s="4" t="s">
        <v>574</v>
      </c>
      <c r="T474" s="3">
        <v>228.0</v>
      </c>
      <c r="U474" s="4" t="s">
        <v>143</v>
      </c>
      <c r="V474" s="3">
        <v>4.0</v>
      </c>
      <c r="W474" s="4" t="s">
        <v>42</v>
      </c>
      <c r="X474" s="3">
        <v>228706.0</v>
      </c>
      <c r="Y474" s="4" t="s">
        <v>479</v>
      </c>
      <c r="Z474" s="4" t="s">
        <v>92</v>
      </c>
      <c r="AA474" s="3">
        <v>4509.0</v>
      </c>
      <c r="AB474" s="4" t="s">
        <v>93</v>
      </c>
      <c r="AC474" s="3">
        <v>0.0</v>
      </c>
      <c r="AD474" s="3">
        <v>1500000.0</v>
      </c>
      <c r="AE474" s="3">
        <v>0.0</v>
      </c>
      <c r="AF474" s="5">
        <v>45507.0</v>
      </c>
    </row>
    <row r="475" ht="14.25" customHeight="1">
      <c r="A475" s="6">
        <v>2023.0</v>
      </c>
      <c r="B475" s="7" t="s">
        <v>511</v>
      </c>
      <c r="C475" s="7" t="s">
        <v>512</v>
      </c>
      <c r="D475" s="7" t="s">
        <v>34</v>
      </c>
      <c r="E475" s="6">
        <v>60.0</v>
      </c>
      <c r="F475" s="7" t="s">
        <v>565</v>
      </c>
      <c r="G475" s="6">
        <v>6136.0</v>
      </c>
      <c r="H475" s="7" t="s">
        <v>566</v>
      </c>
      <c r="I475" s="6">
        <v>300.0</v>
      </c>
      <c r="J475" s="7" t="s">
        <v>567</v>
      </c>
      <c r="K475" s="6">
        <v>12.0</v>
      </c>
      <c r="L475" s="7" t="s">
        <v>92</v>
      </c>
      <c r="M475" s="6">
        <v>0.0</v>
      </c>
      <c r="N475" s="7" t="s">
        <v>514</v>
      </c>
      <c r="O475" s="6">
        <v>13856.0</v>
      </c>
      <c r="P475" s="6">
        <v>5.0</v>
      </c>
      <c r="Q475" s="7" t="s">
        <v>515</v>
      </c>
      <c r="R475" s="6">
        <v>55.0</v>
      </c>
      <c r="S475" s="7" t="s">
        <v>575</v>
      </c>
      <c r="T475" s="6">
        <v>228.0</v>
      </c>
      <c r="U475" s="7" t="s">
        <v>143</v>
      </c>
      <c r="V475" s="6">
        <v>4.0</v>
      </c>
      <c r="W475" s="7" t="s">
        <v>42</v>
      </c>
      <c r="X475" s="6">
        <v>228704.0</v>
      </c>
      <c r="Y475" s="7" t="s">
        <v>477</v>
      </c>
      <c r="Z475" s="7" t="s">
        <v>92</v>
      </c>
      <c r="AA475" s="6">
        <v>4509.0</v>
      </c>
      <c r="AB475" s="7" t="s">
        <v>93</v>
      </c>
      <c r="AC475" s="6">
        <v>540000.0</v>
      </c>
      <c r="AD475" s="6">
        <v>540000.0</v>
      </c>
      <c r="AE475" s="6">
        <v>0.0</v>
      </c>
      <c r="AF475" s="8">
        <v>45507.0</v>
      </c>
    </row>
    <row r="476" ht="14.25" customHeight="1">
      <c r="A476" s="3">
        <v>2023.0</v>
      </c>
      <c r="B476" s="4" t="s">
        <v>511</v>
      </c>
      <c r="C476" s="4" t="s">
        <v>512</v>
      </c>
      <c r="D476" s="4" t="s">
        <v>34</v>
      </c>
      <c r="E476" s="3">
        <v>60.0</v>
      </c>
      <c r="F476" s="4" t="s">
        <v>565</v>
      </c>
      <c r="G476" s="3">
        <v>6136.0</v>
      </c>
      <c r="H476" s="4" t="s">
        <v>566</v>
      </c>
      <c r="I476" s="3">
        <v>300.0</v>
      </c>
      <c r="J476" s="4" t="s">
        <v>567</v>
      </c>
      <c r="K476" s="3">
        <v>12.0</v>
      </c>
      <c r="L476" s="4" t="s">
        <v>92</v>
      </c>
      <c r="M476" s="3">
        <v>0.0</v>
      </c>
      <c r="N476" s="4" t="s">
        <v>514</v>
      </c>
      <c r="O476" s="3">
        <v>13856.0</v>
      </c>
      <c r="P476" s="3">
        <v>5.0</v>
      </c>
      <c r="Q476" s="4" t="s">
        <v>515</v>
      </c>
      <c r="R476" s="3">
        <v>55.0</v>
      </c>
      <c r="S476" s="4" t="s">
        <v>575</v>
      </c>
      <c r="T476" s="3">
        <v>261.0</v>
      </c>
      <c r="U476" s="4" t="s">
        <v>431</v>
      </c>
      <c r="V476" s="3">
        <v>4.0</v>
      </c>
      <c r="W476" s="4" t="s">
        <v>42</v>
      </c>
      <c r="X476" s="3">
        <v>261401.0</v>
      </c>
      <c r="Y476" s="4" t="s">
        <v>564</v>
      </c>
      <c r="Z476" s="4" t="s">
        <v>92</v>
      </c>
      <c r="AA476" s="3">
        <v>4509.0</v>
      </c>
      <c r="AB476" s="4" t="s">
        <v>93</v>
      </c>
      <c r="AC476" s="3">
        <v>540000.0</v>
      </c>
      <c r="AD476" s="3">
        <v>540000.0</v>
      </c>
      <c r="AE476" s="3">
        <v>0.0</v>
      </c>
      <c r="AF476" s="5">
        <v>45507.0</v>
      </c>
    </row>
    <row r="477" ht="14.25" customHeight="1">
      <c r="A477" s="6">
        <v>2023.0</v>
      </c>
      <c r="B477" s="7" t="s">
        <v>511</v>
      </c>
      <c r="C477" s="7" t="s">
        <v>512</v>
      </c>
      <c r="D477" s="7" t="s">
        <v>34</v>
      </c>
      <c r="E477" s="6">
        <v>60.0</v>
      </c>
      <c r="F477" s="7" t="s">
        <v>565</v>
      </c>
      <c r="G477" s="6">
        <v>6136.0</v>
      </c>
      <c r="H477" s="7" t="s">
        <v>566</v>
      </c>
      <c r="I477" s="6">
        <v>300.0</v>
      </c>
      <c r="J477" s="7" t="s">
        <v>567</v>
      </c>
      <c r="K477" s="6">
        <v>12.0</v>
      </c>
      <c r="L477" s="7" t="s">
        <v>92</v>
      </c>
      <c r="M477" s="6">
        <v>0.0</v>
      </c>
      <c r="N477" s="7" t="s">
        <v>514</v>
      </c>
      <c r="O477" s="6">
        <v>13856.0</v>
      </c>
      <c r="P477" s="6">
        <v>5.0</v>
      </c>
      <c r="Q477" s="7" t="s">
        <v>515</v>
      </c>
      <c r="R477" s="6">
        <v>56.0</v>
      </c>
      <c r="S477" s="7" t="s">
        <v>576</v>
      </c>
      <c r="T477" s="6">
        <v>228.0</v>
      </c>
      <c r="U477" s="7" t="s">
        <v>143</v>
      </c>
      <c r="V477" s="6">
        <v>4.0</v>
      </c>
      <c r="W477" s="7" t="s">
        <v>42</v>
      </c>
      <c r="X477" s="6">
        <v>228704.0</v>
      </c>
      <c r="Y477" s="7" t="s">
        <v>477</v>
      </c>
      <c r="Z477" s="7" t="s">
        <v>92</v>
      </c>
      <c r="AA477" s="6">
        <v>4509.0</v>
      </c>
      <c r="AB477" s="7" t="s">
        <v>93</v>
      </c>
      <c r="AC477" s="6">
        <v>261900.0</v>
      </c>
      <c r="AD477" s="6">
        <v>0.0</v>
      </c>
      <c r="AE477" s="6">
        <v>0.0</v>
      </c>
      <c r="AF477" s="8">
        <v>45507.0</v>
      </c>
    </row>
    <row r="478" ht="14.25" hidden="1" customHeight="1">
      <c r="A478" s="3">
        <v>2023.0</v>
      </c>
      <c r="B478" s="4" t="s">
        <v>511</v>
      </c>
      <c r="C478" s="4" t="s">
        <v>512</v>
      </c>
      <c r="D478" s="4" t="s">
        <v>34</v>
      </c>
      <c r="E478" s="3">
        <v>70.0</v>
      </c>
      <c r="F478" s="4" t="s">
        <v>577</v>
      </c>
      <c r="G478" s="3">
        <v>900.0</v>
      </c>
      <c r="H478" s="4" t="s">
        <v>578</v>
      </c>
      <c r="I478" s="3">
        <v>212.0</v>
      </c>
      <c r="J478" s="4" t="s">
        <v>579</v>
      </c>
      <c r="K478" s="3">
        <v>12.0</v>
      </c>
      <c r="L478" s="4" t="s">
        <v>92</v>
      </c>
      <c r="M478" s="3">
        <v>0.0</v>
      </c>
      <c r="N478" s="4" t="s">
        <v>514</v>
      </c>
      <c r="O478" s="3">
        <v>14958.0</v>
      </c>
      <c r="P478" s="3">
        <v>0.0</v>
      </c>
      <c r="Q478" s="4" t="s">
        <v>580</v>
      </c>
      <c r="R478" s="3">
        <v>30.0</v>
      </c>
      <c r="S478" s="4" t="s">
        <v>581</v>
      </c>
      <c r="T478" s="3">
        <v>225.0</v>
      </c>
      <c r="U478" s="4" t="s">
        <v>495</v>
      </c>
      <c r="V478" s="3">
        <v>4.0</v>
      </c>
      <c r="W478" s="4" t="s">
        <v>42</v>
      </c>
      <c r="X478" s="3">
        <v>225401.0</v>
      </c>
      <c r="Y478" s="4" t="s">
        <v>496</v>
      </c>
      <c r="Z478" s="4" t="s">
        <v>92</v>
      </c>
      <c r="AA478" s="3">
        <v>4599.0</v>
      </c>
      <c r="AB478" s="4" t="s">
        <v>582</v>
      </c>
      <c r="AC478" s="3">
        <v>430715.0</v>
      </c>
      <c r="AD478" s="3">
        <v>430715.0</v>
      </c>
      <c r="AE478" s="3">
        <v>0.0</v>
      </c>
      <c r="AF478" s="5">
        <v>45507.0</v>
      </c>
    </row>
    <row r="479" ht="14.25" hidden="1" customHeight="1">
      <c r="A479" s="6">
        <v>2023.0</v>
      </c>
      <c r="B479" s="7" t="s">
        <v>511</v>
      </c>
      <c r="C479" s="7" t="s">
        <v>512</v>
      </c>
      <c r="D479" s="7" t="s">
        <v>34</v>
      </c>
      <c r="E479" s="6">
        <v>70.0</v>
      </c>
      <c r="F479" s="7" t="s">
        <v>577</v>
      </c>
      <c r="G479" s="6">
        <v>900.0</v>
      </c>
      <c r="H479" s="7" t="s">
        <v>578</v>
      </c>
      <c r="I479" s="6">
        <v>212.0</v>
      </c>
      <c r="J479" s="7" t="s">
        <v>579</v>
      </c>
      <c r="K479" s="6">
        <v>12.0</v>
      </c>
      <c r="L479" s="7" t="s">
        <v>92</v>
      </c>
      <c r="M479" s="6">
        <v>0.0</v>
      </c>
      <c r="N479" s="7" t="s">
        <v>514</v>
      </c>
      <c r="O479" s="6">
        <v>14958.0</v>
      </c>
      <c r="P479" s="6">
        <v>0.0</v>
      </c>
      <c r="Q479" s="7" t="s">
        <v>580</v>
      </c>
      <c r="R479" s="6">
        <v>30.0</v>
      </c>
      <c r="S479" s="7" t="s">
        <v>581</v>
      </c>
      <c r="T479" s="6">
        <v>261.0</v>
      </c>
      <c r="U479" s="7" t="s">
        <v>431</v>
      </c>
      <c r="V479" s="6">
        <v>4.0</v>
      </c>
      <c r="W479" s="7" t="s">
        <v>42</v>
      </c>
      <c r="X479" s="6">
        <v>261301.0</v>
      </c>
      <c r="Y479" s="7" t="s">
        <v>547</v>
      </c>
      <c r="Z479" s="7" t="s">
        <v>92</v>
      </c>
      <c r="AA479" s="6">
        <v>4599.0</v>
      </c>
      <c r="AB479" s="7" t="s">
        <v>582</v>
      </c>
      <c r="AC479" s="6">
        <v>3913352.0</v>
      </c>
      <c r="AD479" s="6">
        <v>3913352.0</v>
      </c>
      <c r="AE479" s="6">
        <v>0.0</v>
      </c>
      <c r="AF479" s="8">
        <v>45507.0</v>
      </c>
    </row>
    <row r="480" ht="14.25" hidden="1" customHeight="1">
      <c r="A480" s="3">
        <v>2023.0</v>
      </c>
      <c r="B480" s="4" t="s">
        <v>511</v>
      </c>
      <c r="C480" s="4" t="s">
        <v>512</v>
      </c>
      <c r="D480" s="4" t="s">
        <v>34</v>
      </c>
      <c r="E480" s="3">
        <v>70.0</v>
      </c>
      <c r="F480" s="4" t="s">
        <v>577</v>
      </c>
      <c r="G480" s="3">
        <v>900.0</v>
      </c>
      <c r="H480" s="4" t="s">
        <v>578</v>
      </c>
      <c r="I480" s="3">
        <v>212.0</v>
      </c>
      <c r="J480" s="4" t="s">
        <v>579</v>
      </c>
      <c r="K480" s="3">
        <v>12.0</v>
      </c>
      <c r="L480" s="4" t="s">
        <v>92</v>
      </c>
      <c r="M480" s="3">
        <v>0.0</v>
      </c>
      <c r="N480" s="4" t="s">
        <v>514</v>
      </c>
      <c r="O480" s="3">
        <v>14958.0</v>
      </c>
      <c r="P480" s="3">
        <v>0.0</v>
      </c>
      <c r="Q480" s="4" t="s">
        <v>580</v>
      </c>
      <c r="R480" s="3">
        <v>30.0</v>
      </c>
      <c r="S480" s="4" t="s">
        <v>581</v>
      </c>
      <c r="T480" s="3">
        <v>265.0</v>
      </c>
      <c r="U480" s="4" t="s">
        <v>506</v>
      </c>
      <c r="V480" s="3">
        <v>4.0</v>
      </c>
      <c r="W480" s="4" t="s">
        <v>42</v>
      </c>
      <c r="X480" s="3">
        <v>265501.0</v>
      </c>
      <c r="Y480" s="4" t="s">
        <v>583</v>
      </c>
      <c r="Z480" s="4" t="s">
        <v>92</v>
      </c>
      <c r="AA480" s="3">
        <v>4599.0</v>
      </c>
      <c r="AB480" s="4" t="s">
        <v>582</v>
      </c>
      <c r="AC480" s="3">
        <v>1.190647E7</v>
      </c>
      <c r="AD480" s="3">
        <v>1.190647E7</v>
      </c>
      <c r="AE480" s="3">
        <v>0.0</v>
      </c>
      <c r="AF480" s="5">
        <v>45507.0</v>
      </c>
    </row>
    <row r="481" ht="14.25" hidden="1" customHeight="1">
      <c r="A481" s="6">
        <v>2023.0</v>
      </c>
      <c r="B481" s="7" t="s">
        <v>511</v>
      </c>
      <c r="C481" s="7" t="s">
        <v>512</v>
      </c>
      <c r="D481" s="7" t="s">
        <v>34</v>
      </c>
      <c r="E481" s="6">
        <v>70.0</v>
      </c>
      <c r="F481" s="7" t="s">
        <v>577</v>
      </c>
      <c r="G481" s="6">
        <v>900.0</v>
      </c>
      <c r="H481" s="7" t="s">
        <v>578</v>
      </c>
      <c r="I481" s="6">
        <v>212.0</v>
      </c>
      <c r="J481" s="7" t="s">
        <v>579</v>
      </c>
      <c r="K481" s="6">
        <v>12.0</v>
      </c>
      <c r="L481" s="7" t="s">
        <v>92</v>
      </c>
      <c r="M481" s="6">
        <v>0.0</v>
      </c>
      <c r="N481" s="7" t="s">
        <v>514</v>
      </c>
      <c r="O481" s="6">
        <v>14958.0</v>
      </c>
      <c r="P481" s="6">
        <v>0.0</v>
      </c>
      <c r="Q481" s="7" t="s">
        <v>580</v>
      </c>
      <c r="R481" s="6">
        <v>31.0</v>
      </c>
      <c r="S481" s="7" t="s">
        <v>584</v>
      </c>
      <c r="T481" s="6">
        <v>222.0</v>
      </c>
      <c r="U481" s="7" t="s">
        <v>524</v>
      </c>
      <c r="V481" s="6">
        <v>4.0</v>
      </c>
      <c r="W481" s="7" t="s">
        <v>42</v>
      </c>
      <c r="X481" s="6">
        <v>222201.0</v>
      </c>
      <c r="Y481" s="7" t="s">
        <v>525</v>
      </c>
      <c r="Z481" s="7" t="s">
        <v>92</v>
      </c>
      <c r="AA481" s="6">
        <v>4599.0</v>
      </c>
      <c r="AB481" s="7" t="s">
        <v>582</v>
      </c>
      <c r="AC481" s="6">
        <v>516858.0</v>
      </c>
      <c r="AD481" s="6">
        <v>516858.0</v>
      </c>
      <c r="AE481" s="6">
        <v>0.0</v>
      </c>
      <c r="AF481" s="8">
        <v>45507.0</v>
      </c>
    </row>
    <row r="482" ht="14.25" hidden="1" customHeight="1">
      <c r="A482" s="3">
        <v>2023.0</v>
      </c>
      <c r="B482" s="4" t="s">
        <v>511</v>
      </c>
      <c r="C482" s="4" t="s">
        <v>512</v>
      </c>
      <c r="D482" s="4" t="s">
        <v>34</v>
      </c>
      <c r="E482" s="3">
        <v>70.0</v>
      </c>
      <c r="F482" s="4" t="s">
        <v>577</v>
      </c>
      <c r="G482" s="3">
        <v>900.0</v>
      </c>
      <c r="H482" s="4" t="s">
        <v>578</v>
      </c>
      <c r="I482" s="3">
        <v>212.0</v>
      </c>
      <c r="J482" s="4" t="s">
        <v>579</v>
      </c>
      <c r="K482" s="3">
        <v>12.0</v>
      </c>
      <c r="L482" s="4" t="s">
        <v>92</v>
      </c>
      <c r="M482" s="3">
        <v>0.0</v>
      </c>
      <c r="N482" s="4" t="s">
        <v>514</v>
      </c>
      <c r="O482" s="3">
        <v>14958.0</v>
      </c>
      <c r="P482" s="3">
        <v>0.0</v>
      </c>
      <c r="Q482" s="4" t="s">
        <v>580</v>
      </c>
      <c r="R482" s="3">
        <v>32.0</v>
      </c>
      <c r="S482" s="4" t="s">
        <v>585</v>
      </c>
      <c r="T482" s="3">
        <v>268.0</v>
      </c>
      <c r="U482" s="4" t="s">
        <v>556</v>
      </c>
      <c r="V482" s="3">
        <v>4.0</v>
      </c>
      <c r="W482" s="4" t="s">
        <v>42</v>
      </c>
      <c r="X482" s="3">
        <v>268301.0</v>
      </c>
      <c r="Y482" s="4" t="s">
        <v>557</v>
      </c>
      <c r="Z482" s="4" t="s">
        <v>92</v>
      </c>
      <c r="AA482" s="3">
        <v>4599.0</v>
      </c>
      <c r="AB482" s="4" t="s">
        <v>582</v>
      </c>
      <c r="AC482" s="3">
        <v>4213130.0</v>
      </c>
      <c r="AD482" s="3">
        <v>4213130.0</v>
      </c>
      <c r="AE482" s="3">
        <v>0.0</v>
      </c>
      <c r="AF482" s="5">
        <v>45507.0</v>
      </c>
    </row>
    <row r="483" ht="14.25" hidden="1" customHeight="1">
      <c r="A483" s="6">
        <v>2023.0</v>
      </c>
      <c r="B483" s="7" t="s">
        <v>511</v>
      </c>
      <c r="C483" s="7" t="s">
        <v>512</v>
      </c>
      <c r="D483" s="7" t="s">
        <v>34</v>
      </c>
      <c r="E483" s="6">
        <v>70.0</v>
      </c>
      <c r="F483" s="7" t="s">
        <v>577</v>
      </c>
      <c r="G483" s="6">
        <v>900.0</v>
      </c>
      <c r="H483" s="7" t="s">
        <v>578</v>
      </c>
      <c r="I483" s="6">
        <v>212.0</v>
      </c>
      <c r="J483" s="7" t="s">
        <v>579</v>
      </c>
      <c r="K483" s="6">
        <v>12.0</v>
      </c>
      <c r="L483" s="7" t="s">
        <v>92</v>
      </c>
      <c r="M483" s="6">
        <v>0.0</v>
      </c>
      <c r="N483" s="7" t="s">
        <v>514</v>
      </c>
      <c r="O483" s="6">
        <v>14958.0</v>
      </c>
      <c r="P483" s="6">
        <v>0.0</v>
      </c>
      <c r="Q483" s="7" t="s">
        <v>580</v>
      </c>
      <c r="R483" s="6">
        <v>33.0</v>
      </c>
      <c r="S483" s="7" t="s">
        <v>586</v>
      </c>
      <c r="T483" s="6">
        <v>211.0</v>
      </c>
      <c r="U483" s="7" t="s">
        <v>488</v>
      </c>
      <c r="V483" s="6">
        <v>4.0</v>
      </c>
      <c r="W483" s="7" t="s">
        <v>42</v>
      </c>
      <c r="X483" s="6">
        <v>211209.0</v>
      </c>
      <c r="Y483" s="7" t="s">
        <v>587</v>
      </c>
      <c r="Z483" s="7" t="s">
        <v>92</v>
      </c>
      <c r="AA483" s="6">
        <v>4599.0</v>
      </c>
      <c r="AB483" s="7" t="s">
        <v>582</v>
      </c>
      <c r="AC483" s="6">
        <v>5537763.0</v>
      </c>
      <c r="AD483" s="6">
        <v>5537763.0</v>
      </c>
      <c r="AE483" s="6">
        <v>0.0</v>
      </c>
      <c r="AF483" s="8">
        <v>45507.0</v>
      </c>
    </row>
    <row r="484" ht="14.25" hidden="1" customHeight="1">
      <c r="A484" s="3">
        <v>2023.0</v>
      </c>
      <c r="B484" s="4" t="s">
        <v>511</v>
      </c>
      <c r="C484" s="4" t="s">
        <v>512</v>
      </c>
      <c r="D484" s="4" t="s">
        <v>34</v>
      </c>
      <c r="E484" s="3">
        <v>70.0</v>
      </c>
      <c r="F484" s="4" t="s">
        <v>577</v>
      </c>
      <c r="G484" s="3">
        <v>900.0</v>
      </c>
      <c r="H484" s="4" t="s">
        <v>578</v>
      </c>
      <c r="I484" s="3">
        <v>212.0</v>
      </c>
      <c r="J484" s="4" t="s">
        <v>579</v>
      </c>
      <c r="K484" s="3">
        <v>12.0</v>
      </c>
      <c r="L484" s="4" t="s">
        <v>92</v>
      </c>
      <c r="M484" s="3">
        <v>0.0</v>
      </c>
      <c r="N484" s="4" t="s">
        <v>514</v>
      </c>
      <c r="O484" s="3">
        <v>14958.0</v>
      </c>
      <c r="P484" s="3">
        <v>0.0</v>
      </c>
      <c r="Q484" s="4" t="s">
        <v>580</v>
      </c>
      <c r="R484" s="3">
        <v>33.0</v>
      </c>
      <c r="S484" s="4" t="s">
        <v>586</v>
      </c>
      <c r="T484" s="3">
        <v>223.0</v>
      </c>
      <c r="U484" s="4" t="s">
        <v>526</v>
      </c>
      <c r="V484" s="3">
        <v>4.0</v>
      </c>
      <c r="W484" s="4" t="s">
        <v>42</v>
      </c>
      <c r="X484" s="3">
        <v>223101.0</v>
      </c>
      <c r="Y484" s="4" t="s">
        <v>527</v>
      </c>
      <c r="Z484" s="4" t="s">
        <v>92</v>
      </c>
      <c r="AA484" s="3">
        <v>4599.0</v>
      </c>
      <c r="AB484" s="4" t="s">
        <v>582</v>
      </c>
      <c r="AC484" s="3">
        <v>5537763.0</v>
      </c>
      <c r="AD484" s="3">
        <v>5537763.0</v>
      </c>
      <c r="AE484" s="3">
        <v>0.0</v>
      </c>
      <c r="AF484" s="5">
        <v>45507.0</v>
      </c>
    </row>
    <row r="485" ht="14.25" hidden="1" customHeight="1">
      <c r="A485" s="6">
        <v>2023.0</v>
      </c>
      <c r="B485" s="7" t="s">
        <v>511</v>
      </c>
      <c r="C485" s="7" t="s">
        <v>512</v>
      </c>
      <c r="D485" s="7" t="s">
        <v>34</v>
      </c>
      <c r="E485" s="6">
        <v>70.0</v>
      </c>
      <c r="F485" s="7" t="s">
        <v>577</v>
      </c>
      <c r="G485" s="6">
        <v>900.0</v>
      </c>
      <c r="H485" s="7" t="s">
        <v>578</v>
      </c>
      <c r="I485" s="6">
        <v>212.0</v>
      </c>
      <c r="J485" s="7" t="s">
        <v>579</v>
      </c>
      <c r="K485" s="6">
        <v>12.0</v>
      </c>
      <c r="L485" s="7" t="s">
        <v>92</v>
      </c>
      <c r="M485" s="6">
        <v>0.0</v>
      </c>
      <c r="N485" s="7" t="s">
        <v>514</v>
      </c>
      <c r="O485" s="6">
        <v>14958.0</v>
      </c>
      <c r="P485" s="6">
        <v>0.0</v>
      </c>
      <c r="Q485" s="7" t="s">
        <v>580</v>
      </c>
      <c r="R485" s="6">
        <v>33.0</v>
      </c>
      <c r="S485" s="7" t="s">
        <v>586</v>
      </c>
      <c r="T485" s="6">
        <v>226.0</v>
      </c>
      <c r="U485" s="7" t="s">
        <v>572</v>
      </c>
      <c r="V485" s="6">
        <v>4.0</v>
      </c>
      <c r="W485" s="7" t="s">
        <v>42</v>
      </c>
      <c r="X485" s="6">
        <v>226301.0</v>
      </c>
      <c r="Y485" s="7" t="s">
        <v>573</v>
      </c>
      <c r="Z485" s="7" t="s">
        <v>92</v>
      </c>
      <c r="AA485" s="6">
        <v>4599.0</v>
      </c>
      <c r="AB485" s="7" t="s">
        <v>582</v>
      </c>
      <c r="AC485" s="6">
        <v>738368.0</v>
      </c>
      <c r="AD485" s="6">
        <v>738368.0</v>
      </c>
      <c r="AE485" s="6">
        <v>0.0</v>
      </c>
      <c r="AF485" s="8">
        <v>45507.0</v>
      </c>
    </row>
    <row r="486" ht="14.25" hidden="1" customHeight="1">
      <c r="A486" s="3">
        <v>2023.0</v>
      </c>
      <c r="B486" s="4" t="s">
        <v>588</v>
      </c>
      <c r="C486" s="4" t="s">
        <v>589</v>
      </c>
      <c r="D486" s="4" t="s">
        <v>34</v>
      </c>
      <c r="E486" s="3">
        <v>60.0</v>
      </c>
      <c r="F486" s="4" t="s">
        <v>565</v>
      </c>
      <c r="G486" s="3">
        <v>6163.0</v>
      </c>
      <c r="H486" s="4" t="s">
        <v>590</v>
      </c>
      <c r="I486" s="3">
        <v>300.0</v>
      </c>
      <c r="J486" s="4" t="s">
        <v>567</v>
      </c>
      <c r="K486" s="3">
        <v>12.0</v>
      </c>
      <c r="L486" s="4" t="s">
        <v>92</v>
      </c>
      <c r="M486" s="3">
        <v>1.0</v>
      </c>
      <c r="N486" s="4" t="s">
        <v>591</v>
      </c>
      <c r="O486" s="3">
        <v>15350.0</v>
      </c>
      <c r="P486" s="3">
        <v>0.0</v>
      </c>
      <c r="Q486" s="4" t="s">
        <v>580</v>
      </c>
      <c r="R486" s="3">
        <v>6.0</v>
      </c>
      <c r="S486" s="4" t="s">
        <v>592</v>
      </c>
      <c r="T486" s="3">
        <v>223.0</v>
      </c>
      <c r="U486" s="4" t="s">
        <v>526</v>
      </c>
      <c r="V486" s="3">
        <v>4.0</v>
      </c>
      <c r="W486" s="4" t="s">
        <v>42</v>
      </c>
      <c r="X486" s="3">
        <v>223201.0</v>
      </c>
      <c r="Y486" s="4" t="s">
        <v>528</v>
      </c>
      <c r="Z486" s="4" t="s">
        <v>92</v>
      </c>
      <c r="AA486" s="3">
        <v>4599.0</v>
      </c>
      <c r="AB486" s="4" t="s">
        <v>582</v>
      </c>
      <c r="AC486" s="3">
        <v>0.0</v>
      </c>
      <c r="AD486" s="3">
        <v>1.1665038E7</v>
      </c>
      <c r="AE486" s="3">
        <v>0.0</v>
      </c>
      <c r="AF486" s="5">
        <v>45507.0</v>
      </c>
    </row>
    <row r="487" ht="14.25" hidden="1" customHeight="1">
      <c r="A487" s="6">
        <v>2023.0</v>
      </c>
      <c r="B487" s="7" t="s">
        <v>588</v>
      </c>
      <c r="C487" s="7" t="s">
        <v>589</v>
      </c>
      <c r="D487" s="7" t="s">
        <v>34</v>
      </c>
      <c r="E487" s="6">
        <v>60.0</v>
      </c>
      <c r="F487" s="7" t="s">
        <v>565</v>
      </c>
      <c r="G487" s="6">
        <v>6163.0</v>
      </c>
      <c r="H487" s="7" t="s">
        <v>590</v>
      </c>
      <c r="I487" s="6">
        <v>300.0</v>
      </c>
      <c r="J487" s="7" t="s">
        <v>567</v>
      </c>
      <c r="K487" s="6">
        <v>12.0</v>
      </c>
      <c r="L487" s="7" t="s">
        <v>92</v>
      </c>
      <c r="M487" s="6">
        <v>1.0</v>
      </c>
      <c r="N487" s="7" t="s">
        <v>591</v>
      </c>
      <c r="O487" s="6">
        <v>15350.0</v>
      </c>
      <c r="P487" s="6">
        <v>0.0</v>
      </c>
      <c r="Q487" s="7" t="s">
        <v>580</v>
      </c>
      <c r="R487" s="6">
        <v>6.0</v>
      </c>
      <c r="S487" s="7" t="s">
        <v>592</v>
      </c>
      <c r="T487" s="6">
        <v>228.0</v>
      </c>
      <c r="U487" s="7" t="s">
        <v>143</v>
      </c>
      <c r="V487" s="6">
        <v>4.0</v>
      </c>
      <c r="W487" s="7" t="s">
        <v>42</v>
      </c>
      <c r="X487" s="6">
        <v>228701.0</v>
      </c>
      <c r="Y487" s="7" t="s">
        <v>144</v>
      </c>
      <c r="Z487" s="7" t="s">
        <v>92</v>
      </c>
      <c r="AA487" s="6">
        <v>4599.0</v>
      </c>
      <c r="AB487" s="7" t="s">
        <v>582</v>
      </c>
      <c r="AC487" s="6">
        <v>0.0</v>
      </c>
      <c r="AD487" s="6">
        <v>1342400.0</v>
      </c>
      <c r="AE487" s="6">
        <v>0.0</v>
      </c>
      <c r="AF487" s="8">
        <v>45507.0</v>
      </c>
    </row>
    <row r="488" ht="14.25" hidden="1" customHeight="1">
      <c r="A488" s="3">
        <v>2023.0</v>
      </c>
      <c r="B488" s="4" t="s">
        <v>588</v>
      </c>
      <c r="C488" s="4" t="s">
        <v>589</v>
      </c>
      <c r="D488" s="4" t="s">
        <v>34</v>
      </c>
      <c r="E488" s="3">
        <v>60.0</v>
      </c>
      <c r="F488" s="4" t="s">
        <v>565</v>
      </c>
      <c r="G488" s="3">
        <v>6163.0</v>
      </c>
      <c r="H488" s="4" t="s">
        <v>590</v>
      </c>
      <c r="I488" s="3">
        <v>300.0</v>
      </c>
      <c r="J488" s="4" t="s">
        <v>567</v>
      </c>
      <c r="K488" s="3">
        <v>12.0</v>
      </c>
      <c r="L488" s="4" t="s">
        <v>92</v>
      </c>
      <c r="M488" s="3">
        <v>1.0</v>
      </c>
      <c r="N488" s="4" t="s">
        <v>591</v>
      </c>
      <c r="O488" s="3">
        <v>15350.0</v>
      </c>
      <c r="P488" s="3">
        <v>0.0</v>
      </c>
      <c r="Q488" s="4" t="s">
        <v>580</v>
      </c>
      <c r="R488" s="3">
        <v>6.0</v>
      </c>
      <c r="S488" s="4" t="s">
        <v>592</v>
      </c>
      <c r="T488" s="3">
        <v>228.0</v>
      </c>
      <c r="U488" s="4" t="s">
        <v>143</v>
      </c>
      <c r="V488" s="3">
        <v>4.0</v>
      </c>
      <c r="W488" s="4" t="s">
        <v>42</v>
      </c>
      <c r="X488" s="3">
        <v>228704.0</v>
      </c>
      <c r="Y488" s="4" t="s">
        <v>477</v>
      </c>
      <c r="Z488" s="4" t="s">
        <v>92</v>
      </c>
      <c r="AA488" s="3">
        <v>4599.0</v>
      </c>
      <c r="AB488" s="4" t="s">
        <v>582</v>
      </c>
      <c r="AC488" s="3">
        <v>0.0</v>
      </c>
      <c r="AD488" s="3">
        <v>443951.0</v>
      </c>
      <c r="AE488" s="3">
        <v>0.0</v>
      </c>
      <c r="AF488" s="5">
        <v>45507.0</v>
      </c>
    </row>
    <row r="489" ht="14.25" hidden="1" customHeight="1">
      <c r="A489" s="6">
        <v>2023.0</v>
      </c>
      <c r="B489" s="7" t="s">
        <v>588</v>
      </c>
      <c r="C489" s="7" t="s">
        <v>589</v>
      </c>
      <c r="D489" s="7" t="s">
        <v>34</v>
      </c>
      <c r="E489" s="6">
        <v>60.0</v>
      </c>
      <c r="F489" s="7" t="s">
        <v>565</v>
      </c>
      <c r="G489" s="6">
        <v>6163.0</v>
      </c>
      <c r="H489" s="7" t="s">
        <v>590</v>
      </c>
      <c r="I489" s="6">
        <v>300.0</v>
      </c>
      <c r="J489" s="7" t="s">
        <v>567</v>
      </c>
      <c r="K489" s="6">
        <v>12.0</v>
      </c>
      <c r="L489" s="7" t="s">
        <v>92</v>
      </c>
      <c r="M489" s="6">
        <v>1.0</v>
      </c>
      <c r="N489" s="7" t="s">
        <v>591</v>
      </c>
      <c r="O489" s="6">
        <v>15350.0</v>
      </c>
      <c r="P489" s="6">
        <v>0.0</v>
      </c>
      <c r="Q489" s="7" t="s">
        <v>580</v>
      </c>
      <c r="R489" s="6">
        <v>6.0</v>
      </c>
      <c r="S489" s="7" t="s">
        <v>592</v>
      </c>
      <c r="T489" s="6">
        <v>228.0</v>
      </c>
      <c r="U489" s="7" t="s">
        <v>143</v>
      </c>
      <c r="V489" s="6">
        <v>4.0</v>
      </c>
      <c r="W489" s="7" t="s">
        <v>42</v>
      </c>
      <c r="X489" s="6">
        <v>228706.0</v>
      </c>
      <c r="Y489" s="7" t="s">
        <v>479</v>
      </c>
      <c r="Z489" s="7" t="s">
        <v>92</v>
      </c>
      <c r="AA489" s="6">
        <v>4599.0</v>
      </c>
      <c r="AB489" s="7" t="s">
        <v>582</v>
      </c>
      <c r="AC489" s="6">
        <v>0.0</v>
      </c>
      <c r="AD489" s="6">
        <v>1.635386734E9</v>
      </c>
      <c r="AE489" s="6">
        <v>0.0</v>
      </c>
      <c r="AF489" s="8">
        <v>45507.0</v>
      </c>
    </row>
    <row r="490" ht="14.25" hidden="1" customHeight="1">
      <c r="A490" s="3">
        <v>2023.0</v>
      </c>
      <c r="B490" s="4" t="s">
        <v>593</v>
      </c>
      <c r="C490" s="4" t="s">
        <v>594</v>
      </c>
      <c r="D490" s="4" t="s">
        <v>34</v>
      </c>
      <c r="E490" s="3">
        <v>60.0</v>
      </c>
      <c r="F490" s="4" t="s">
        <v>565</v>
      </c>
      <c r="G490" s="3">
        <v>6011.0</v>
      </c>
      <c r="H490" s="4" t="s">
        <v>595</v>
      </c>
      <c r="I490" s="3">
        <v>300.0</v>
      </c>
      <c r="J490" s="4" t="s">
        <v>567</v>
      </c>
      <c r="K490" s="3">
        <v>11.0</v>
      </c>
      <c r="L490" s="4" t="s">
        <v>596</v>
      </c>
      <c r="M490" s="3">
        <v>1.0</v>
      </c>
      <c r="N490" s="4" t="s">
        <v>597</v>
      </c>
      <c r="O490" s="3">
        <v>14738.0</v>
      </c>
      <c r="P490" s="3">
        <v>0.0</v>
      </c>
      <c r="Q490" s="4" t="s">
        <v>580</v>
      </c>
      <c r="R490" s="3">
        <v>2.0</v>
      </c>
      <c r="S490" s="4" t="s">
        <v>598</v>
      </c>
      <c r="T490" s="3">
        <v>228.0</v>
      </c>
      <c r="U490" s="4" t="s">
        <v>143</v>
      </c>
      <c r="V490" s="3">
        <v>1.0</v>
      </c>
      <c r="W490" s="4" t="s">
        <v>55</v>
      </c>
      <c r="X490" s="3">
        <v>228704.0</v>
      </c>
      <c r="Y490" s="4" t="s">
        <v>477</v>
      </c>
      <c r="Z490" s="4" t="s">
        <v>599</v>
      </c>
      <c r="AA490" s="3">
        <v>1102.0</v>
      </c>
      <c r="AB490" s="4" t="s">
        <v>600</v>
      </c>
      <c r="AC490" s="3">
        <v>9681500.0</v>
      </c>
      <c r="AD490" s="3">
        <v>0.0</v>
      </c>
      <c r="AE490" s="3">
        <v>0.0</v>
      </c>
      <c r="AF490" s="5">
        <v>45507.0</v>
      </c>
    </row>
    <row r="491" ht="14.25" hidden="1" customHeight="1">
      <c r="A491" s="6">
        <v>2023.0</v>
      </c>
      <c r="B491" s="7" t="s">
        <v>593</v>
      </c>
      <c r="C491" s="7" t="s">
        <v>594</v>
      </c>
      <c r="D491" s="7" t="s">
        <v>34</v>
      </c>
      <c r="E491" s="6">
        <v>60.0</v>
      </c>
      <c r="F491" s="7" t="s">
        <v>565</v>
      </c>
      <c r="G491" s="6">
        <v>6011.0</v>
      </c>
      <c r="H491" s="7" t="s">
        <v>595</v>
      </c>
      <c r="I491" s="6">
        <v>300.0</v>
      </c>
      <c r="J491" s="7" t="s">
        <v>567</v>
      </c>
      <c r="K491" s="6">
        <v>11.0</v>
      </c>
      <c r="L491" s="7" t="s">
        <v>596</v>
      </c>
      <c r="M491" s="6">
        <v>1.0</v>
      </c>
      <c r="N491" s="7" t="s">
        <v>597</v>
      </c>
      <c r="O491" s="6">
        <v>14738.0</v>
      </c>
      <c r="P491" s="6">
        <v>0.0</v>
      </c>
      <c r="Q491" s="7" t="s">
        <v>580</v>
      </c>
      <c r="R491" s="6">
        <v>3.0</v>
      </c>
      <c r="S491" s="7" t="s">
        <v>598</v>
      </c>
      <c r="T491" s="6">
        <v>228.0</v>
      </c>
      <c r="U491" s="7" t="s">
        <v>143</v>
      </c>
      <c r="V491" s="6">
        <v>1.0</v>
      </c>
      <c r="W491" s="7" t="s">
        <v>55</v>
      </c>
      <c r="X491" s="6">
        <v>228705.0</v>
      </c>
      <c r="Y491" s="7" t="s">
        <v>601</v>
      </c>
      <c r="Z491" s="7" t="s">
        <v>599</v>
      </c>
      <c r="AA491" s="6">
        <v>1102.0</v>
      </c>
      <c r="AB491" s="7" t="s">
        <v>600</v>
      </c>
      <c r="AC491" s="6">
        <v>1.4949375E7</v>
      </c>
      <c r="AD491" s="6">
        <v>0.0</v>
      </c>
      <c r="AE491" s="6">
        <v>0.0</v>
      </c>
      <c r="AF491" s="8">
        <v>45507.0</v>
      </c>
    </row>
    <row r="492" ht="14.25" hidden="1" customHeight="1">
      <c r="A492" s="3">
        <v>2023.0</v>
      </c>
      <c r="B492" s="4" t="s">
        <v>593</v>
      </c>
      <c r="C492" s="4" t="s">
        <v>594</v>
      </c>
      <c r="D492" s="4" t="s">
        <v>34</v>
      </c>
      <c r="E492" s="3">
        <v>60.0</v>
      </c>
      <c r="F492" s="4" t="s">
        <v>565</v>
      </c>
      <c r="G492" s="3">
        <v>6011.0</v>
      </c>
      <c r="H492" s="4" t="s">
        <v>595</v>
      </c>
      <c r="I492" s="3">
        <v>300.0</v>
      </c>
      <c r="J492" s="4" t="s">
        <v>567</v>
      </c>
      <c r="K492" s="3">
        <v>11.0</v>
      </c>
      <c r="L492" s="4" t="s">
        <v>596</v>
      </c>
      <c r="M492" s="3">
        <v>1.0</v>
      </c>
      <c r="N492" s="4" t="s">
        <v>597</v>
      </c>
      <c r="O492" s="3">
        <v>14738.0</v>
      </c>
      <c r="P492" s="3">
        <v>0.0</v>
      </c>
      <c r="Q492" s="4" t="s">
        <v>580</v>
      </c>
      <c r="R492" s="3">
        <v>4.0</v>
      </c>
      <c r="S492" s="4" t="s">
        <v>598</v>
      </c>
      <c r="T492" s="3">
        <v>228.0</v>
      </c>
      <c r="U492" s="4" t="s">
        <v>143</v>
      </c>
      <c r="V492" s="3">
        <v>1.0</v>
      </c>
      <c r="W492" s="4" t="s">
        <v>55</v>
      </c>
      <c r="X492" s="3">
        <v>228706.0</v>
      </c>
      <c r="Y492" s="4" t="s">
        <v>479</v>
      </c>
      <c r="Z492" s="4" t="s">
        <v>599</v>
      </c>
      <c r="AA492" s="3">
        <v>1102.0</v>
      </c>
      <c r="AB492" s="4" t="s">
        <v>600</v>
      </c>
      <c r="AC492" s="3">
        <v>2278000.0</v>
      </c>
      <c r="AD492" s="3">
        <v>0.0</v>
      </c>
      <c r="AE492" s="3">
        <v>0.0</v>
      </c>
      <c r="AF492" s="5">
        <v>45507.0</v>
      </c>
    </row>
    <row r="493" ht="14.25" hidden="1" customHeight="1">
      <c r="A493" s="6">
        <v>2023.0</v>
      </c>
      <c r="B493" s="7" t="s">
        <v>593</v>
      </c>
      <c r="C493" s="7" t="s">
        <v>594</v>
      </c>
      <c r="D493" s="7" t="s">
        <v>34</v>
      </c>
      <c r="E493" s="6">
        <v>60.0</v>
      </c>
      <c r="F493" s="7" t="s">
        <v>565</v>
      </c>
      <c r="G493" s="6">
        <v>6011.0</v>
      </c>
      <c r="H493" s="7" t="s">
        <v>595</v>
      </c>
      <c r="I493" s="6">
        <v>300.0</v>
      </c>
      <c r="J493" s="7" t="s">
        <v>567</v>
      </c>
      <c r="K493" s="6">
        <v>11.0</v>
      </c>
      <c r="L493" s="7" t="s">
        <v>596</v>
      </c>
      <c r="M493" s="6">
        <v>1.0</v>
      </c>
      <c r="N493" s="7" t="s">
        <v>597</v>
      </c>
      <c r="O493" s="6">
        <v>14738.0</v>
      </c>
      <c r="P493" s="6">
        <v>0.0</v>
      </c>
      <c r="Q493" s="7" t="s">
        <v>580</v>
      </c>
      <c r="R493" s="6">
        <v>5.0</v>
      </c>
      <c r="S493" s="7" t="s">
        <v>598</v>
      </c>
      <c r="T493" s="6">
        <v>228.0</v>
      </c>
      <c r="U493" s="7" t="s">
        <v>143</v>
      </c>
      <c r="V493" s="6">
        <v>1.0</v>
      </c>
      <c r="W493" s="7" t="s">
        <v>55</v>
      </c>
      <c r="X493" s="6">
        <v>228705.0</v>
      </c>
      <c r="Y493" s="7" t="s">
        <v>601</v>
      </c>
      <c r="Z493" s="7" t="s">
        <v>599</v>
      </c>
      <c r="AA493" s="6">
        <v>1102.0</v>
      </c>
      <c r="AB493" s="7" t="s">
        <v>600</v>
      </c>
      <c r="AC493" s="6">
        <v>1.05927E7</v>
      </c>
      <c r="AD493" s="6">
        <v>0.0</v>
      </c>
      <c r="AE493" s="6">
        <v>0.0</v>
      </c>
      <c r="AF493" s="8">
        <v>45507.0</v>
      </c>
    </row>
    <row r="494" ht="14.25" hidden="1" customHeight="1">
      <c r="A494" s="3">
        <v>2023.0</v>
      </c>
      <c r="B494" s="4" t="s">
        <v>593</v>
      </c>
      <c r="C494" s="4" t="s">
        <v>594</v>
      </c>
      <c r="D494" s="4" t="s">
        <v>34</v>
      </c>
      <c r="E494" s="3">
        <v>60.0</v>
      </c>
      <c r="F494" s="4" t="s">
        <v>565</v>
      </c>
      <c r="G494" s="3">
        <v>6011.0</v>
      </c>
      <c r="H494" s="4" t="s">
        <v>595</v>
      </c>
      <c r="I494" s="3">
        <v>300.0</v>
      </c>
      <c r="J494" s="4" t="s">
        <v>567</v>
      </c>
      <c r="K494" s="3">
        <v>11.0</v>
      </c>
      <c r="L494" s="4" t="s">
        <v>596</v>
      </c>
      <c r="M494" s="3">
        <v>1.0</v>
      </c>
      <c r="N494" s="4" t="s">
        <v>597</v>
      </c>
      <c r="O494" s="3">
        <v>14738.0</v>
      </c>
      <c r="P494" s="3">
        <v>0.0</v>
      </c>
      <c r="Q494" s="4" t="s">
        <v>580</v>
      </c>
      <c r="R494" s="3">
        <v>6.0</v>
      </c>
      <c r="S494" s="4" t="s">
        <v>598</v>
      </c>
      <c r="T494" s="3">
        <v>228.0</v>
      </c>
      <c r="U494" s="4" t="s">
        <v>143</v>
      </c>
      <c r="V494" s="3">
        <v>1.0</v>
      </c>
      <c r="W494" s="4" t="s">
        <v>55</v>
      </c>
      <c r="X494" s="3">
        <v>228701.0</v>
      </c>
      <c r="Y494" s="4" t="s">
        <v>144</v>
      </c>
      <c r="Z494" s="4" t="s">
        <v>599</v>
      </c>
      <c r="AA494" s="3">
        <v>1102.0</v>
      </c>
      <c r="AB494" s="4" t="s">
        <v>600</v>
      </c>
      <c r="AC494" s="3">
        <v>2.22105E7</v>
      </c>
      <c r="AD494" s="3">
        <v>0.0</v>
      </c>
      <c r="AE494" s="3">
        <v>0.0</v>
      </c>
      <c r="AF494" s="5">
        <v>45507.0</v>
      </c>
    </row>
    <row r="495" ht="14.25" hidden="1" customHeight="1">
      <c r="A495" s="6">
        <v>2023.0</v>
      </c>
      <c r="B495" s="7" t="s">
        <v>593</v>
      </c>
      <c r="C495" s="7" t="s">
        <v>594</v>
      </c>
      <c r="D495" s="7" t="s">
        <v>34</v>
      </c>
      <c r="E495" s="6">
        <v>60.0</v>
      </c>
      <c r="F495" s="7" t="s">
        <v>565</v>
      </c>
      <c r="G495" s="6">
        <v>6162.0</v>
      </c>
      <c r="H495" s="7" t="s">
        <v>602</v>
      </c>
      <c r="I495" s="6">
        <v>300.0</v>
      </c>
      <c r="J495" s="7" t="s">
        <v>567</v>
      </c>
      <c r="K495" s="6">
        <v>11.0</v>
      </c>
      <c r="L495" s="7" t="s">
        <v>596</v>
      </c>
      <c r="M495" s="6">
        <v>1.0</v>
      </c>
      <c r="N495" s="7" t="s">
        <v>597</v>
      </c>
      <c r="O495" s="6">
        <v>14738.0</v>
      </c>
      <c r="P495" s="6">
        <v>0.0</v>
      </c>
      <c r="Q495" s="7" t="s">
        <v>580</v>
      </c>
      <c r="R495" s="6">
        <v>2.0</v>
      </c>
      <c r="S495" s="7" t="s">
        <v>598</v>
      </c>
      <c r="T495" s="6">
        <v>228.0</v>
      </c>
      <c r="U495" s="7" t="s">
        <v>143</v>
      </c>
      <c r="V495" s="6">
        <v>1.0</v>
      </c>
      <c r="W495" s="7" t="s">
        <v>55</v>
      </c>
      <c r="X495" s="6">
        <v>228706.0</v>
      </c>
      <c r="Y495" s="7" t="s">
        <v>479</v>
      </c>
      <c r="Z495" s="7" t="s">
        <v>599</v>
      </c>
      <c r="AA495" s="6">
        <v>1102.0</v>
      </c>
      <c r="AB495" s="7" t="s">
        <v>600</v>
      </c>
      <c r="AC495" s="6">
        <v>0.0</v>
      </c>
      <c r="AD495" s="6">
        <v>9.45161704E8</v>
      </c>
      <c r="AE495" s="6">
        <v>3.09816562E8</v>
      </c>
      <c r="AF495" s="8">
        <v>45507.0</v>
      </c>
    </row>
    <row r="496" ht="14.25" hidden="1" customHeight="1">
      <c r="A496" s="3">
        <v>2023.0</v>
      </c>
      <c r="B496" s="4" t="s">
        <v>593</v>
      </c>
      <c r="C496" s="4" t="s">
        <v>594</v>
      </c>
      <c r="D496" s="4" t="s">
        <v>34</v>
      </c>
      <c r="E496" s="3">
        <v>60.0</v>
      </c>
      <c r="F496" s="4" t="s">
        <v>565</v>
      </c>
      <c r="G496" s="3">
        <v>6162.0</v>
      </c>
      <c r="H496" s="4" t="s">
        <v>602</v>
      </c>
      <c r="I496" s="3">
        <v>300.0</v>
      </c>
      <c r="J496" s="4" t="s">
        <v>567</v>
      </c>
      <c r="K496" s="3">
        <v>11.0</v>
      </c>
      <c r="L496" s="4" t="s">
        <v>596</v>
      </c>
      <c r="M496" s="3">
        <v>1.0</v>
      </c>
      <c r="N496" s="4" t="s">
        <v>597</v>
      </c>
      <c r="O496" s="3">
        <v>14738.0</v>
      </c>
      <c r="P496" s="3">
        <v>0.0</v>
      </c>
      <c r="Q496" s="4" t="s">
        <v>580</v>
      </c>
      <c r="R496" s="3">
        <v>2.0</v>
      </c>
      <c r="S496" s="4" t="s">
        <v>598</v>
      </c>
      <c r="T496" s="3">
        <v>228.0</v>
      </c>
      <c r="U496" s="4" t="s">
        <v>143</v>
      </c>
      <c r="V496" s="3">
        <v>1.0</v>
      </c>
      <c r="W496" s="4" t="s">
        <v>55</v>
      </c>
      <c r="X496" s="3">
        <v>228801.0</v>
      </c>
      <c r="Y496" s="4" t="s">
        <v>603</v>
      </c>
      <c r="Z496" s="4" t="s">
        <v>599</v>
      </c>
      <c r="AA496" s="3">
        <v>1102.0</v>
      </c>
      <c r="AB496" s="4" t="s">
        <v>600</v>
      </c>
      <c r="AC496" s="3">
        <v>0.0</v>
      </c>
      <c r="AD496" s="3">
        <v>2.5709688E7</v>
      </c>
      <c r="AE496" s="3">
        <v>3.4424063E7</v>
      </c>
      <c r="AF496" s="5">
        <v>45507.0</v>
      </c>
    </row>
    <row r="497" ht="14.25" hidden="1" customHeight="1">
      <c r="A497" s="6">
        <v>2023.0</v>
      </c>
      <c r="B497" s="7" t="s">
        <v>593</v>
      </c>
      <c r="C497" s="7" t="s">
        <v>594</v>
      </c>
      <c r="D497" s="7" t="s">
        <v>34</v>
      </c>
      <c r="E497" s="6">
        <v>60.0</v>
      </c>
      <c r="F497" s="7" t="s">
        <v>565</v>
      </c>
      <c r="G497" s="6">
        <v>6162.0</v>
      </c>
      <c r="H497" s="7" t="s">
        <v>602</v>
      </c>
      <c r="I497" s="6">
        <v>300.0</v>
      </c>
      <c r="J497" s="7" t="s">
        <v>567</v>
      </c>
      <c r="K497" s="6">
        <v>11.0</v>
      </c>
      <c r="L497" s="7" t="s">
        <v>596</v>
      </c>
      <c r="M497" s="6">
        <v>1.0</v>
      </c>
      <c r="N497" s="7" t="s">
        <v>597</v>
      </c>
      <c r="O497" s="6">
        <v>14738.0</v>
      </c>
      <c r="P497" s="6">
        <v>0.0</v>
      </c>
      <c r="Q497" s="7" t="s">
        <v>580</v>
      </c>
      <c r="R497" s="6">
        <v>2.0</v>
      </c>
      <c r="S497" s="7" t="s">
        <v>598</v>
      </c>
      <c r="T497" s="6">
        <v>261.0</v>
      </c>
      <c r="U497" s="7" t="s">
        <v>431</v>
      </c>
      <c r="V497" s="6">
        <v>1.0</v>
      </c>
      <c r="W497" s="7" t="s">
        <v>55</v>
      </c>
      <c r="X497" s="6">
        <v>261101.0</v>
      </c>
      <c r="Y497" s="7" t="s">
        <v>432</v>
      </c>
      <c r="Z497" s="7" t="s">
        <v>599</v>
      </c>
      <c r="AA497" s="6">
        <v>1102.0</v>
      </c>
      <c r="AB497" s="7" t="s">
        <v>600</v>
      </c>
      <c r="AC497" s="6">
        <v>0.0</v>
      </c>
      <c r="AD497" s="6">
        <v>111207.0</v>
      </c>
      <c r="AE497" s="6">
        <v>0.0</v>
      </c>
      <c r="AF497" s="8">
        <v>45507.0</v>
      </c>
    </row>
    <row r="498" ht="14.25" hidden="1" customHeight="1">
      <c r="A498" s="3">
        <v>2023.0</v>
      </c>
      <c r="B498" s="4" t="s">
        <v>593</v>
      </c>
      <c r="C498" s="4" t="s">
        <v>594</v>
      </c>
      <c r="D498" s="4" t="s">
        <v>34</v>
      </c>
      <c r="E498" s="3">
        <v>60.0</v>
      </c>
      <c r="F498" s="4" t="s">
        <v>565</v>
      </c>
      <c r="G498" s="3">
        <v>6162.0</v>
      </c>
      <c r="H498" s="4" t="s">
        <v>602</v>
      </c>
      <c r="I498" s="3">
        <v>300.0</v>
      </c>
      <c r="J498" s="4" t="s">
        <v>567</v>
      </c>
      <c r="K498" s="3">
        <v>11.0</v>
      </c>
      <c r="L498" s="4" t="s">
        <v>596</v>
      </c>
      <c r="M498" s="3">
        <v>1.0</v>
      </c>
      <c r="N498" s="4" t="s">
        <v>597</v>
      </c>
      <c r="O498" s="3">
        <v>14738.0</v>
      </c>
      <c r="P498" s="3">
        <v>0.0</v>
      </c>
      <c r="Q498" s="4" t="s">
        <v>580</v>
      </c>
      <c r="R498" s="3">
        <v>2.0</v>
      </c>
      <c r="S498" s="4" t="s">
        <v>598</v>
      </c>
      <c r="T498" s="3">
        <v>261.0</v>
      </c>
      <c r="U498" s="4" t="s">
        <v>431</v>
      </c>
      <c r="V498" s="3">
        <v>1.0</v>
      </c>
      <c r="W498" s="4" t="s">
        <v>55</v>
      </c>
      <c r="X498" s="3">
        <v>261301.0</v>
      </c>
      <c r="Y498" s="4" t="s">
        <v>547</v>
      </c>
      <c r="Z498" s="4" t="s">
        <v>599</v>
      </c>
      <c r="AA498" s="3">
        <v>1102.0</v>
      </c>
      <c r="AB498" s="4" t="s">
        <v>600</v>
      </c>
      <c r="AC498" s="3">
        <v>0.0</v>
      </c>
      <c r="AD498" s="3">
        <v>535515.0</v>
      </c>
      <c r="AE498" s="3">
        <v>0.0</v>
      </c>
      <c r="AF498" s="5">
        <v>45507.0</v>
      </c>
    </row>
    <row r="499" ht="14.25" hidden="1" customHeight="1">
      <c r="A499" s="6">
        <v>2023.0</v>
      </c>
      <c r="B499" s="7" t="s">
        <v>593</v>
      </c>
      <c r="C499" s="7" t="s">
        <v>594</v>
      </c>
      <c r="D499" s="7" t="s">
        <v>34</v>
      </c>
      <c r="E499" s="6">
        <v>60.0</v>
      </c>
      <c r="F499" s="7" t="s">
        <v>565</v>
      </c>
      <c r="G499" s="6">
        <v>6162.0</v>
      </c>
      <c r="H499" s="7" t="s">
        <v>602</v>
      </c>
      <c r="I499" s="6">
        <v>300.0</v>
      </c>
      <c r="J499" s="7" t="s">
        <v>567</v>
      </c>
      <c r="K499" s="6">
        <v>11.0</v>
      </c>
      <c r="L499" s="7" t="s">
        <v>596</v>
      </c>
      <c r="M499" s="6">
        <v>1.0</v>
      </c>
      <c r="N499" s="7" t="s">
        <v>597</v>
      </c>
      <c r="O499" s="6">
        <v>14738.0</v>
      </c>
      <c r="P499" s="6">
        <v>0.0</v>
      </c>
      <c r="Q499" s="7" t="s">
        <v>580</v>
      </c>
      <c r="R499" s="6">
        <v>2.0</v>
      </c>
      <c r="S499" s="7" t="s">
        <v>598</v>
      </c>
      <c r="T499" s="6">
        <v>262.0</v>
      </c>
      <c r="U499" s="7" t="s">
        <v>400</v>
      </c>
      <c r="V499" s="6">
        <v>1.0</v>
      </c>
      <c r="W499" s="7" t="s">
        <v>55</v>
      </c>
      <c r="X499" s="6">
        <v>262101.0</v>
      </c>
      <c r="Y499" s="7" t="s">
        <v>604</v>
      </c>
      <c r="Z499" s="7" t="s">
        <v>599</v>
      </c>
      <c r="AA499" s="6">
        <v>1102.0</v>
      </c>
      <c r="AB499" s="7" t="s">
        <v>600</v>
      </c>
      <c r="AC499" s="6">
        <v>0.0</v>
      </c>
      <c r="AD499" s="6">
        <v>68400.0</v>
      </c>
      <c r="AE499" s="6">
        <v>0.0</v>
      </c>
      <c r="AF499" s="8">
        <v>45507.0</v>
      </c>
    </row>
    <row r="500" ht="14.25" hidden="1" customHeight="1">
      <c r="A500" s="3">
        <v>2023.0</v>
      </c>
      <c r="B500" s="4" t="s">
        <v>605</v>
      </c>
      <c r="C500" s="4" t="s">
        <v>606</v>
      </c>
      <c r="D500" s="4" t="s">
        <v>34</v>
      </c>
      <c r="E500" s="3">
        <v>10.0</v>
      </c>
      <c r="F500" s="4" t="s">
        <v>35</v>
      </c>
      <c r="G500" s="3">
        <v>100.0</v>
      </c>
      <c r="H500" s="4" t="s">
        <v>35</v>
      </c>
      <c r="I500" s="3">
        <v>100.0</v>
      </c>
      <c r="J500" s="4" t="s">
        <v>36</v>
      </c>
      <c r="K500" s="3">
        <v>12.0</v>
      </c>
      <c r="L500" s="4" t="s">
        <v>607</v>
      </c>
      <c r="M500" s="3">
        <v>2.0</v>
      </c>
      <c r="N500" s="4" t="s">
        <v>608</v>
      </c>
      <c r="O500" s="3">
        <v>14624.0</v>
      </c>
      <c r="P500" s="3">
        <v>3.0</v>
      </c>
      <c r="Q500" s="4" t="s">
        <v>609</v>
      </c>
      <c r="R500" s="3">
        <v>61.0</v>
      </c>
      <c r="S500" s="4" t="s">
        <v>610</v>
      </c>
      <c r="T500" s="3">
        <v>227.0</v>
      </c>
      <c r="U500" s="4" t="s">
        <v>445</v>
      </c>
      <c r="V500" s="3">
        <v>1.0</v>
      </c>
      <c r="W500" s="4" t="s">
        <v>55</v>
      </c>
      <c r="X500" s="3">
        <v>227205.0</v>
      </c>
      <c r="Y500" s="4" t="s">
        <v>611</v>
      </c>
      <c r="Z500" s="4" t="s">
        <v>612</v>
      </c>
      <c r="AA500" s="3">
        <v>1303.0</v>
      </c>
      <c r="AB500" s="4" t="s">
        <v>613</v>
      </c>
      <c r="AC500" s="3">
        <v>100000.0</v>
      </c>
      <c r="AD500" s="3">
        <v>0.0</v>
      </c>
      <c r="AE500" s="3">
        <v>0.0</v>
      </c>
      <c r="AF500" s="5">
        <v>45507.0</v>
      </c>
    </row>
    <row r="501" ht="14.25" hidden="1" customHeight="1">
      <c r="A501" s="6">
        <v>2023.0</v>
      </c>
      <c r="B501" s="7" t="s">
        <v>605</v>
      </c>
      <c r="C501" s="7" t="s">
        <v>606</v>
      </c>
      <c r="D501" s="7" t="s">
        <v>34</v>
      </c>
      <c r="E501" s="6">
        <v>10.0</v>
      </c>
      <c r="F501" s="7" t="s">
        <v>35</v>
      </c>
      <c r="G501" s="6">
        <v>100.0</v>
      </c>
      <c r="H501" s="7" t="s">
        <v>35</v>
      </c>
      <c r="I501" s="6">
        <v>100.0</v>
      </c>
      <c r="J501" s="7" t="s">
        <v>36</v>
      </c>
      <c r="K501" s="6">
        <v>12.0</v>
      </c>
      <c r="L501" s="7" t="s">
        <v>607</v>
      </c>
      <c r="M501" s="6">
        <v>2.0</v>
      </c>
      <c r="N501" s="7" t="s">
        <v>608</v>
      </c>
      <c r="O501" s="6">
        <v>14624.0</v>
      </c>
      <c r="P501" s="6">
        <v>3.0</v>
      </c>
      <c r="Q501" s="7" t="s">
        <v>609</v>
      </c>
      <c r="R501" s="6">
        <v>61.0</v>
      </c>
      <c r="S501" s="7" t="s">
        <v>610</v>
      </c>
      <c r="T501" s="6">
        <v>228.0</v>
      </c>
      <c r="U501" s="7" t="s">
        <v>143</v>
      </c>
      <c r="V501" s="6">
        <v>1.0</v>
      </c>
      <c r="W501" s="7" t="s">
        <v>55</v>
      </c>
      <c r="X501" s="6">
        <v>228705.0</v>
      </c>
      <c r="Y501" s="7" t="s">
        <v>601</v>
      </c>
      <c r="Z501" s="7" t="s">
        <v>612</v>
      </c>
      <c r="AA501" s="6">
        <v>1303.0</v>
      </c>
      <c r="AB501" s="7" t="s">
        <v>613</v>
      </c>
      <c r="AC501" s="6">
        <v>2.0105781E7</v>
      </c>
      <c r="AD501" s="6">
        <v>1.452029619E9</v>
      </c>
      <c r="AE501" s="6">
        <v>1.339822834E9</v>
      </c>
      <c r="AF501" s="8">
        <v>45507.0</v>
      </c>
    </row>
    <row r="502" ht="14.25" hidden="1" customHeight="1">
      <c r="A502" s="3">
        <v>2023.0</v>
      </c>
      <c r="B502" s="4" t="s">
        <v>605</v>
      </c>
      <c r="C502" s="4" t="s">
        <v>606</v>
      </c>
      <c r="D502" s="4" t="s">
        <v>34</v>
      </c>
      <c r="E502" s="3">
        <v>10.0</v>
      </c>
      <c r="F502" s="4" t="s">
        <v>35</v>
      </c>
      <c r="G502" s="3">
        <v>100.0</v>
      </c>
      <c r="H502" s="4" t="s">
        <v>35</v>
      </c>
      <c r="I502" s="3">
        <v>100.0</v>
      </c>
      <c r="J502" s="4" t="s">
        <v>36</v>
      </c>
      <c r="K502" s="3">
        <v>12.0</v>
      </c>
      <c r="L502" s="4" t="s">
        <v>607</v>
      </c>
      <c r="M502" s="3">
        <v>2.0</v>
      </c>
      <c r="N502" s="4" t="s">
        <v>608</v>
      </c>
      <c r="O502" s="3">
        <v>14624.0</v>
      </c>
      <c r="P502" s="3">
        <v>3.0</v>
      </c>
      <c r="Q502" s="4" t="s">
        <v>609</v>
      </c>
      <c r="R502" s="3">
        <v>61.0</v>
      </c>
      <c r="S502" s="4" t="s">
        <v>610</v>
      </c>
      <c r="T502" s="3">
        <v>228.0</v>
      </c>
      <c r="U502" s="4" t="s">
        <v>143</v>
      </c>
      <c r="V502" s="3">
        <v>1.0</v>
      </c>
      <c r="W502" s="4" t="s">
        <v>55</v>
      </c>
      <c r="X502" s="3">
        <v>228706.0</v>
      </c>
      <c r="Y502" s="4" t="s">
        <v>479</v>
      </c>
      <c r="Z502" s="4" t="s">
        <v>612</v>
      </c>
      <c r="AA502" s="3">
        <v>1303.0</v>
      </c>
      <c r="AB502" s="4" t="s">
        <v>613</v>
      </c>
      <c r="AC502" s="3">
        <v>100000.0</v>
      </c>
      <c r="AD502" s="3">
        <v>0.0</v>
      </c>
      <c r="AE502" s="3">
        <v>0.0</v>
      </c>
      <c r="AF502" s="5">
        <v>45507.0</v>
      </c>
    </row>
    <row r="503" ht="14.25" hidden="1" customHeight="1">
      <c r="A503" s="6">
        <v>2023.0</v>
      </c>
      <c r="B503" s="7" t="s">
        <v>605</v>
      </c>
      <c r="C503" s="7" t="s">
        <v>606</v>
      </c>
      <c r="D503" s="7" t="s">
        <v>34</v>
      </c>
      <c r="E503" s="6">
        <v>10.0</v>
      </c>
      <c r="F503" s="7" t="s">
        <v>35</v>
      </c>
      <c r="G503" s="6">
        <v>100.0</v>
      </c>
      <c r="H503" s="7" t="s">
        <v>35</v>
      </c>
      <c r="I503" s="6">
        <v>100.0</v>
      </c>
      <c r="J503" s="7" t="s">
        <v>36</v>
      </c>
      <c r="K503" s="6">
        <v>12.0</v>
      </c>
      <c r="L503" s="7" t="s">
        <v>607</v>
      </c>
      <c r="M503" s="6">
        <v>2.0</v>
      </c>
      <c r="N503" s="7" t="s">
        <v>608</v>
      </c>
      <c r="O503" s="6">
        <v>14624.0</v>
      </c>
      <c r="P503" s="6">
        <v>3.0</v>
      </c>
      <c r="Q503" s="7" t="s">
        <v>609</v>
      </c>
      <c r="R503" s="6">
        <v>61.0</v>
      </c>
      <c r="S503" s="7" t="s">
        <v>610</v>
      </c>
      <c r="T503" s="6">
        <v>239.0</v>
      </c>
      <c r="U503" s="7" t="s">
        <v>542</v>
      </c>
      <c r="V503" s="6">
        <v>1.0</v>
      </c>
      <c r="W503" s="7" t="s">
        <v>55</v>
      </c>
      <c r="X503" s="6">
        <v>239601.0</v>
      </c>
      <c r="Y503" s="7" t="s">
        <v>614</v>
      </c>
      <c r="Z503" s="7" t="s">
        <v>612</v>
      </c>
      <c r="AA503" s="6">
        <v>1303.0</v>
      </c>
      <c r="AB503" s="7" t="s">
        <v>613</v>
      </c>
      <c r="AC503" s="6">
        <v>0.0</v>
      </c>
      <c r="AD503" s="6">
        <v>250000.0</v>
      </c>
      <c r="AE503" s="6">
        <v>1420574.0</v>
      </c>
      <c r="AF503" s="8">
        <v>45507.0</v>
      </c>
    </row>
    <row r="504" ht="14.25" hidden="1" customHeight="1">
      <c r="A504" s="3">
        <v>2023.0</v>
      </c>
      <c r="B504" s="4" t="s">
        <v>605</v>
      </c>
      <c r="C504" s="4" t="s">
        <v>606</v>
      </c>
      <c r="D504" s="4" t="s">
        <v>34</v>
      </c>
      <c r="E504" s="3">
        <v>10.0</v>
      </c>
      <c r="F504" s="4" t="s">
        <v>35</v>
      </c>
      <c r="G504" s="3">
        <v>100.0</v>
      </c>
      <c r="H504" s="4" t="s">
        <v>35</v>
      </c>
      <c r="I504" s="3">
        <v>100.0</v>
      </c>
      <c r="J504" s="4" t="s">
        <v>36</v>
      </c>
      <c r="K504" s="3">
        <v>12.0</v>
      </c>
      <c r="L504" s="4" t="s">
        <v>607</v>
      </c>
      <c r="M504" s="3">
        <v>2.0</v>
      </c>
      <c r="N504" s="4" t="s">
        <v>608</v>
      </c>
      <c r="O504" s="3">
        <v>14624.0</v>
      </c>
      <c r="P504" s="3">
        <v>3.0</v>
      </c>
      <c r="Q504" s="4" t="s">
        <v>609</v>
      </c>
      <c r="R504" s="3">
        <v>61.0</v>
      </c>
      <c r="S504" s="4" t="s">
        <v>610</v>
      </c>
      <c r="T504" s="3">
        <v>239.0</v>
      </c>
      <c r="U504" s="4" t="s">
        <v>542</v>
      </c>
      <c r="V504" s="3">
        <v>1.0</v>
      </c>
      <c r="W504" s="4" t="s">
        <v>55</v>
      </c>
      <c r="X504" s="3">
        <v>239801.0</v>
      </c>
      <c r="Y504" s="4" t="s">
        <v>615</v>
      </c>
      <c r="Z504" s="4" t="s">
        <v>612</v>
      </c>
      <c r="AA504" s="3">
        <v>1303.0</v>
      </c>
      <c r="AB504" s="4" t="s">
        <v>613</v>
      </c>
      <c r="AC504" s="3">
        <v>100000.0</v>
      </c>
      <c r="AD504" s="3">
        <v>0.0</v>
      </c>
      <c r="AE504" s="3">
        <v>0.0</v>
      </c>
      <c r="AF504" s="5">
        <v>45507.0</v>
      </c>
    </row>
    <row r="505" ht="14.25" hidden="1" customHeight="1">
      <c r="A505" s="6">
        <v>2023.0</v>
      </c>
      <c r="B505" s="7" t="s">
        <v>605</v>
      </c>
      <c r="C505" s="7" t="s">
        <v>606</v>
      </c>
      <c r="D505" s="7" t="s">
        <v>34</v>
      </c>
      <c r="E505" s="6">
        <v>10.0</v>
      </c>
      <c r="F505" s="7" t="s">
        <v>35</v>
      </c>
      <c r="G505" s="6">
        <v>100.0</v>
      </c>
      <c r="H505" s="7" t="s">
        <v>35</v>
      </c>
      <c r="I505" s="6">
        <v>100.0</v>
      </c>
      <c r="J505" s="7" t="s">
        <v>36</v>
      </c>
      <c r="K505" s="6">
        <v>12.0</v>
      </c>
      <c r="L505" s="7" t="s">
        <v>607</v>
      </c>
      <c r="M505" s="6">
        <v>2.0</v>
      </c>
      <c r="N505" s="7" t="s">
        <v>608</v>
      </c>
      <c r="O505" s="6">
        <v>14624.0</v>
      </c>
      <c r="P505" s="6">
        <v>3.0</v>
      </c>
      <c r="Q505" s="7" t="s">
        <v>609</v>
      </c>
      <c r="R505" s="6">
        <v>61.0</v>
      </c>
      <c r="S505" s="7" t="s">
        <v>610</v>
      </c>
      <c r="T505" s="6">
        <v>261.0</v>
      </c>
      <c r="U505" s="7" t="s">
        <v>431</v>
      </c>
      <c r="V505" s="6">
        <v>1.0</v>
      </c>
      <c r="W505" s="7" t="s">
        <v>55</v>
      </c>
      <c r="X505" s="6">
        <v>261101.0</v>
      </c>
      <c r="Y505" s="7" t="s">
        <v>432</v>
      </c>
      <c r="Z505" s="7" t="s">
        <v>612</v>
      </c>
      <c r="AA505" s="6">
        <v>1303.0</v>
      </c>
      <c r="AB505" s="7" t="s">
        <v>613</v>
      </c>
      <c r="AC505" s="6">
        <v>100000.0</v>
      </c>
      <c r="AD505" s="6">
        <v>0.0</v>
      </c>
      <c r="AE505" s="6">
        <v>0.0</v>
      </c>
      <c r="AF505" s="8">
        <v>45507.0</v>
      </c>
    </row>
    <row r="506" ht="14.25" hidden="1" customHeight="1">
      <c r="A506" s="3">
        <v>2023.0</v>
      </c>
      <c r="B506" s="4" t="s">
        <v>605</v>
      </c>
      <c r="C506" s="4" t="s">
        <v>606</v>
      </c>
      <c r="D506" s="4" t="s">
        <v>34</v>
      </c>
      <c r="E506" s="3">
        <v>10.0</v>
      </c>
      <c r="F506" s="4" t="s">
        <v>35</v>
      </c>
      <c r="G506" s="3">
        <v>100.0</v>
      </c>
      <c r="H506" s="4" t="s">
        <v>35</v>
      </c>
      <c r="I506" s="3">
        <v>100.0</v>
      </c>
      <c r="J506" s="4" t="s">
        <v>36</v>
      </c>
      <c r="K506" s="3">
        <v>12.0</v>
      </c>
      <c r="L506" s="4" t="s">
        <v>607</v>
      </c>
      <c r="M506" s="3">
        <v>2.0</v>
      </c>
      <c r="N506" s="4" t="s">
        <v>608</v>
      </c>
      <c r="O506" s="3">
        <v>14624.0</v>
      </c>
      <c r="P506" s="3">
        <v>3.0</v>
      </c>
      <c r="Q506" s="4" t="s">
        <v>609</v>
      </c>
      <c r="R506" s="3">
        <v>61.0</v>
      </c>
      <c r="S506" s="4" t="s">
        <v>610</v>
      </c>
      <c r="T506" s="3">
        <v>261.0</v>
      </c>
      <c r="U506" s="4" t="s">
        <v>431</v>
      </c>
      <c r="V506" s="3">
        <v>1.0</v>
      </c>
      <c r="W506" s="4" t="s">
        <v>55</v>
      </c>
      <c r="X506" s="3">
        <v>261301.0</v>
      </c>
      <c r="Y506" s="4" t="s">
        <v>547</v>
      </c>
      <c r="Z506" s="4" t="s">
        <v>612</v>
      </c>
      <c r="AA506" s="3">
        <v>1303.0</v>
      </c>
      <c r="AB506" s="4" t="s">
        <v>613</v>
      </c>
      <c r="AC506" s="3">
        <v>4332268.0</v>
      </c>
      <c r="AD506" s="3">
        <v>58572.0</v>
      </c>
      <c r="AE506" s="3">
        <v>0.0</v>
      </c>
      <c r="AF506" s="5">
        <v>45507.0</v>
      </c>
    </row>
    <row r="507" ht="14.25" hidden="1" customHeight="1">
      <c r="A507" s="6">
        <v>2023.0</v>
      </c>
      <c r="B507" s="7" t="s">
        <v>605</v>
      </c>
      <c r="C507" s="7" t="s">
        <v>606</v>
      </c>
      <c r="D507" s="7" t="s">
        <v>34</v>
      </c>
      <c r="E507" s="6">
        <v>10.0</v>
      </c>
      <c r="F507" s="7" t="s">
        <v>35</v>
      </c>
      <c r="G507" s="6">
        <v>100.0</v>
      </c>
      <c r="H507" s="7" t="s">
        <v>35</v>
      </c>
      <c r="I507" s="6">
        <v>100.0</v>
      </c>
      <c r="J507" s="7" t="s">
        <v>36</v>
      </c>
      <c r="K507" s="6">
        <v>12.0</v>
      </c>
      <c r="L507" s="7" t="s">
        <v>607</v>
      </c>
      <c r="M507" s="6">
        <v>2.0</v>
      </c>
      <c r="N507" s="7" t="s">
        <v>608</v>
      </c>
      <c r="O507" s="6">
        <v>14624.0</v>
      </c>
      <c r="P507" s="6">
        <v>3.0</v>
      </c>
      <c r="Q507" s="7" t="s">
        <v>609</v>
      </c>
      <c r="R507" s="6">
        <v>61.0</v>
      </c>
      <c r="S507" s="7" t="s">
        <v>610</v>
      </c>
      <c r="T507" s="6">
        <v>265.0</v>
      </c>
      <c r="U507" s="7" t="s">
        <v>506</v>
      </c>
      <c r="V507" s="6">
        <v>1.0</v>
      </c>
      <c r="W507" s="7" t="s">
        <v>55</v>
      </c>
      <c r="X507" s="6">
        <v>265501.0</v>
      </c>
      <c r="Y507" s="7" t="s">
        <v>583</v>
      </c>
      <c r="Z507" s="7" t="s">
        <v>612</v>
      </c>
      <c r="AA507" s="6">
        <v>1303.0</v>
      </c>
      <c r="AB507" s="7" t="s">
        <v>613</v>
      </c>
      <c r="AC507" s="6">
        <v>1.6E8</v>
      </c>
      <c r="AD507" s="6">
        <v>8.42E7</v>
      </c>
      <c r="AE507" s="6">
        <v>6.886976259E9</v>
      </c>
      <c r="AF507" s="8">
        <v>45507.0</v>
      </c>
    </row>
    <row r="508" ht="14.25" hidden="1" customHeight="1">
      <c r="A508" s="3">
        <v>2023.0</v>
      </c>
      <c r="B508" s="4" t="s">
        <v>605</v>
      </c>
      <c r="C508" s="4" t="s">
        <v>606</v>
      </c>
      <c r="D508" s="4" t="s">
        <v>34</v>
      </c>
      <c r="E508" s="3">
        <v>10.0</v>
      </c>
      <c r="F508" s="4" t="s">
        <v>35</v>
      </c>
      <c r="G508" s="3">
        <v>100.0</v>
      </c>
      <c r="H508" s="4" t="s">
        <v>35</v>
      </c>
      <c r="I508" s="3">
        <v>100.0</v>
      </c>
      <c r="J508" s="4" t="s">
        <v>36</v>
      </c>
      <c r="K508" s="3">
        <v>12.0</v>
      </c>
      <c r="L508" s="4" t="s">
        <v>607</v>
      </c>
      <c r="M508" s="3">
        <v>2.0</v>
      </c>
      <c r="N508" s="4" t="s">
        <v>608</v>
      </c>
      <c r="O508" s="3">
        <v>14624.0</v>
      </c>
      <c r="P508" s="3">
        <v>3.0</v>
      </c>
      <c r="Q508" s="4" t="s">
        <v>609</v>
      </c>
      <c r="R508" s="3">
        <v>61.0</v>
      </c>
      <c r="S508" s="4" t="s">
        <v>610</v>
      </c>
      <c r="T508" s="3">
        <v>265.0</v>
      </c>
      <c r="U508" s="4" t="s">
        <v>506</v>
      </c>
      <c r="V508" s="3">
        <v>1.0</v>
      </c>
      <c r="W508" s="4" t="s">
        <v>55</v>
      </c>
      <c r="X508" s="3">
        <v>265601.0</v>
      </c>
      <c r="Y508" s="4" t="s">
        <v>555</v>
      </c>
      <c r="Z508" s="4" t="s">
        <v>612</v>
      </c>
      <c r="AA508" s="3">
        <v>1303.0</v>
      </c>
      <c r="AB508" s="4" t="s">
        <v>613</v>
      </c>
      <c r="AC508" s="3">
        <v>2.0E7</v>
      </c>
      <c r="AD508" s="3">
        <v>2.0E7</v>
      </c>
      <c r="AE508" s="3">
        <v>3.234565324E9</v>
      </c>
      <c r="AF508" s="5">
        <v>45507.0</v>
      </c>
    </row>
    <row r="509" ht="14.25" hidden="1" customHeight="1">
      <c r="A509" s="6">
        <v>2023.0</v>
      </c>
      <c r="B509" s="7" t="s">
        <v>605</v>
      </c>
      <c r="C509" s="7" t="s">
        <v>606</v>
      </c>
      <c r="D509" s="7" t="s">
        <v>34</v>
      </c>
      <c r="E509" s="6">
        <v>10.0</v>
      </c>
      <c r="F509" s="7" t="s">
        <v>35</v>
      </c>
      <c r="G509" s="6">
        <v>100.0</v>
      </c>
      <c r="H509" s="7" t="s">
        <v>35</v>
      </c>
      <c r="I509" s="6">
        <v>100.0</v>
      </c>
      <c r="J509" s="7" t="s">
        <v>36</v>
      </c>
      <c r="K509" s="6">
        <v>12.0</v>
      </c>
      <c r="L509" s="7" t="s">
        <v>607</v>
      </c>
      <c r="M509" s="6">
        <v>2.0</v>
      </c>
      <c r="N509" s="7" t="s">
        <v>608</v>
      </c>
      <c r="O509" s="6">
        <v>14624.0</v>
      </c>
      <c r="P509" s="6">
        <v>3.0</v>
      </c>
      <c r="Q509" s="7" t="s">
        <v>609</v>
      </c>
      <c r="R509" s="6">
        <v>61.0</v>
      </c>
      <c r="S509" s="7" t="s">
        <v>610</v>
      </c>
      <c r="T509" s="6">
        <v>265.0</v>
      </c>
      <c r="U509" s="7" t="s">
        <v>506</v>
      </c>
      <c r="V509" s="6">
        <v>1.0</v>
      </c>
      <c r="W509" s="7" t="s">
        <v>55</v>
      </c>
      <c r="X509" s="6">
        <v>265801.0</v>
      </c>
      <c r="Y509" s="7" t="s">
        <v>616</v>
      </c>
      <c r="Z509" s="7" t="s">
        <v>612</v>
      </c>
      <c r="AA509" s="6">
        <v>1303.0</v>
      </c>
      <c r="AB509" s="7" t="s">
        <v>613</v>
      </c>
      <c r="AC509" s="6">
        <v>2.6880411E7</v>
      </c>
      <c r="AD509" s="6">
        <v>880411.0</v>
      </c>
      <c r="AE509" s="6">
        <v>0.0</v>
      </c>
      <c r="AF509" s="8">
        <v>45507.0</v>
      </c>
    </row>
    <row r="510" ht="14.25" hidden="1" customHeight="1">
      <c r="A510" s="3">
        <v>2023.0</v>
      </c>
      <c r="B510" s="4" t="s">
        <v>605</v>
      </c>
      <c r="C510" s="4" t="s">
        <v>606</v>
      </c>
      <c r="D510" s="4" t="s">
        <v>34</v>
      </c>
      <c r="E510" s="3">
        <v>10.0</v>
      </c>
      <c r="F510" s="4" t="s">
        <v>35</v>
      </c>
      <c r="G510" s="3">
        <v>100.0</v>
      </c>
      <c r="H510" s="4" t="s">
        <v>35</v>
      </c>
      <c r="I510" s="3">
        <v>100.0</v>
      </c>
      <c r="J510" s="4" t="s">
        <v>36</v>
      </c>
      <c r="K510" s="3">
        <v>12.0</v>
      </c>
      <c r="L510" s="4" t="s">
        <v>607</v>
      </c>
      <c r="M510" s="3">
        <v>2.0</v>
      </c>
      <c r="N510" s="4" t="s">
        <v>608</v>
      </c>
      <c r="O510" s="3">
        <v>14624.0</v>
      </c>
      <c r="P510" s="3">
        <v>3.0</v>
      </c>
      <c r="Q510" s="4" t="s">
        <v>609</v>
      </c>
      <c r="R510" s="3">
        <v>62.0</v>
      </c>
      <c r="S510" s="4" t="s">
        <v>617</v>
      </c>
      <c r="T510" s="3">
        <v>228.0</v>
      </c>
      <c r="U510" s="4" t="s">
        <v>143</v>
      </c>
      <c r="V510" s="3">
        <v>1.0</v>
      </c>
      <c r="W510" s="4" t="s">
        <v>55</v>
      </c>
      <c r="X510" s="3">
        <v>228801.0</v>
      </c>
      <c r="Y510" s="4" t="s">
        <v>603</v>
      </c>
      <c r="Z510" s="4" t="s">
        <v>612</v>
      </c>
      <c r="AA510" s="3">
        <v>1303.0</v>
      </c>
      <c r="AB510" s="4" t="s">
        <v>613</v>
      </c>
      <c r="AC510" s="3">
        <v>0.0</v>
      </c>
      <c r="AD510" s="3">
        <v>1.144447281E9</v>
      </c>
      <c r="AE510" s="3">
        <v>1.142987735E9</v>
      </c>
      <c r="AF510" s="5">
        <v>45507.0</v>
      </c>
    </row>
    <row r="511" ht="14.25" hidden="1" customHeight="1">
      <c r="A511" s="6">
        <v>2023.0</v>
      </c>
      <c r="B511" s="7" t="s">
        <v>605</v>
      </c>
      <c r="C511" s="7" t="s">
        <v>606</v>
      </c>
      <c r="D511" s="7" t="s">
        <v>34</v>
      </c>
      <c r="E511" s="6">
        <v>10.0</v>
      </c>
      <c r="F511" s="7" t="s">
        <v>35</v>
      </c>
      <c r="G511" s="6">
        <v>100.0</v>
      </c>
      <c r="H511" s="7" t="s">
        <v>35</v>
      </c>
      <c r="I511" s="6">
        <v>100.0</v>
      </c>
      <c r="J511" s="7" t="s">
        <v>36</v>
      </c>
      <c r="K511" s="6">
        <v>12.0</v>
      </c>
      <c r="L511" s="7" t="s">
        <v>607</v>
      </c>
      <c r="M511" s="6">
        <v>2.0</v>
      </c>
      <c r="N511" s="7" t="s">
        <v>608</v>
      </c>
      <c r="O511" s="6">
        <v>14624.0</v>
      </c>
      <c r="P511" s="6">
        <v>3.0</v>
      </c>
      <c r="Q511" s="7" t="s">
        <v>609</v>
      </c>
      <c r="R511" s="6">
        <v>62.0</v>
      </c>
      <c r="S511" s="7" t="s">
        <v>617</v>
      </c>
      <c r="T511" s="6">
        <v>264.0</v>
      </c>
      <c r="U511" s="7" t="s">
        <v>468</v>
      </c>
      <c r="V511" s="6">
        <v>1.0</v>
      </c>
      <c r="W511" s="7" t="s">
        <v>55</v>
      </c>
      <c r="X511" s="6">
        <v>264101.0</v>
      </c>
      <c r="Y511" s="7" t="s">
        <v>470</v>
      </c>
      <c r="Z511" s="7" t="s">
        <v>612</v>
      </c>
      <c r="AA511" s="6">
        <v>1303.0</v>
      </c>
      <c r="AB511" s="7" t="s">
        <v>613</v>
      </c>
      <c r="AC511" s="6">
        <v>3.88E8</v>
      </c>
      <c r="AD511" s="6">
        <v>4.15005272E8</v>
      </c>
      <c r="AE511" s="6">
        <v>4.11318076E8</v>
      </c>
      <c r="AF511" s="8">
        <v>45507.0</v>
      </c>
    </row>
    <row r="512" ht="14.25" hidden="1" customHeight="1">
      <c r="A512" s="3">
        <v>2023.0</v>
      </c>
      <c r="B512" s="4" t="s">
        <v>605</v>
      </c>
      <c r="C512" s="4" t="s">
        <v>606</v>
      </c>
      <c r="D512" s="4" t="s">
        <v>34</v>
      </c>
      <c r="E512" s="3">
        <v>10.0</v>
      </c>
      <c r="F512" s="4" t="s">
        <v>35</v>
      </c>
      <c r="G512" s="3">
        <v>100.0</v>
      </c>
      <c r="H512" s="4" t="s">
        <v>35</v>
      </c>
      <c r="I512" s="3">
        <v>100.0</v>
      </c>
      <c r="J512" s="4" t="s">
        <v>36</v>
      </c>
      <c r="K512" s="3">
        <v>12.0</v>
      </c>
      <c r="L512" s="4" t="s">
        <v>607</v>
      </c>
      <c r="M512" s="3">
        <v>2.0</v>
      </c>
      <c r="N512" s="4" t="s">
        <v>608</v>
      </c>
      <c r="O512" s="3">
        <v>14624.0</v>
      </c>
      <c r="P512" s="3">
        <v>3.0</v>
      </c>
      <c r="Q512" s="4" t="s">
        <v>609</v>
      </c>
      <c r="R512" s="3">
        <v>62.0</v>
      </c>
      <c r="S512" s="4" t="s">
        <v>617</v>
      </c>
      <c r="T512" s="3">
        <v>264.0</v>
      </c>
      <c r="U512" s="4" t="s">
        <v>468</v>
      </c>
      <c r="V512" s="3">
        <v>1.0</v>
      </c>
      <c r="W512" s="4" t="s">
        <v>55</v>
      </c>
      <c r="X512" s="3">
        <v>264701.0</v>
      </c>
      <c r="Y512" s="4" t="s">
        <v>618</v>
      </c>
      <c r="Z512" s="4" t="s">
        <v>612</v>
      </c>
      <c r="AA512" s="3">
        <v>1303.0</v>
      </c>
      <c r="AB512" s="4" t="s">
        <v>613</v>
      </c>
      <c r="AC512" s="3">
        <v>0.0</v>
      </c>
      <c r="AD512" s="3">
        <v>0.0</v>
      </c>
      <c r="AE512" s="3">
        <v>0.0</v>
      </c>
      <c r="AF512" s="5">
        <v>45507.0</v>
      </c>
    </row>
    <row r="513" ht="14.25" hidden="1" customHeight="1">
      <c r="A513" s="6">
        <v>2023.0</v>
      </c>
      <c r="B513" s="7" t="s">
        <v>605</v>
      </c>
      <c r="C513" s="7" t="s">
        <v>606</v>
      </c>
      <c r="D513" s="7" t="s">
        <v>34</v>
      </c>
      <c r="E513" s="6">
        <v>10.0</v>
      </c>
      <c r="F513" s="7" t="s">
        <v>35</v>
      </c>
      <c r="G513" s="6">
        <v>100.0</v>
      </c>
      <c r="H513" s="7" t="s">
        <v>35</v>
      </c>
      <c r="I513" s="6">
        <v>100.0</v>
      </c>
      <c r="J513" s="7" t="s">
        <v>36</v>
      </c>
      <c r="K513" s="6">
        <v>12.0</v>
      </c>
      <c r="L513" s="7" t="s">
        <v>607</v>
      </c>
      <c r="M513" s="6">
        <v>2.0</v>
      </c>
      <c r="N513" s="7" t="s">
        <v>608</v>
      </c>
      <c r="O513" s="6">
        <v>14624.0</v>
      </c>
      <c r="P513" s="6">
        <v>3.0</v>
      </c>
      <c r="Q513" s="7" t="s">
        <v>609</v>
      </c>
      <c r="R513" s="6">
        <v>63.0</v>
      </c>
      <c r="S513" s="7" t="s">
        <v>619</v>
      </c>
      <c r="T513" s="6">
        <v>228.0</v>
      </c>
      <c r="U513" s="7" t="s">
        <v>143</v>
      </c>
      <c r="V513" s="6">
        <v>1.0</v>
      </c>
      <c r="W513" s="7" t="s">
        <v>55</v>
      </c>
      <c r="X513" s="6">
        <v>228706.0</v>
      </c>
      <c r="Y513" s="7" t="s">
        <v>479</v>
      </c>
      <c r="Z513" s="7" t="s">
        <v>612</v>
      </c>
      <c r="AA513" s="6">
        <v>1303.0</v>
      </c>
      <c r="AB513" s="7" t="s">
        <v>613</v>
      </c>
      <c r="AC513" s="6">
        <v>1.558864E7</v>
      </c>
      <c r="AD513" s="6">
        <v>8640.0</v>
      </c>
      <c r="AE513" s="6">
        <v>0.0</v>
      </c>
      <c r="AF513" s="8">
        <v>45507.0</v>
      </c>
    </row>
    <row r="514" ht="14.25" hidden="1" customHeight="1">
      <c r="A514" s="3">
        <v>2023.0</v>
      </c>
      <c r="B514" s="4" t="s">
        <v>605</v>
      </c>
      <c r="C514" s="4" t="s">
        <v>606</v>
      </c>
      <c r="D514" s="4" t="s">
        <v>34</v>
      </c>
      <c r="E514" s="3">
        <v>10.0</v>
      </c>
      <c r="F514" s="4" t="s">
        <v>35</v>
      </c>
      <c r="G514" s="3">
        <v>100.0</v>
      </c>
      <c r="H514" s="4" t="s">
        <v>35</v>
      </c>
      <c r="I514" s="3">
        <v>100.0</v>
      </c>
      <c r="J514" s="4" t="s">
        <v>36</v>
      </c>
      <c r="K514" s="3">
        <v>12.0</v>
      </c>
      <c r="L514" s="4" t="s">
        <v>607</v>
      </c>
      <c r="M514" s="3">
        <v>2.0</v>
      </c>
      <c r="N514" s="4" t="s">
        <v>608</v>
      </c>
      <c r="O514" s="3">
        <v>14624.0</v>
      </c>
      <c r="P514" s="3">
        <v>3.0</v>
      </c>
      <c r="Q514" s="4" t="s">
        <v>609</v>
      </c>
      <c r="R514" s="3">
        <v>64.0</v>
      </c>
      <c r="S514" s="4" t="s">
        <v>620</v>
      </c>
      <c r="T514" s="3">
        <v>225.0</v>
      </c>
      <c r="U514" s="4" t="s">
        <v>495</v>
      </c>
      <c r="V514" s="3">
        <v>1.0</v>
      </c>
      <c r="W514" s="4" t="s">
        <v>55</v>
      </c>
      <c r="X514" s="3">
        <v>225801.0</v>
      </c>
      <c r="Y514" s="4" t="s">
        <v>621</v>
      </c>
      <c r="Z514" s="4" t="s">
        <v>612</v>
      </c>
      <c r="AA514" s="3">
        <v>1303.0</v>
      </c>
      <c r="AB514" s="4" t="s">
        <v>613</v>
      </c>
      <c r="AC514" s="3">
        <v>2000000.0</v>
      </c>
      <c r="AD514" s="3">
        <v>0.0</v>
      </c>
      <c r="AE514" s="3">
        <v>0.0</v>
      </c>
      <c r="AF514" s="5">
        <v>45507.0</v>
      </c>
    </row>
    <row r="515" ht="14.25" hidden="1" customHeight="1">
      <c r="A515" s="6">
        <v>2023.0</v>
      </c>
      <c r="B515" s="7" t="s">
        <v>605</v>
      </c>
      <c r="C515" s="7" t="s">
        <v>606</v>
      </c>
      <c r="D515" s="7" t="s">
        <v>34</v>
      </c>
      <c r="E515" s="6">
        <v>10.0</v>
      </c>
      <c r="F515" s="7" t="s">
        <v>35</v>
      </c>
      <c r="G515" s="6">
        <v>100.0</v>
      </c>
      <c r="H515" s="7" t="s">
        <v>35</v>
      </c>
      <c r="I515" s="6">
        <v>100.0</v>
      </c>
      <c r="J515" s="7" t="s">
        <v>36</v>
      </c>
      <c r="K515" s="6">
        <v>12.0</v>
      </c>
      <c r="L515" s="7" t="s">
        <v>607</v>
      </c>
      <c r="M515" s="6">
        <v>2.0</v>
      </c>
      <c r="N515" s="7" t="s">
        <v>608</v>
      </c>
      <c r="O515" s="6">
        <v>14624.0</v>
      </c>
      <c r="P515" s="6">
        <v>3.0</v>
      </c>
      <c r="Q515" s="7" t="s">
        <v>609</v>
      </c>
      <c r="R515" s="6">
        <v>64.0</v>
      </c>
      <c r="S515" s="7" t="s">
        <v>620</v>
      </c>
      <c r="T515" s="6">
        <v>225.0</v>
      </c>
      <c r="U515" s="7" t="s">
        <v>495</v>
      </c>
      <c r="V515" s="6">
        <v>1.0</v>
      </c>
      <c r="W515" s="7" t="s">
        <v>55</v>
      </c>
      <c r="X515" s="6">
        <v>225901.0</v>
      </c>
      <c r="Y515" s="7" t="s">
        <v>530</v>
      </c>
      <c r="Z515" s="7" t="s">
        <v>612</v>
      </c>
      <c r="AA515" s="6">
        <v>1303.0</v>
      </c>
      <c r="AB515" s="7" t="s">
        <v>613</v>
      </c>
      <c r="AC515" s="6">
        <v>0.0</v>
      </c>
      <c r="AD515" s="6">
        <v>0.0</v>
      </c>
      <c r="AE515" s="6">
        <v>0.0</v>
      </c>
      <c r="AF515" s="8">
        <v>45507.0</v>
      </c>
    </row>
    <row r="516" ht="14.25" hidden="1" customHeight="1">
      <c r="A516" s="3">
        <v>2023.0</v>
      </c>
      <c r="B516" s="4" t="s">
        <v>605</v>
      </c>
      <c r="C516" s="4" t="s">
        <v>606</v>
      </c>
      <c r="D516" s="4" t="s">
        <v>34</v>
      </c>
      <c r="E516" s="3">
        <v>10.0</v>
      </c>
      <c r="F516" s="4" t="s">
        <v>35</v>
      </c>
      <c r="G516" s="3">
        <v>100.0</v>
      </c>
      <c r="H516" s="4" t="s">
        <v>35</v>
      </c>
      <c r="I516" s="3">
        <v>100.0</v>
      </c>
      <c r="J516" s="4" t="s">
        <v>36</v>
      </c>
      <c r="K516" s="3">
        <v>12.0</v>
      </c>
      <c r="L516" s="4" t="s">
        <v>607</v>
      </c>
      <c r="M516" s="3">
        <v>2.0</v>
      </c>
      <c r="N516" s="4" t="s">
        <v>608</v>
      </c>
      <c r="O516" s="3">
        <v>14624.0</v>
      </c>
      <c r="P516" s="3">
        <v>3.0</v>
      </c>
      <c r="Q516" s="4" t="s">
        <v>609</v>
      </c>
      <c r="R516" s="3">
        <v>64.0</v>
      </c>
      <c r="S516" s="4" t="s">
        <v>620</v>
      </c>
      <c r="T516" s="3">
        <v>226.0</v>
      </c>
      <c r="U516" s="4" t="s">
        <v>572</v>
      </c>
      <c r="V516" s="3">
        <v>1.0</v>
      </c>
      <c r="W516" s="4" t="s">
        <v>55</v>
      </c>
      <c r="X516" s="3">
        <v>226901.0</v>
      </c>
      <c r="Y516" s="4" t="s">
        <v>622</v>
      </c>
      <c r="Z516" s="4" t="s">
        <v>612</v>
      </c>
      <c r="AA516" s="3">
        <v>1303.0</v>
      </c>
      <c r="AB516" s="4" t="s">
        <v>613</v>
      </c>
      <c r="AC516" s="3">
        <v>200000.0</v>
      </c>
      <c r="AD516" s="3">
        <v>0.0</v>
      </c>
      <c r="AE516" s="3">
        <v>0.0</v>
      </c>
      <c r="AF516" s="5">
        <v>45507.0</v>
      </c>
    </row>
    <row r="517" ht="14.25" hidden="1" customHeight="1">
      <c r="A517" s="6">
        <v>2023.0</v>
      </c>
      <c r="B517" s="7" t="s">
        <v>605</v>
      </c>
      <c r="C517" s="7" t="s">
        <v>606</v>
      </c>
      <c r="D517" s="7" t="s">
        <v>34</v>
      </c>
      <c r="E517" s="6">
        <v>10.0</v>
      </c>
      <c r="F517" s="7" t="s">
        <v>35</v>
      </c>
      <c r="G517" s="6">
        <v>100.0</v>
      </c>
      <c r="H517" s="7" t="s">
        <v>35</v>
      </c>
      <c r="I517" s="6">
        <v>100.0</v>
      </c>
      <c r="J517" s="7" t="s">
        <v>36</v>
      </c>
      <c r="K517" s="6">
        <v>12.0</v>
      </c>
      <c r="L517" s="7" t="s">
        <v>607</v>
      </c>
      <c r="M517" s="6">
        <v>2.0</v>
      </c>
      <c r="N517" s="7" t="s">
        <v>608</v>
      </c>
      <c r="O517" s="6">
        <v>14624.0</v>
      </c>
      <c r="P517" s="6">
        <v>3.0</v>
      </c>
      <c r="Q517" s="7" t="s">
        <v>609</v>
      </c>
      <c r="R517" s="6">
        <v>64.0</v>
      </c>
      <c r="S517" s="7" t="s">
        <v>620</v>
      </c>
      <c r="T517" s="6">
        <v>227.0</v>
      </c>
      <c r="U517" s="7" t="s">
        <v>445</v>
      </c>
      <c r="V517" s="6">
        <v>1.0</v>
      </c>
      <c r="W517" s="7" t="s">
        <v>55</v>
      </c>
      <c r="X517" s="6">
        <v>227101.0</v>
      </c>
      <c r="Y517" s="7" t="s">
        <v>446</v>
      </c>
      <c r="Z517" s="7" t="s">
        <v>612</v>
      </c>
      <c r="AA517" s="6">
        <v>1303.0</v>
      </c>
      <c r="AB517" s="7" t="s">
        <v>613</v>
      </c>
      <c r="AC517" s="6">
        <v>100000.0</v>
      </c>
      <c r="AD517" s="6">
        <v>1.21001E7</v>
      </c>
      <c r="AE517" s="6">
        <v>4.98808245E8</v>
      </c>
      <c r="AF517" s="8">
        <v>45507.0</v>
      </c>
    </row>
    <row r="518" ht="14.25" hidden="1" customHeight="1">
      <c r="A518" s="3">
        <v>2023.0</v>
      </c>
      <c r="B518" s="4" t="s">
        <v>605</v>
      </c>
      <c r="C518" s="4" t="s">
        <v>606</v>
      </c>
      <c r="D518" s="4" t="s">
        <v>34</v>
      </c>
      <c r="E518" s="3">
        <v>10.0</v>
      </c>
      <c r="F518" s="4" t="s">
        <v>35</v>
      </c>
      <c r="G518" s="3">
        <v>100.0</v>
      </c>
      <c r="H518" s="4" t="s">
        <v>35</v>
      </c>
      <c r="I518" s="3">
        <v>100.0</v>
      </c>
      <c r="J518" s="4" t="s">
        <v>36</v>
      </c>
      <c r="K518" s="3">
        <v>12.0</v>
      </c>
      <c r="L518" s="4" t="s">
        <v>607</v>
      </c>
      <c r="M518" s="3">
        <v>2.0</v>
      </c>
      <c r="N518" s="4" t="s">
        <v>608</v>
      </c>
      <c r="O518" s="3">
        <v>14624.0</v>
      </c>
      <c r="P518" s="3">
        <v>3.0</v>
      </c>
      <c r="Q518" s="4" t="s">
        <v>609</v>
      </c>
      <c r="R518" s="3">
        <v>64.0</v>
      </c>
      <c r="S518" s="4" t="s">
        <v>620</v>
      </c>
      <c r="T518" s="3">
        <v>227.0</v>
      </c>
      <c r="U518" s="4" t="s">
        <v>445</v>
      </c>
      <c r="V518" s="3">
        <v>1.0</v>
      </c>
      <c r="W518" s="4" t="s">
        <v>55</v>
      </c>
      <c r="X518" s="3">
        <v>227106.0</v>
      </c>
      <c r="Y518" s="4" t="s">
        <v>623</v>
      </c>
      <c r="Z518" s="4" t="s">
        <v>612</v>
      </c>
      <c r="AA518" s="3">
        <v>1303.0</v>
      </c>
      <c r="AB518" s="4" t="s">
        <v>613</v>
      </c>
      <c r="AC518" s="3">
        <v>1000000.0</v>
      </c>
      <c r="AD518" s="3">
        <v>9.92370788E8</v>
      </c>
      <c r="AE518" s="3">
        <v>9815712.0</v>
      </c>
      <c r="AF518" s="5">
        <v>45507.0</v>
      </c>
    </row>
    <row r="519" ht="14.25" hidden="1" customHeight="1">
      <c r="A519" s="6">
        <v>2023.0</v>
      </c>
      <c r="B519" s="7" t="s">
        <v>605</v>
      </c>
      <c r="C519" s="7" t="s">
        <v>606</v>
      </c>
      <c r="D519" s="7" t="s">
        <v>34</v>
      </c>
      <c r="E519" s="6">
        <v>10.0</v>
      </c>
      <c r="F519" s="7" t="s">
        <v>35</v>
      </c>
      <c r="G519" s="6">
        <v>100.0</v>
      </c>
      <c r="H519" s="7" t="s">
        <v>35</v>
      </c>
      <c r="I519" s="6">
        <v>100.0</v>
      </c>
      <c r="J519" s="7" t="s">
        <v>36</v>
      </c>
      <c r="K519" s="6">
        <v>12.0</v>
      </c>
      <c r="L519" s="7" t="s">
        <v>607</v>
      </c>
      <c r="M519" s="6">
        <v>2.0</v>
      </c>
      <c r="N519" s="7" t="s">
        <v>608</v>
      </c>
      <c r="O519" s="6">
        <v>14624.0</v>
      </c>
      <c r="P519" s="6">
        <v>3.0</v>
      </c>
      <c r="Q519" s="7" t="s">
        <v>609</v>
      </c>
      <c r="R519" s="6">
        <v>64.0</v>
      </c>
      <c r="S519" s="7" t="s">
        <v>620</v>
      </c>
      <c r="T519" s="6">
        <v>227.0</v>
      </c>
      <c r="U519" s="7" t="s">
        <v>445</v>
      </c>
      <c r="V519" s="6">
        <v>1.0</v>
      </c>
      <c r="W519" s="7" t="s">
        <v>55</v>
      </c>
      <c r="X519" s="6">
        <v>227202.0</v>
      </c>
      <c r="Y519" s="7" t="s">
        <v>624</v>
      </c>
      <c r="Z519" s="7" t="s">
        <v>612</v>
      </c>
      <c r="AA519" s="6">
        <v>1303.0</v>
      </c>
      <c r="AB519" s="7" t="s">
        <v>613</v>
      </c>
      <c r="AC519" s="6">
        <v>1000000.0</v>
      </c>
      <c r="AD519" s="6">
        <v>7267915.0</v>
      </c>
      <c r="AE519" s="6">
        <v>2901620.0</v>
      </c>
      <c r="AF519" s="8">
        <v>45507.0</v>
      </c>
    </row>
    <row r="520" ht="14.25" hidden="1" customHeight="1">
      <c r="A520" s="3">
        <v>2023.0</v>
      </c>
      <c r="B520" s="4" t="s">
        <v>605</v>
      </c>
      <c r="C520" s="4" t="s">
        <v>606</v>
      </c>
      <c r="D520" s="4" t="s">
        <v>34</v>
      </c>
      <c r="E520" s="3">
        <v>10.0</v>
      </c>
      <c r="F520" s="4" t="s">
        <v>35</v>
      </c>
      <c r="G520" s="3">
        <v>100.0</v>
      </c>
      <c r="H520" s="4" t="s">
        <v>35</v>
      </c>
      <c r="I520" s="3">
        <v>100.0</v>
      </c>
      <c r="J520" s="4" t="s">
        <v>36</v>
      </c>
      <c r="K520" s="3">
        <v>12.0</v>
      </c>
      <c r="L520" s="4" t="s">
        <v>607</v>
      </c>
      <c r="M520" s="3">
        <v>2.0</v>
      </c>
      <c r="N520" s="4" t="s">
        <v>608</v>
      </c>
      <c r="O520" s="3">
        <v>14624.0</v>
      </c>
      <c r="P520" s="3">
        <v>3.0</v>
      </c>
      <c r="Q520" s="4" t="s">
        <v>609</v>
      </c>
      <c r="R520" s="3">
        <v>64.0</v>
      </c>
      <c r="S520" s="4" t="s">
        <v>620</v>
      </c>
      <c r="T520" s="3">
        <v>227.0</v>
      </c>
      <c r="U520" s="4" t="s">
        <v>445</v>
      </c>
      <c r="V520" s="3">
        <v>1.0</v>
      </c>
      <c r="W520" s="4" t="s">
        <v>55</v>
      </c>
      <c r="X520" s="3">
        <v>227205.0</v>
      </c>
      <c r="Y520" s="4" t="s">
        <v>611</v>
      </c>
      <c r="Z520" s="4" t="s">
        <v>612</v>
      </c>
      <c r="AA520" s="3">
        <v>1303.0</v>
      </c>
      <c r="AB520" s="4" t="s">
        <v>613</v>
      </c>
      <c r="AC520" s="3">
        <v>2000000.0</v>
      </c>
      <c r="AD520" s="3">
        <v>0.0</v>
      </c>
      <c r="AE520" s="3">
        <v>0.0</v>
      </c>
      <c r="AF520" s="5">
        <v>45507.0</v>
      </c>
    </row>
    <row r="521" ht="14.25" hidden="1" customHeight="1">
      <c r="A521" s="6">
        <v>2023.0</v>
      </c>
      <c r="B521" s="7" t="s">
        <v>605</v>
      </c>
      <c r="C521" s="7" t="s">
        <v>606</v>
      </c>
      <c r="D521" s="7" t="s">
        <v>34</v>
      </c>
      <c r="E521" s="6">
        <v>10.0</v>
      </c>
      <c r="F521" s="7" t="s">
        <v>35</v>
      </c>
      <c r="G521" s="6">
        <v>100.0</v>
      </c>
      <c r="H521" s="7" t="s">
        <v>35</v>
      </c>
      <c r="I521" s="6">
        <v>100.0</v>
      </c>
      <c r="J521" s="7" t="s">
        <v>36</v>
      </c>
      <c r="K521" s="6">
        <v>12.0</v>
      </c>
      <c r="L521" s="7" t="s">
        <v>607</v>
      </c>
      <c r="M521" s="6">
        <v>2.0</v>
      </c>
      <c r="N521" s="7" t="s">
        <v>608</v>
      </c>
      <c r="O521" s="6">
        <v>14624.0</v>
      </c>
      <c r="P521" s="6">
        <v>3.0</v>
      </c>
      <c r="Q521" s="7" t="s">
        <v>609</v>
      </c>
      <c r="R521" s="6">
        <v>64.0</v>
      </c>
      <c r="S521" s="7" t="s">
        <v>620</v>
      </c>
      <c r="T521" s="6">
        <v>227.0</v>
      </c>
      <c r="U521" s="7" t="s">
        <v>445</v>
      </c>
      <c r="V521" s="6">
        <v>1.0</v>
      </c>
      <c r="W521" s="7" t="s">
        <v>55</v>
      </c>
      <c r="X521" s="6">
        <v>227208.0</v>
      </c>
      <c r="Y521" s="7" t="s">
        <v>625</v>
      </c>
      <c r="Z521" s="7" t="s">
        <v>612</v>
      </c>
      <c r="AA521" s="6">
        <v>1303.0</v>
      </c>
      <c r="AB521" s="7" t="s">
        <v>613</v>
      </c>
      <c r="AC521" s="6">
        <v>0.0</v>
      </c>
      <c r="AD521" s="6">
        <v>2.992E7</v>
      </c>
      <c r="AE521" s="6">
        <v>8.47582943E8</v>
      </c>
      <c r="AF521" s="8">
        <v>45507.0</v>
      </c>
    </row>
    <row r="522" ht="14.25" hidden="1" customHeight="1">
      <c r="A522" s="3">
        <v>2023.0</v>
      </c>
      <c r="B522" s="4" t="s">
        <v>605</v>
      </c>
      <c r="C522" s="4" t="s">
        <v>606</v>
      </c>
      <c r="D522" s="4" t="s">
        <v>34</v>
      </c>
      <c r="E522" s="3">
        <v>10.0</v>
      </c>
      <c r="F522" s="4" t="s">
        <v>35</v>
      </c>
      <c r="G522" s="3">
        <v>100.0</v>
      </c>
      <c r="H522" s="4" t="s">
        <v>35</v>
      </c>
      <c r="I522" s="3">
        <v>100.0</v>
      </c>
      <c r="J522" s="4" t="s">
        <v>36</v>
      </c>
      <c r="K522" s="3">
        <v>12.0</v>
      </c>
      <c r="L522" s="4" t="s">
        <v>607</v>
      </c>
      <c r="M522" s="3">
        <v>2.0</v>
      </c>
      <c r="N522" s="4" t="s">
        <v>608</v>
      </c>
      <c r="O522" s="3">
        <v>14624.0</v>
      </c>
      <c r="P522" s="3">
        <v>3.0</v>
      </c>
      <c r="Q522" s="4" t="s">
        <v>609</v>
      </c>
      <c r="R522" s="3">
        <v>64.0</v>
      </c>
      <c r="S522" s="4" t="s">
        <v>620</v>
      </c>
      <c r="T522" s="3">
        <v>228.0</v>
      </c>
      <c r="U522" s="4" t="s">
        <v>143</v>
      </c>
      <c r="V522" s="3">
        <v>1.0</v>
      </c>
      <c r="W522" s="4" t="s">
        <v>55</v>
      </c>
      <c r="X522" s="3">
        <v>228704.0</v>
      </c>
      <c r="Y522" s="4" t="s">
        <v>477</v>
      </c>
      <c r="Z522" s="4" t="s">
        <v>612</v>
      </c>
      <c r="AA522" s="3">
        <v>1303.0</v>
      </c>
      <c r="AB522" s="4" t="s">
        <v>613</v>
      </c>
      <c r="AC522" s="3">
        <v>50000.0</v>
      </c>
      <c r="AD522" s="3">
        <v>0.0</v>
      </c>
      <c r="AE522" s="3">
        <v>0.0</v>
      </c>
      <c r="AF522" s="5">
        <v>45507.0</v>
      </c>
    </row>
    <row r="523" ht="14.25" hidden="1" customHeight="1">
      <c r="A523" s="6">
        <v>2023.0</v>
      </c>
      <c r="B523" s="7" t="s">
        <v>605</v>
      </c>
      <c r="C523" s="7" t="s">
        <v>606</v>
      </c>
      <c r="D523" s="7" t="s">
        <v>34</v>
      </c>
      <c r="E523" s="6">
        <v>10.0</v>
      </c>
      <c r="F523" s="7" t="s">
        <v>35</v>
      </c>
      <c r="G523" s="6">
        <v>100.0</v>
      </c>
      <c r="H523" s="7" t="s">
        <v>35</v>
      </c>
      <c r="I523" s="6">
        <v>100.0</v>
      </c>
      <c r="J523" s="7" t="s">
        <v>36</v>
      </c>
      <c r="K523" s="6">
        <v>12.0</v>
      </c>
      <c r="L523" s="7" t="s">
        <v>607</v>
      </c>
      <c r="M523" s="6">
        <v>2.0</v>
      </c>
      <c r="N523" s="7" t="s">
        <v>608</v>
      </c>
      <c r="O523" s="6">
        <v>14624.0</v>
      </c>
      <c r="P523" s="6">
        <v>3.0</v>
      </c>
      <c r="Q523" s="7" t="s">
        <v>609</v>
      </c>
      <c r="R523" s="6">
        <v>64.0</v>
      </c>
      <c r="S523" s="7" t="s">
        <v>620</v>
      </c>
      <c r="T523" s="6">
        <v>228.0</v>
      </c>
      <c r="U523" s="7" t="s">
        <v>143</v>
      </c>
      <c r="V523" s="6">
        <v>1.0</v>
      </c>
      <c r="W523" s="7" t="s">
        <v>55</v>
      </c>
      <c r="X523" s="6">
        <v>228705.0</v>
      </c>
      <c r="Y523" s="7" t="s">
        <v>601</v>
      </c>
      <c r="Z523" s="7" t="s">
        <v>612</v>
      </c>
      <c r="AA523" s="6">
        <v>1303.0</v>
      </c>
      <c r="AB523" s="7" t="s">
        <v>613</v>
      </c>
      <c r="AC523" s="6">
        <v>0.0</v>
      </c>
      <c r="AD523" s="6">
        <v>3681408.0</v>
      </c>
      <c r="AE523" s="6">
        <v>3.68140707E8</v>
      </c>
      <c r="AF523" s="8">
        <v>45507.0</v>
      </c>
    </row>
    <row r="524" ht="14.25" hidden="1" customHeight="1">
      <c r="A524" s="3">
        <v>2023.0</v>
      </c>
      <c r="B524" s="4" t="s">
        <v>605</v>
      </c>
      <c r="C524" s="4" t="s">
        <v>606</v>
      </c>
      <c r="D524" s="4" t="s">
        <v>34</v>
      </c>
      <c r="E524" s="3">
        <v>10.0</v>
      </c>
      <c r="F524" s="4" t="s">
        <v>35</v>
      </c>
      <c r="G524" s="3">
        <v>100.0</v>
      </c>
      <c r="H524" s="4" t="s">
        <v>35</v>
      </c>
      <c r="I524" s="3">
        <v>100.0</v>
      </c>
      <c r="J524" s="4" t="s">
        <v>36</v>
      </c>
      <c r="K524" s="3">
        <v>12.0</v>
      </c>
      <c r="L524" s="4" t="s">
        <v>607</v>
      </c>
      <c r="M524" s="3">
        <v>2.0</v>
      </c>
      <c r="N524" s="4" t="s">
        <v>608</v>
      </c>
      <c r="O524" s="3">
        <v>14624.0</v>
      </c>
      <c r="P524" s="3">
        <v>3.0</v>
      </c>
      <c r="Q524" s="4" t="s">
        <v>609</v>
      </c>
      <c r="R524" s="3">
        <v>64.0</v>
      </c>
      <c r="S524" s="4" t="s">
        <v>620</v>
      </c>
      <c r="T524" s="3">
        <v>228.0</v>
      </c>
      <c r="U524" s="4" t="s">
        <v>143</v>
      </c>
      <c r="V524" s="3">
        <v>1.0</v>
      </c>
      <c r="W524" s="4" t="s">
        <v>55</v>
      </c>
      <c r="X524" s="3">
        <v>228706.0</v>
      </c>
      <c r="Y524" s="4" t="s">
        <v>479</v>
      </c>
      <c r="Z524" s="4" t="s">
        <v>612</v>
      </c>
      <c r="AA524" s="3">
        <v>1303.0</v>
      </c>
      <c r="AB524" s="4" t="s">
        <v>613</v>
      </c>
      <c r="AC524" s="3">
        <v>50000.0</v>
      </c>
      <c r="AD524" s="3">
        <v>50000.0</v>
      </c>
      <c r="AE524" s="3">
        <v>0.0</v>
      </c>
      <c r="AF524" s="5">
        <v>45507.0</v>
      </c>
    </row>
    <row r="525" ht="14.25" hidden="1" customHeight="1">
      <c r="A525" s="6">
        <v>2023.0</v>
      </c>
      <c r="B525" s="7" t="s">
        <v>605</v>
      </c>
      <c r="C525" s="7" t="s">
        <v>606</v>
      </c>
      <c r="D525" s="7" t="s">
        <v>34</v>
      </c>
      <c r="E525" s="6">
        <v>10.0</v>
      </c>
      <c r="F525" s="7" t="s">
        <v>35</v>
      </c>
      <c r="G525" s="6">
        <v>100.0</v>
      </c>
      <c r="H525" s="7" t="s">
        <v>35</v>
      </c>
      <c r="I525" s="6">
        <v>100.0</v>
      </c>
      <c r="J525" s="7" t="s">
        <v>36</v>
      </c>
      <c r="K525" s="6">
        <v>12.0</v>
      </c>
      <c r="L525" s="7" t="s">
        <v>607</v>
      </c>
      <c r="M525" s="6">
        <v>2.0</v>
      </c>
      <c r="N525" s="7" t="s">
        <v>608</v>
      </c>
      <c r="O525" s="6">
        <v>14624.0</v>
      </c>
      <c r="P525" s="6">
        <v>3.0</v>
      </c>
      <c r="Q525" s="7" t="s">
        <v>609</v>
      </c>
      <c r="R525" s="6">
        <v>64.0</v>
      </c>
      <c r="S525" s="7" t="s">
        <v>620</v>
      </c>
      <c r="T525" s="6">
        <v>229.0</v>
      </c>
      <c r="U525" s="7" t="s">
        <v>497</v>
      </c>
      <c r="V525" s="6">
        <v>1.0</v>
      </c>
      <c r="W525" s="7" t="s">
        <v>55</v>
      </c>
      <c r="X525" s="6">
        <v>229101.0</v>
      </c>
      <c r="Y525" s="7" t="s">
        <v>626</v>
      </c>
      <c r="Z525" s="7" t="s">
        <v>612</v>
      </c>
      <c r="AA525" s="6">
        <v>1303.0</v>
      </c>
      <c r="AB525" s="7" t="s">
        <v>613</v>
      </c>
      <c r="AC525" s="6">
        <v>0.0</v>
      </c>
      <c r="AD525" s="6">
        <v>450000.0</v>
      </c>
      <c r="AE525" s="6">
        <v>3.4535108E7</v>
      </c>
      <c r="AF525" s="8">
        <v>45507.0</v>
      </c>
    </row>
    <row r="526" ht="14.25" hidden="1" customHeight="1">
      <c r="A526" s="3">
        <v>2023.0</v>
      </c>
      <c r="B526" s="4" t="s">
        <v>605</v>
      </c>
      <c r="C526" s="4" t="s">
        <v>606</v>
      </c>
      <c r="D526" s="4" t="s">
        <v>34</v>
      </c>
      <c r="E526" s="3">
        <v>10.0</v>
      </c>
      <c r="F526" s="4" t="s">
        <v>35</v>
      </c>
      <c r="G526" s="3">
        <v>100.0</v>
      </c>
      <c r="H526" s="4" t="s">
        <v>35</v>
      </c>
      <c r="I526" s="3">
        <v>100.0</v>
      </c>
      <c r="J526" s="4" t="s">
        <v>36</v>
      </c>
      <c r="K526" s="3">
        <v>12.0</v>
      </c>
      <c r="L526" s="4" t="s">
        <v>607</v>
      </c>
      <c r="M526" s="3">
        <v>2.0</v>
      </c>
      <c r="N526" s="4" t="s">
        <v>608</v>
      </c>
      <c r="O526" s="3">
        <v>14624.0</v>
      </c>
      <c r="P526" s="3">
        <v>3.0</v>
      </c>
      <c r="Q526" s="4" t="s">
        <v>609</v>
      </c>
      <c r="R526" s="3">
        <v>64.0</v>
      </c>
      <c r="S526" s="4" t="s">
        <v>620</v>
      </c>
      <c r="T526" s="3">
        <v>232.0</v>
      </c>
      <c r="U526" s="4" t="s">
        <v>536</v>
      </c>
      <c r="V526" s="3">
        <v>1.0</v>
      </c>
      <c r="W526" s="4" t="s">
        <v>55</v>
      </c>
      <c r="X526" s="3">
        <v>232301.0</v>
      </c>
      <c r="Y526" s="4" t="s">
        <v>562</v>
      </c>
      <c r="Z526" s="4" t="s">
        <v>612</v>
      </c>
      <c r="AA526" s="3">
        <v>1303.0</v>
      </c>
      <c r="AB526" s="4" t="s">
        <v>613</v>
      </c>
      <c r="AC526" s="3">
        <v>0.0</v>
      </c>
      <c r="AD526" s="3">
        <v>16520.0</v>
      </c>
      <c r="AE526" s="3">
        <v>0.0</v>
      </c>
      <c r="AF526" s="5">
        <v>45507.0</v>
      </c>
    </row>
    <row r="527" ht="14.25" hidden="1" customHeight="1">
      <c r="A527" s="6">
        <v>2023.0</v>
      </c>
      <c r="B527" s="7" t="s">
        <v>605</v>
      </c>
      <c r="C527" s="7" t="s">
        <v>606</v>
      </c>
      <c r="D527" s="7" t="s">
        <v>34</v>
      </c>
      <c r="E527" s="6">
        <v>10.0</v>
      </c>
      <c r="F527" s="7" t="s">
        <v>35</v>
      </c>
      <c r="G527" s="6">
        <v>100.0</v>
      </c>
      <c r="H527" s="7" t="s">
        <v>35</v>
      </c>
      <c r="I527" s="6">
        <v>100.0</v>
      </c>
      <c r="J527" s="7" t="s">
        <v>36</v>
      </c>
      <c r="K527" s="6">
        <v>12.0</v>
      </c>
      <c r="L527" s="7" t="s">
        <v>607</v>
      </c>
      <c r="M527" s="6">
        <v>2.0</v>
      </c>
      <c r="N527" s="7" t="s">
        <v>608</v>
      </c>
      <c r="O527" s="6">
        <v>14624.0</v>
      </c>
      <c r="P527" s="6">
        <v>3.0</v>
      </c>
      <c r="Q527" s="7" t="s">
        <v>609</v>
      </c>
      <c r="R527" s="6">
        <v>64.0</v>
      </c>
      <c r="S527" s="7" t="s">
        <v>620</v>
      </c>
      <c r="T527" s="6">
        <v>235.0</v>
      </c>
      <c r="U527" s="7" t="s">
        <v>499</v>
      </c>
      <c r="V527" s="6">
        <v>1.0</v>
      </c>
      <c r="W527" s="7" t="s">
        <v>55</v>
      </c>
      <c r="X527" s="6">
        <v>235501.0</v>
      </c>
      <c r="Y527" s="7" t="s">
        <v>627</v>
      </c>
      <c r="Z527" s="7" t="s">
        <v>612</v>
      </c>
      <c r="AA527" s="6">
        <v>1303.0</v>
      </c>
      <c r="AB527" s="7" t="s">
        <v>613</v>
      </c>
      <c r="AC527" s="6">
        <v>0.0</v>
      </c>
      <c r="AD527" s="6">
        <v>6510855.0</v>
      </c>
      <c r="AE527" s="6">
        <v>0.0</v>
      </c>
      <c r="AF527" s="8">
        <v>45507.0</v>
      </c>
    </row>
    <row r="528" ht="14.25" hidden="1" customHeight="1">
      <c r="A528" s="3">
        <v>2023.0</v>
      </c>
      <c r="B528" s="4" t="s">
        <v>605</v>
      </c>
      <c r="C528" s="4" t="s">
        <v>606</v>
      </c>
      <c r="D528" s="4" t="s">
        <v>34</v>
      </c>
      <c r="E528" s="3">
        <v>10.0</v>
      </c>
      <c r="F528" s="4" t="s">
        <v>35</v>
      </c>
      <c r="G528" s="3">
        <v>100.0</v>
      </c>
      <c r="H528" s="4" t="s">
        <v>35</v>
      </c>
      <c r="I528" s="3">
        <v>100.0</v>
      </c>
      <c r="J528" s="4" t="s">
        <v>36</v>
      </c>
      <c r="K528" s="3">
        <v>12.0</v>
      </c>
      <c r="L528" s="4" t="s">
        <v>607</v>
      </c>
      <c r="M528" s="3">
        <v>2.0</v>
      </c>
      <c r="N528" s="4" t="s">
        <v>608</v>
      </c>
      <c r="O528" s="3">
        <v>14624.0</v>
      </c>
      <c r="P528" s="3">
        <v>3.0</v>
      </c>
      <c r="Q528" s="4" t="s">
        <v>609</v>
      </c>
      <c r="R528" s="3">
        <v>64.0</v>
      </c>
      <c r="S528" s="4" t="s">
        <v>620</v>
      </c>
      <c r="T528" s="3">
        <v>236.0</v>
      </c>
      <c r="U528" s="4" t="s">
        <v>501</v>
      </c>
      <c r="V528" s="3">
        <v>1.0</v>
      </c>
      <c r="W528" s="4" t="s">
        <v>55</v>
      </c>
      <c r="X528" s="3">
        <v>236101.0</v>
      </c>
      <c r="Y528" s="4" t="s">
        <v>628</v>
      </c>
      <c r="Z528" s="4" t="s">
        <v>612</v>
      </c>
      <c r="AA528" s="3">
        <v>1303.0</v>
      </c>
      <c r="AB528" s="4" t="s">
        <v>613</v>
      </c>
      <c r="AC528" s="3">
        <v>0.0</v>
      </c>
      <c r="AD528" s="3">
        <v>3500000.0</v>
      </c>
      <c r="AE528" s="3">
        <v>3255738.0</v>
      </c>
      <c r="AF528" s="5">
        <v>45507.0</v>
      </c>
    </row>
    <row r="529" ht="14.25" hidden="1" customHeight="1">
      <c r="A529" s="6">
        <v>2023.0</v>
      </c>
      <c r="B529" s="7" t="s">
        <v>605</v>
      </c>
      <c r="C529" s="7" t="s">
        <v>606</v>
      </c>
      <c r="D529" s="7" t="s">
        <v>34</v>
      </c>
      <c r="E529" s="6">
        <v>10.0</v>
      </c>
      <c r="F529" s="7" t="s">
        <v>35</v>
      </c>
      <c r="G529" s="6">
        <v>100.0</v>
      </c>
      <c r="H529" s="7" t="s">
        <v>35</v>
      </c>
      <c r="I529" s="6">
        <v>100.0</v>
      </c>
      <c r="J529" s="7" t="s">
        <v>36</v>
      </c>
      <c r="K529" s="6">
        <v>12.0</v>
      </c>
      <c r="L529" s="7" t="s">
        <v>607</v>
      </c>
      <c r="M529" s="6">
        <v>2.0</v>
      </c>
      <c r="N529" s="7" t="s">
        <v>608</v>
      </c>
      <c r="O529" s="6">
        <v>14624.0</v>
      </c>
      <c r="P529" s="6">
        <v>3.0</v>
      </c>
      <c r="Q529" s="7" t="s">
        <v>609</v>
      </c>
      <c r="R529" s="6">
        <v>64.0</v>
      </c>
      <c r="S529" s="7" t="s">
        <v>620</v>
      </c>
      <c r="T529" s="6">
        <v>236.0</v>
      </c>
      <c r="U529" s="7" t="s">
        <v>501</v>
      </c>
      <c r="V529" s="6">
        <v>1.0</v>
      </c>
      <c r="W529" s="7" t="s">
        <v>55</v>
      </c>
      <c r="X529" s="6">
        <v>236304.0</v>
      </c>
      <c r="Y529" s="7" t="s">
        <v>629</v>
      </c>
      <c r="Z529" s="7" t="s">
        <v>612</v>
      </c>
      <c r="AA529" s="6">
        <v>1303.0</v>
      </c>
      <c r="AB529" s="7" t="s">
        <v>613</v>
      </c>
      <c r="AC529" s="6">
        <v>0.0</v>
      </c>
      <c r="AD529" s="6">
        <v>4.7991547E7</v>
      </c>
      <c r="AE529" s="6">
        <v>0.0</v>
      </c>
      <c r="AF529" s="8">
        <v>45507.0</v>
      </c>
    </row>
    <row r="530" ht="14.25" hidden="1" customHeight="1">
      <c r="A530" s="3">
        <v>2023.0</v>
      </c>
      <c r="B530" s="4" t="s">
        <v>605</v>
      </c>
      <c r="C530" s="4" t="s">
        <v>606</v>
      </c>
      <c r="D530" s="4" t="s">
        <v>34</v>
      </c>
      <c r="E530" s="3">
        <v>10.0</v>
      </c>
      <c r="F530" s="4" t="s">
        <v>35</v>
      </c>
      <c r="G530" s="3">
        <v>100.0</v>
      </c>
      <c r="H530" s="4" t="s">
        <v>35</v>
      </c>
      <c r="I530" s="3">
        <v>100.0</v>
      </c>
      <c r="J530" s="4" t="s">
        <v>36</v>
      </c>
      <c r="K530" s="3">
        <v>12.0</v>
      </c>
      <c r="L530" s="4" t="s">
        <v>607</v>
      </c>
      <c r="M530" s="3">
        <v>2.0</v>
      </c>
      <c r="N530" s="4" t="s">
        <v>608</v>
      </c>
      <c r="O530" s="3">
        <v>14624.0</v>
      </c>
      <c r="P530" s="3">
        <v>3.0</v>
      </c>
      <c r="Q530" s="4" t="s">
        <v>609</v>
      </c>
      <c r="R530" s="3">
        <v>64.0</v>
      </c>
      <c r="S530" s="4" t="s">
        <v>620</v>
      </c>
      <c r="T530" s="3">
        <v>236.0</v>
      </c>
      <c r="U530" s="4" t="s">
        <v>501</v>
      </c>
      <c r="V530" s="3">
        <v>1.0</v>
      </c>
      <c r="W530" s="4" t="s">
        <v>55</v>
      </c>
      <c r="X530" s="3">
        <v>236306.0</v>
      </c>
      <c r="Y530" s="4" t="s">
        <v>630</v>
      </c>
      <c r="Z530" s="4" t="s">
        <v>612</v>
      </c>
      <c r="AA530" s="3">
        <v>1303.0</v>
      </c>
      <c r="AB530" s="4" t="s">
        <v>613</v>
      </c>
      <c r="AC530" s="3">
        <v>0.0</v>
      </c>
      <c r="AD530" s="3">
        <v>3.5208436E7</v>
      </c>
      <c r="AE530" s="3">
        <v>3382470.0</v>
      </c>
      <c r="AF530" s="5">
        <v>45507.0</v>
      </c>
    </row>
    <row r="531" ht="14.25" hidden="1" customHeight="1">
      <c r="A531" s="6">
        <v>2023.0</v>
      </c>
      <c r="B531" s="7" t="s">
        <v>605</v>
      </c>
      <c r="C531" s="7" t="s">
        <v>606</v>
      </c>
      <c r="D531" s="7" t="s">
        <v>34</v>
      </c>
      <c r="E531" s="6">
        <v>10.0</v>
      </c>
      <c r="F531" s="7" t="s">
        <v>35</v>
      </c>
      <c r="G531" s="6">
        <v>100.0</v>
      </c>
      <c r="H531" s="7" t="s">
        <v>35</v>
      </c>
      <c r="I531" s="6">
        <v>100.0</v>
      </c>
      <c r="J531" s="7" t="s">
        <v>36</v>
      </c>
      <c r="K531" s="6">
        <v>12.0</v>
      </c>
      <c r="L531" s="7" t="s">
        <v>607</v>
      </c>
      <c r="M531" s="6">
        <v>2.0</v>
      </c>
      <c r="N531" s="7" t="s">
        <v>608</v>
      </c>
      <c r="O531" s="6">
        <v>14624.0</v>
      </c>
      <c r="P531" s="6">
        <v>3.0</v>
      </c>
      <c r="Q531" s="7" t="s">
        <v>609</v>
      </c>
      <c r="R531" s="6">
        <v>64.0</v>
      </c>
      <c r="S531" s="7" t="s">
        <v>620</v>
      </c>
      <c r="T531" s="6">
        <v>237.0</v>
      </c>
      <c r="U531" s="7" t="s">
        <v>503</v>
      </c>
      <c r="V531" s="6">
        <v>1.0</v>
      </c>
      <c r="W531" s="7" t="s">
        <v>55</v>
      </c>
      <c r="X531" s="6">
        <v>237205.0</v>
      </c>
      <c r="Y531" s="7" t="s">
        <v>631</v>
      </c>
      <c r="Z531" s="7" t="s">
        <v>612</v>
      </c>
      <c r="AA531" s="6">
        <v>1303.0</v>
      </c>
      <c r="AB531" s="7" t="s">
        <v>613</v>
      </c>
      <c r="AC531" s="6">
        <v>0.0</v>
      </c>
      <c r="AD531" s="6">
        <v>33116.0</v>
      </c>
      <c r="AE531" s="6">
        <v>0.0</v>
      </c>
      <c r="AF531" s="8">
        <v>45507.0</v>
      </c>
    </row>
    <row r="532" ht="14.25" hidden="1" customHeight="1">
      <c r="A532" s="3">
        <v>2023.0</v>
      </c>
      <c r="B532" s="4" t="s">
        <v>605</v>
      </c>
      <c r="C532" s="4" t="s">
        <v>606</v>
      </c>
      <c r="D532" s="4" t="s">
        <v>34</v>
      </c>
      <c r="E532" s="3">
        <v>10.0</v>
      </c>
      <c r="F532" s="4" t="s">
        <v>35</v>
      </c>
      <c r="G532" s="3">
        <v>100.0</v>
      </c>
      <c r="H532" s="4" t="s">
        <v>35</v>
      </c>
      <c r="I532" s="3">
        <v>100.0</v>
      </c>
      <c r="J532" s="4" t="s">
        <v>36</v>
      </c>
      <c r="K532" s="3">
        <v>12.0</v>
      </c>
      <c r="L532" s="4" t="s">
        <v>607</v>
      </c>
      <c r="M532" s="3">
        <v>2.0</v>
      </c>
      <c r="N532" s="4" t="s">
        <v>608</v>
      </c>
      <c r="O532" s="3">
        <v>14624.0</v>
      </c>
      <c r="P532" s="3">
        <v>3.0</v>
      </c>
      <c r="Q532" s="4" t="s">
        <v>609</v>
      </c>
      <c r="R532" s="3">
        <v>64.0</v>
      </c>
      <c r="S532" s="4" t="s">
        <v>620</v>
      </c>
      <c r="T532" s="3">
        <v>237.0</v>
      </c>
      <c r="U532" s="4" t="s">
        <v>503</v>
      </c>
      <c r="V532" s="3">
        <v>1.0</v>
      </c>
      <c r="W532" s="4" t="s">
        <v>55</v>
      </c>
      <c r="X532" s="3">
        <v>237206.0</v>
      </c>
      <c r="Y532" s="4" t="s">
        <v>632</v>
      </c>
      <c r="Z532" s="4" t="s">
        <v>612</v>
      </c>
      <c r="AA532" s="3">
        <v>1303.0</v>
      </c>
      <c r="AB532" s="4" t="s">
        <v>613</v>
      </c>
      <c r="AC532" s="3">
        <v>0.0</v>
      </c>
      <c r="AD532" s="3">
        <v>235625.0</v>
      </c>
      <c r="AE532" s="3">
        <v>0.0</v>
      </c>
      <c r="AF532" s="5">
        <v>45507.0</v>
      </c>
    </row>
    <row r="533" ht="14.25" hidden="1" customHeight="1">
      <c r="A533" s="6">
        <v>2023.0</v>
      </c>
      <c r="B533" s="7" t="s">
        <v>605</v>
      </c>
      <c r="C533" s="7" t="s">
        <v>606</v>
      </c>
      <c r="D533" s="7" t="s">
        <v>34</v>
      </c>
      <c r="E533" s="6">
        <v>10.0</v>
      </c>
      <c r="F533" s="7" t="s">
        <v>35</v>
      </c>
      <c r="G533" s="6">
        <v>100.0</v>
      </c>
      <c r="H533" s="7" t="s">
        <v>35</v>
      </c>
      <c r="I533" s="6">
        <v>100.0</v>
      </c>
      <c r="J533" s="7" t="s">
        <v>36</v>
      </c>
      <c r="K533" s="6">
        <v>12.0</v>
      </c>
      <c r="L533" s="7" t="s">
        <v>607</v>
      </c>
      <c r="M533" s="6">
        <v>2.0</v>
      </c>
      <c r="N533" s="7" t="s">
        <v>608</v>
      </c>
      <c r="O533" s="6">
        <v>14624.0</v>
      </c>
      <c r="P533" s="6">
        <v>3.0</v>
      </c>
      <c r="Q533" s="7" t="s">
        <v>609</v>
      </c>
      <c r="R533" s="6">
        <v>64.0</v>
      </c>
      <c r="S533" s="7" t="s">
        <v>620</v>
      </c>
      <c r="T533" s="6">
        <v>237.0</v>
      </c>
      <c r="U533" s="7" t="s">
        <v>503</v>
      </c>
      <c r="V533" s="6">
        <v>1.0</v>
      </c>
      <c r="W533" s="7" t="s">
        <v>55</v>
      </c>
      <c r="X533" s="6">
        <v>237299.0</v>
      </c>
      <c r="Y533" s="7" t="s">
        <v>633</v>
      </c>
      <c r="Z533" s="7" t="s">
        <v>612</v>
      </c>
      <c r="AA533" s="6">
        <v>1303.0</v>
      </c>
      <c r="AB533" s="7" t="s">
        <v>613</v>
      </c>
      <c r="AC533" s="6">
        <v>0.0</v>
      </c>
      <c r="AD533" s="6">
        <v>455952.0</v>
      </c>
      <c r="AE533" s="6">
        <v>0.0</v>
      </c>
      <c r="AF533" s="8">
        <v>45507.0</v>
      </c>
    </row>
    <row r="534" ht="14.25" hidden="1" customHeight="1">
      <c r="A534" s="3">
        <v>2023.0</v>
      </c>
      <c r="B534" s="4" t="s">
        <v>605</v>
      </c>
      <c r="C534" s="4" t="s">
        <v>606</v>
      </c>
      <c r="D534" s="4" t="s">
        <v>34</v>
      </c>
      <c r="E534" s="3">
        <v>10.0</v>
      </c>
      <c r="F534" s="4" t="s">
        <v>35</v>
      </c>
      <c r="G534" s="3">
        <v>100.0</v>
      </c>
      <c r="H534" s="4" t="s">
        <v>35</v>
      </c>
      <c r="I534" s="3">
        <v>100.0</v>
      </c>
      <c r="J534" s="4" t="s">
        <v>36</v>
      </c>
      <c r="K534" s="3">
        <v>12.0</v>
      </c>
      <c r="L534" s="4" t="s">
        <v>607</v>
      </c>
      <c r="M534" s="3">
        <v>2.0</v>
      </c>
      <c r="N534" s="4" t="s">
        <v>608</v>
      </c>
      <c r="O534" s="3">
        <v>14624.0</v>
      </c>
      <c r="P534" s="3">
        <v>3.0</v>
      </c>
      <c r="Q534" s="4" t="s">
        <v>609</v>
      </c>
      <c r="R534" s="3">
        <v>64.0</v>
      </c>
      <c r="S534" s="4" t="s">
        <v>620</v>
      </c>
      <c r="T534" s="3">
        <v>239.0</v>
      </c>
      <c r="U534" s="4" t="s">
        <v>542</v>
      </c>
      <c r="V534" s="3">
        <v>1.0</v>
      </c>
      <c r="W534" s="4" t="s">
        <v>55</v>
      </c>
      <c r="X534" s="3">
        <v>239101.0</v>
      </c>
      <c r="Y534" s="4" t="s">
        <v>634</v>
      </c>
      <c r="Z534" s="4" t="s">
        <v>612</v>
      </c>
      <c r="AA534" s="3">
        <v>1303.0</v>
      </c>
      <c r="AB534" s="4" t="s">
        <v>613</v>
      </c>
      <c r="AC534" s="3">
        <v>0.0</v>
      </c>
      <c r="AD534" s="3">
        <v>1010615.0</v>
      </c>
      <c r="AE534" s="3">
        <v>0.0</v>
      </c>
      <c r="AF534" s="5">
        <v>45507.0</v>
      </c>
    </row>
    <row r="535" ht="14.25" hidden="1" customHeight="1">
      <c r="A535" s="6">
        <v>2023.0</v>
      </c>
      <c r="B535" s="7" t="s">
        <v>605</v>
      </c>
      <c r="C535" s="7" t="s">
        <v>606</v>
      </c>
      <c r="D535" s="7" t="s">
        <v>34</v>
      </c>
      <c r="E535" s="6">
        <v>10.0</v>
      </c>
      <c r="F535" s="7" t="s">
        <v>35</v>
      </c>
      <c r="G535" s="6">
        <v>100.0</v>
      </c>
      <c r="H535" s="7" t="s">
        <v>35</v>
      </c>
      <c r="I535" s="6">
        <v>100.0</v>
      </c>
      <c r="J535" s="7" t="s">
        <v>36</v>
      </c>
      <c r="K535" s="6">
        <v>12.0</v>
      </c>
      <c r="L535" s="7" t="s">
        <v>607</v>
      </c>
      <c r="M535" s="6">
        <v>2.0</v>
      </c>
      <c r="N535" s="7" t="s">
        <v>608</v>
      </c>
      <c r="O535" s="6">
        <v>14624.0</v>
      </c>
      <c r="P535" s="6">
        <v>3.0</v>
      </c>
      <c r="Q535" s="7" t="s">
        <v>609</v>
      </c>
      <c r="R535" s="6">
        <v>64.0</v>
      </c>
      <c r="S535" s="7" t="s">
        <v>620</v>
      </c>
      <c r="T535" s="6">
        <v>239.0</v>
      </c>
      <c r="U535" s="7" t="s">
        <v>542</v>
      </c>
      <c r="V535" s="6">
        <v>1.0</v>
      </c>
      <c r="W535" s="7" t="s">
        <v>55</v>
      </c>
      <c r="X535" s="6">
        <v>239201.0</v>
      </c>
      <c r="Y535" s="7" t="s">
        <v>563</v>
      </c>
      <c r="Z535" s="7" t="s">
        <v>612</v>
      </c>
      <c r="AA535" s="6">
        <v>1303.0</v>
      </c>
      <c r="AB535" s="7" t="s">
        <v>613</v>
      </c>
      <c r="AC535" s="6">
        <v>50000.0</v>
      </c>
      <c r="AD535" s="6">
        <v>6022862.0</v>
      </c>
      <c r="AE535" s="6">
        <v>6.4300629E7</v>
      </c>
      <c r="AF535" s="8">
        <v>45507.0</v>
      </c>
    </row>
    <row r="536" ht="14.25" hidden="1" customHeight="1">
      <c r="A536" s="3">
        <v>2023.0</v>
      </c>
      <c r="B536" s="4" t="s">
        <v>605</v>
      </c>
      <c r="C536" s="4" t="s">
        <v>606</v>
      </c>
      <c r="D536" s="4" t="s">
        <v>34</v>
      </c>
      <c r="E536" s="3">
        <v>10.0</v>
      </c>
      <c r="F536" s="4" t="s">
        <v>35</v>
      </c>
      <c r="G536" s="3">
        <v>100.0</v>
      </c>
      <c r="H536" s="4" t="s">
        <v>35</v>
      </c>
      <c r="I536" s="3">
        <v>100.0</v>
      </c>
      <c r="J536" s="4" t="s">
        <v>36</v>
      </c>
      <c r="K536" s="3">
        <v>12.0</v>
      </c>
      <c r="L536" s="4" t="s">
        <v>607</v>
      </c>
      <c r="M536" s="3">
        <v>2.0</v>
      </c>
      <c r="N536" s="4" t="s">
        <v>608</v>
      </c>
      <c r="O536" s="3">
        <v>14624.0</v>
      </c>
      <c r="P536" s="3">
        <v>3.0</v>
      </c>
      <c r="Q536" s="4" t="s">
        <v>609</v>
      </c>
      <c r="R536" s="3">
        <v>64.0</v>
      </c>
      <c r="S536" s="4" t="s">
        <v>620</v>
      </c>
      <c r="T536" s="3">
        <v>239.0</v>
      </c>
      <c r="U536" s="4" t="s">
        <v>542</v>
      </c>
      <c r="V536" s="3">
        <v>1.0</v>
      </c>
      <c r="W536" s="4" t="s">
        <v>55</v>
      </c>
      <c r="X536" s="3">
        <v>239601.0</v>
      </c>
      <c r="Y536" s="4" t="s">
        <v>614</v>
      </c>
      <c r="Z536" s="4" t="s">
        <v>612</v>
      </c>
      <c r="AA536" s="3">
        <v>1303.0</v>
      </c>
      <c r="AB536" s="4" t="s">
        <v>613</v>
      </c>
      <c r="AC536" s="3">
        <v>1.5089569E7</v>
      </c>
      <c r="AD536" s="3">
        <v>4.393969381E9</v>
      </c>
      <c r="AE536" s="3">
        <v>3.598039764E9</v>
      </c>
      <c r="AF536" s="5">
        <v>45507.0</v>
      </c>
    </row>
    <row r="537" ht="14.25" hidden="1" customHeight="1">
      <c r="A537" s="6">
        <v>2023.0</v>
      </c>
      <c r="B537" s="7" t="s">
        <v>605</v>
      </c>
      <c r="C537" s="7" t="s">
        <v>606</v>
      </c>
      <c r="D537" s="7" t="s">
        <v>34</v>
      </c>
      <c r="E537" s="6">
        <v>10.0</v>
      </c>
      <c r="F537" s="7" t="s">
        <v>35</v>
      </c>
      <c r="G537" s="6">
        <v>100.0</v>
      </c>
      <c r="H537" s="7" t="s">
        <v>35</v>
      </c>
      <c r="I537" s="6">
        <v>100.0</v>
      </c>
      <c r="J537" s="7" t="s">
        <v>36</v>
      </c>
      <c r="K537" s="6">
        <v>12.0</v>
      </c>
      <c r="L537" s="7" t="s">
        <v>607</v>
      </c>
      <c r="M537" s="6">
        <v>2.0</v>
      </c>
      <c r="N537" s="7" t="s">
        <v>608</v>
      </c>
      <c r="O537" s="6">
        <v>14624.0</v>
      </c>
      <c r="P537" s="6">
        <v>3.0</v>
      </c>
      <c r="Q537" s="7" t="s">
        <v>609</v>
      </c>
      <c r="R537" s="6">
        <v>64.0</v>
      </c>
      <c r="S537" s="7" t="s">
        <v>620</v>
      </c>
      <c r="T537" s="6">
        <v>239.0</v>
      </c>
      <c r="U537" s="7" t="s">
        <v>542</v>
      </c>
      <c r="V537" s="6">
        <v>1.0</v>
      </c>
      <c r="W537" s="7" t="s">
        <v>55</v>
      </c>
      <c r="X537" s="6">
        <v>239801.0</v>
      </c>
      <c r="Y537" s="7" t="s">
        <v>615</v>
      </c>
      <c r="Z537" s="7" t="s">
        <v>612</v>
      </c>
      <c r="AA537" s="6">
        <v>1303.0</v>
      </c>
      <c r="AB537" s="7" t="s">
        <v>613</v>
      </c>
      <c r="AC537" s="6">
        <v>50000.0</v>
      </c>
      <c r="AD537" s="6">
        <v>50000.0</v>
      </c>
      <c r="AE537" s="6">
        <v>0.0</v>
      </c>
      <c r="AF537" s="8">
        <v>45507.0</v>
      </c>
    </row>
    <row r="538" ht="14.25" hidden="1" customHeight="1">
      <c r="A538" s="3">
        <v>2023.0</v>
      </c>
      <c r="B538" s="4" t="s">
        <v>605</v>
      </c>
      <c r="C538" s="4" t="s">
        <v>606</v>
      </c>
      <c r="D538" s="4" t="s">
        <v>34</v>
      </c>
      <c r="E538" s="3">
        <v>10.0</v>
      </c>
      <c r="F538" s="4" t="s">
        <v>35</v>
      </c>
      <c r="G538" s="3">
        <v>100.0</v>
      </c>
      <c r="H538" s="4" t="s">
        <v>35</v>
      </c>
      <c r="I538" s="3">
        <v>100.0</v>
      </c>
      <c r="J538" s="4" t="s">
        <v>36</v>
      </c>
      <c r="K538" s="3">
        <v>12.0</v>
      </c>
      <c r="L538" s="4" t="s">
        <v>607</v>
      </c>
      <c r="M538" s="3">
        <v>2.0</v>
      </c>
      <c r="N538" s="4" t="s">
        <v>608</v>
      </c>
      <c r="O538" s="3">
        <v>14624.0</v>
      </c>
      <c r="P538" s="3">
        <v>3.0</v>
      </c>
      <c r="Q538" s="4" t="s">
        <v>609</v>
      </c>
      <c r="R538" s="3">
        <v>64.0</v>
      </c>
      <c r="S538" s="4" t="s">
        <v>620</v>
      </c>
      <c r="T538" s="3">
        <v>239.0</v>
      </c>
      <c r="U538" s="4" t="s">
        <v>542</v>
      </c>
      <c r="V538" s="3">
        <v>1.0</v>
      </c>
      <c r="W538" s="4" t="s">
        <v>55</v>
      </c>
      <c r="X538" s="3">
        <v>239802.0</v>
      </c>
      <c r="Y538" s="4" t="s">
        <v>545</v>
      </c>
      <c r="Z538" s="4" t="s">
        <v>612</v>
      </c>
      <c r="AA538" s="3">
        <v>1303.0</v>
      </c>
      <c r="AB538" s="4" t="s">
        <v>613</v>
      </c>
      <c r="AC538" s="3">
        <v>0.0</v>
      </c>
      <c r="AD538" s="3">
        <v>450000.0</v>
      </c>
      <c r="AE538" s="3">
        <v>0.0</v>
      </c>
      <c r="AF538" s="5">
        <v>45507.0</v>
      </c>
    </row>
    <row r="539" ht="14.25" hidden="1" customHeight="1">
      <c r="A539" s="6">
        <v>2023.0</v>
      </c>
      <c r="B539" s="7" t="s">
        <v>605</v>
      </c>
      <c r="C539" s="7" t="s">
        <v>606</v>
      </c>
      <c r="D539" s="7" t="s">
        <v>34</v>
      </c>
      <c r="E539" s="6">
        <v>10.0</v>
      </c>
      <c r="F539" s="7" t="s">
        <v>35</v>
      </c>
      <c r="G539" s="6">
        <v>100.0</v>
      </c>
      <c r="H539" s="7" t="s">
        <v>35</v>
      </c>
      <c r="I539" s="6">
        <v>100.0</v>
      </c>
      <c r="J539" s="7" t="s">
        <v>36</v>
      </c>
      <c r="K539" s="6">
        <v>12.0</v>
      </c>
      <c r="L539" s="7" t="s">
        <v>607</v>
      </c>
      <c r="M539" s="6">
        <v>2.0</v>
      </c>
      <c r="N539" s="7" t="s">
        <v>608</v>
      </c>
      <c r="O539" s="6">
        <v>14624.0</v>
      </c>
      <c r="P539" s="6">
        <v>3.0</v>
      </c>
      <c r="Q539" s="7" t="s">
        <v>609</v>
      </c>
      <c r="R539" s="6">
        <v>64.0</v>
      </c>
      <c r="S539" s="7" t="s">
        <v>620</v>
      </c>
      <c r="T539" s="6">
        <v>239.0</v>
      </c>
      <c r="U539" s="7" t="s">
        <v>542</v>
      </c>
      <c r="V539" s="6">
        <v>1.0</v>
      </c>
      <c r="W539" s="7" t="s">
        <v>55</v>
      </c>
      <c r="X539" s="6">
        <v>239901.0</v>
      </c>
      <c r="Y539" s="7" t="s">
        <v>635</v>
      </c>
      <c r="Z539" s="7" t="s">
        <v>612</v>
      </c>
      <c r="AA539" s="6">
        <v>1303.0</v>
      </c>
      <c r="AB539" s="7" t="s">
        <v>613</v>
      </c>
      <c r="AC539" s="6">
        <v>50000.0</v>
      </c>
      <c r="AD539" s="6">
        <v>8000.0</v>
      </c>
      <c r="AE539" s="6">
        <v>0.0</v>
      </c>
      <c r="AF539" s="8">
        <v>45507.0</v>
      </c>
    </row>
    <row r="540" ht="14.25" hidden="1" customHeight="1">
      <c r="A540" s="3">
        <v>2023.0</v>
      </c>
      <c r="B540" s="4" t="s">
        <v>605</v>
      </c>
      <c r="C540" s="4" t="s">
        <v>606</v>
      </c>
      <c r="D540" s="4" t="s">
        <v>34</v>
      </c>
      <c r="E540" s="3">
        <v>10.0</v>
      </c>
      <c r="F540" s="4" t="s">
        <v>35</v>
      </c>
      <c r="G540" s="3">
        <v>100.0</v>
      </c>
      <c r="H540" s="4" t="s">
        <v>35</v>
      </c>
      <c r="I540" s="3">
        <v>100.0</v>
      </c>
      <c r="J540" s="4" t="s">
        <v>36</v>
      </c>
      <c r="K540" s="3">
        <v>12.0</v>
      </c>
      <c r="L540" s="4" t="s">
        <v>607</v>
      </c>
      <c r="M540" s="3">
        <v>2.0</v>
      </c>
      <c r="N540" s="4" t="s">
        <v>608</v>
      </c>
      <c r="O540" s="3">
        <v>14624.0</v>
      </c>
      <c r="P540" s="3">
        <v>3.0</v>
      </c>
      <c r="Q540" s="4" t="s">
        <v>609</v>
      </c>
      <c r="R540" s="3">
        <v>64.0</v>
      </c>
      <c r="S540" s="4" t="s">
        <v>620</v>
      </c>
      <c r="T540" s="3">
        <v>239.0</v>
      </c>
      <c r="U540" s="4" t="s">
        <v>542</v>
      </c>
      <c r="V540" s="3">
        <v>1.0</v>
      </c>
      <c r="W540" s="4" t="s">
        <v>55</v>
      </c>
      <c r="X540" s="3">
        <v>239904.0</v>
      </c>
      <c r="Y540" s="4" t="s">
        <v>636</v>
      </c>
      <c r="Z540" s="4" t="s">
        <v>612</v>
      </c>
      <c r="AA540" s="3">
        <v>1303.0</v>
      </c>
      <c r="AB540" s="4" t="s">
        <v>613</v>
      </c>
      <c r="AC540" s="3">
        <v>0.0</v>
      </c>
      <c r="AD540" s="3">
        <v>667400.0</v>
      </c>
      <c r="AE540" s="3">
        <v>1025007.0</v>
      </c>
      <c r="AF540" s="5">
        <v>45507.0</v>
      </c>
    </row>
    <row r="541" ht="14.25" hidden="1" customHeight="1">
      <c r="A541" s="6">
        <v>2023.0</v>
      </c>
      <c r="B541" s="7" t="s">
        <v>605</v>
      </c>
      <c r="C541" s="7" t="s">
        <v>606</v>
      </c>
      <c r="D541" s="7" t="s">
        <v>34</v>
      </c>
      <c r="E541" s="6">
        <v>10.0</v>
      </c>
      <c r="F541" s="7" t="s">
        <v>35</v>
      </c>
      <c r="G541" s="6">
        <v>100.0</v>
      </c>
      <c r="H541" s="7" t="s">
        <v>35</v>
      </c>
      <c r="I541" s="6">
        <v>100.0</v>
      </c>
      <c r="J541" s="7" t="s">
        <v>36</v>
      </c>
      <c r="K541" s="6">
        <v>12.0</v>
      </c>
      <c r="L541" s="7" t="s">
        <v>607</v>
      </c>
      <c r="M541" s="6">
        <v>2.0</v>
      </c>
      <c r="N541" s="7" t="s">
        <v>608</v>
      </c>
      <c r="O541" s="6">
        <v>14624.0</v>
      </c>
      <c r="P541" s="6">
        <v>3.0</v>
      </c>
      <c r="Q541" s="7" t="s">
        <v>609</v>
      </c>
      <c r="R541" s="6">
        <v>64.0</v>
      </c>
      <c r="S541" s="7" t="s">
        <v>620</v>
      </c>
      <c r="T541" s="6">
        <v>239.0</v>
      </c>
      <c r="U541" s="7" t="s">
        <v>542</v>
      </c>
      <c r="V541" s="6">
        <v>1.0</v>
      </c>
      <c r="W541" s="7" t="s">
        <v>55</v>
      </c>
      <c r="X541" s="6">
        <v>239905.0</v>
      </c>
      <c r="Y541" s="7" t="s">
        <v>637</v>
      </c>
      <c r="Z541" s="7" t="s">
        <v>612</v>
      </c>
      <c r="AA541" s="6">
        <v>1303.0</v>
      </c>
      <c r="AB541" s="7" t="s">
        <v>613</v>
      </c>
      <c r="AC541" s="6">
        <v>0.0</v>
      </c>
      <c r="AD541" s="6">
        <v>176720.0</v>
      </c>
      <c r="AE541" s="6">
        <v>0.0</v>
      </c>
      <c r="AF541" s="8">
        <v>45507.0</v>
      </c>
    </row>
    <row r="542" ht="14.25" hidden="1" customHeight="1">
      <c r="A542" s="3">
        <v>2023.0</v>
      </c>
      <c r="B542" s="4" t="s">
        <v>605</v>
      </c>
      <c r="C542" s="4" t="s">
        <v>606</v>
      </c>
      <c r="D542" s="4" t="s">
        <v>34</v>
      </c>
      <c r="E542" s="3">
        <v>10.0</v>
      </c>
      <c r="F542" s="4" t="s">
        <v>35</v>
      </c>
      <c r="G542" s="3">
        <v>100.0</v>
      </c>
      <c r="H542" s="4" t="s">
        <v>35</v>
      </c>
      <c r="I542" s="3">
        <v>100.0</v>
      </c>
      <c r="J542" s="4" t="s">
        <v>36</v>
      </c>
      <c r="K542" s="3">
        <v>12.0</v>
      </c>
      <c r="L542" s="4" t="s">
        <v>607</v>
      </c>
      <c r="M542" s="3">
        <v>2.0</v>
      </c>
      <c r="N542" s="4" t="s">
        <v>608</v>
      </c>
      <c r="O542" s="3">
        <v>14624.0</v>
      </c>
      <c r="P542" s="3">
        <v>3.0</v>
      </c>
      <c r="Q542" s="4" t="s">
        <v>609</v>
      </c>
      <c r="R542" s="3">
        <v>64.0</v>
      </c>
      <c r="S542" s="4" t="s">
        <v>620</v>
      </c>
      <c r="T542" s="3">
        <v>261.0</v>
      </c>
      <c r="U542" s="4" t="s">
        <v>431</v>
      </c>
      <c r="V542" s="3">
        <v>1.0</v>
      </c>
      <c r="W542" s="4" t="s">
        <v>55</v>
      </c>
      <c r="X542" s="3">
        <v>261101.0</v>
      </c>
      <c r="Y542" s="4" t="s">
        <v>432</v>
      </c>
      <c r="Z542" s="4" t="s">
        <v>612</v>
      </c>
      <c r="AA542" s="3">
        <v>1303.0</v>
      </c>
      <c r="AB542" s="4" t="s">
        <v>613</v>
      </c>
      <c r="AC542" s="3">
        <v>5000000.0</v>
      </c>
      <c r="AD542" s="3">
        <v>0.0</v>
      </c>
      <c r="AE542" s="3">
        <v>0.0</v>
      </c>
      <c r="AF542" s="5">
        <v>45507.0</v>
      </c>
    </row>
    <row r="543" ht="14.25" hidden="1" customHeight="1">
      <c r="A543" s="6">
        <v>2023.0</v>
      </c>
      <c r="B543" s="7" t="s">
        <v>605</v>
      </c>
      <c r="C543" s="7" t="s">
        <v>606</v>
      </c>
      <c r="D543" s="7" t="s">
        <v>34</v>
      </c>
      <c r="E543" s="6">
        <v>10.0</v>
      </c>
      <c r="F543" s="7" t="s">
        <v>35</v>
      </c>
      <c r="G543" s="6">
        <v>100.0</v>
      </c>
      <c r="H543" s="7" t="s">
        <v>35</v>
      </c>
      <c r="I543" s="6">
        <v>100.0</v>
      </c>
      <c r="J543" s="7" t="s">
        <v>36</v>
      </c>
      <c r="K543" s="6">
        <v>12.0</v>
      </c>
      <c r="L543" s="7" t="s">
        <v>607</v>
      </c>
      <c r="M543" s="6">
        <v>2.0</v>
      </c>
      <c r="N543" s="7" t="s">
        <v>608</v>
      </c>
      <c r="O543" s="6">
        <v>14624.0</v>
      </c>
      <c r="P543" s="6">
        <v>3.0</v>
      </c>
      <c r="Q543" s="7" t="s">
        <v>609</v>
      </c>
      <c r="R543" s="6">
        <v>64.0</v>
      </c>
      <c r="S543" s="7" t="s">
        <v>620</v>
      </c>
      <c r="T543" s="6">
        <v>261.0</v>
      </c>
      <c r="U543" s="7" t="s">
        <v>431</v>
      </c>
      <c r="V543" s="6">
        <v>1.0</v>
      </c>
      <c r="W543" s="7" t="s">
        <v>55</v>
      </c>
      <c r="X543" s="6">
        <v>261301.0</v>
      </c>
      <c r="Y543" s="7" t="s">
        <v>547</v>
      </c>
      <c r="Z543" s="7" t="s">
        <v>612</v>
      </c>
      <c r="AA543" s="6">
        <v>1303.0</v>
      </c>
      <c r="AB543" s="7" t="s">
        <v>613</v>
      </c>
      <c r="AC543" s="6">
        <v>4057412.0</v>
      </c>
      <c r="AD543" s="6">
        <v>3.8483748E7</v>
      </c>
      <c r="AE543" s="6">
        <v>3.272718719E9</v>
      </c>
      <c r="AF543" s="8">
        <v>45507.0</v>
      </c>
    </row>
    <row r="544" ht="14.25" hidden="1" customHeight="1">
      <c r="A544" s="3">
        <v>2023.0</v>
      </c>
      <c r="B544" s="4" t="s">
        <v>605</v>
      </c>
      <c r="C544" s="4" t="s">
        <v>606</v>
      </c>
      <c r="D544" s="4" t="s">
        <v>34</v>
      </c>
      <c r="E544" s="3">
        <v>10.0</v>
      </c>
      <c r="F544" s="4" t="s">
        <v>35</v>
      </c>
      <c r="G544" s="3">
        <v>100.0</v>
      </c>
      <c r="H544" s="4" t="s">
        <v>35</v>
      </c>
      <c r="I544" s="3">
        <v>100.0</v>
      </c>
      <c r="J544" s="4" t="s">
        <v>36</v>
      </c>
      <c r="K544" s="3">
        <v>12.0</v>
      </c>
      <c r="L544" s="4" t="s">
        <v>607</v>
      </c>
      <c r="M544" s="3">
        <v>2.0</v>
      </c>
      <c r="N544" s="4" t="s">
        <v>608</v>
      </c>
      <c r="O544" s="3">
        <v>14624.0</v>
      </c>
      <c r="P544" s="3">
        <v>3.0</v>
      </c>
      <c r="Q544" s="4" t="s">
        <v>609</v>
      </c>
      <c r="R544" s="3">
        <v>64.0</v>
      </c>
      <c r="S544" s="4" t="s">
        <v>620</v>
      </c>
      <c r="T544" s="3">
        <v>262.0</v>
      </c>
      <c r="U544" s="4" t="s">
        <v>400</v>
      </c>
      <c r="V544" s="3">
        <v>1.0</v>
      </c>
      <c r="W544" s="4" t="s">
        <v>55</v>
      </c>
      <c r="X544" s="3">
        <v>262101.0</v>
      </c>
      <c r="Y544" s="4" t="s">
        <v>604</v>
      </c>
      <c r="Z544" s="4" t="s">
        <v>612</v>
      </c>
      <c r="AA544" s="3">
        <v>1303.0</v>
      </c>
      <c r="AB544" s="4" t="s">
        <v>613</v>
      </c>
      <c r="AC544" s="3">
        <v>0.0</v>
      </c>
      <c r="AD544" s="3">
        <v>0.0</v>
      </c>
      <c r="AE544" s="3">
        <v>0.0</v>
      </c>
      <c r="AF544" s="5">
        <v>45507.0</v>
      </c>
    </row>
    <row r="545" ht="14.25" hidden="1" customHeight="1">
      <c r="A545" s="6">
        <v>2023.0</v>
      </c>
      <c r="B545" s="7" t="s">
        <v>605</v>
      </c>
      <c r="C545" s="7" t="s">
        <v>606</v>
      </c>
      <c r="D545" s="7" t="s">
        <v>34</v>
      </c>
      <c r="E545" s="6">
        <v>10.0</v>
      </c>
      <c r="F545" s="7" t="s">
        <v>35</v>
      </c>
      <c r="G545" s="6">
        <v>100.0</v>
      </c>
      <c r="H545" s="7" t="s">
        <v>35</v>
      </c>
      <c r="I545" s="6">
        <v>100.0</v>
      </c>
      <c r="J545" s="7" t="s">
        <v>36</v>
      </c>
      <c r="K545" s="6">
        <v>12.0</v>
      </c>
      <c r="L545" s="7" t="s">
        <v>607</v>
      </c>
      <c r="M545" s="6">
        <v>2.0</v>
      </c>
      <c r="N545" s="7" t="s">
        <v>608</v>
      </c>
      <c r="O545" s="6">
        <v>14624.0</v>
      </c>
      <c r="P545" s="6">
        <v>3.0</v>
      </c>
      <c r="Q545" s="7" t="s">
        <v>609</v>
      </c>
      <c r="R545" s="6">
        <v>64.0</v>
      </c>
      <c r="S545" s="7" t="s">
        <v>620</v>
      </c>
      <c r="T545" s="6">
        <v>262.0</v>
      </c>
      <c r="U545" s="7" t="s">
        <v>400</v>
      </c>
      <c r="V545" s="6">
        <v>1.0</v>
      </c>
      <c r="W545" s="7" t="s">
        <v>55</v>
      </c>
      <c r="X545" s="6">
        <v>262301.0</v>
      </c>
      <c r="Y545" s="7" t="s">
        <v>549</v>
      </c>
      <c r="Z545" s="7" t="s">
        <v>612</v>
      </c>
      <c r="AA545" s="6">
        <v>1303.0</v>
      </c>
      <c r="AB545" s="7" t="s">
        <v>613</v>
      </c>
      <c r="AC545" s="6">
        <v>100000.0</v>
      </c>
      <c r="AD545" s="6">
        <v>0.0</v>
      </c>
      <c r="AE545" s="6">
        <v>0.0</v>
      </c>
      <c r="AF545" s="8">
        <v>45507.0</v>
      </c>
    </row>
    <row r="546" ht="14.25" hidden="1" customHeight="1">
      <c r="A546" s="3">
        <v>2023.0</v>
      </c>
      <c r="B546" s="4" t="s">
        <v>605</v>
      </c>
      <c r="C546" s="4" t="s">
        <v>606</v>
      </c>
      <c r="D546" s="4" t="s">
        <v>34</v>
      </c>
      <c r="E546" s="3">
        <v>10.0</v>
      </c>
      <c r="F546" s="4" t="s">
        <v>35</v>
      </c>
      <c r="G546" s="3">
        <v>100.0</v>
      </c>
      <c r="H546" s="4" t="s">
        <v>35</v>
      </c>
      <c r="I546" s="3">
        <v>100.0</v>
      </c>
      <c r="J546" s="4" t="s">
        <v>36</v>
      </c>
      <c r="K546" s="3">
        <v>12.0</v>
      </c>
      <c r="L546" s="4" t="s">
        <v>607</v>
      </c>
      <c r="M546" s="3">
        <v>2.0</v>
      </c>
      <c r="N546" s="4" t="s">
        <v>608</v>
      </c>
      <c r="O546" s="3">
        <v>14624.0</v>
      </c>
      <c r="P546" s="3">
        <v>3.0</v>
      </c>
      <c r="Q546" s="4" t="s">
        <v>609</v>
      </c>
      <c r="R546" s="3">
        <v>64.0</v>
      </c>
      <c r="S546" s="4" t="s">
        <v>620</v>
      </c>
      <c r="T546" s="3">
        <v>265.0</v>
      </c>
      <c r="U546" s="4" t="s">
        <v>506</v>
      </c>
      <c r="V546" s="3">
        <v>1.0</v>
      </c>
      <c r="W546" s="4" t="s">
        <v>55</v>
      </c>
      <c r="X546" s="3">
        <v>265201.0</v>
      </c>
      <c r="Y546" s="4" t="s">
        <v>638</v>
      </c>
      <c r="Z546" s="4" t="s">
        <v>612</v>
      </c>
      <c r="AA546" s="3">
        <v>1303.0</v>
      </c>
      <c r="AB546" s="4" t="s">
        <v>613</v>
      </c>
      <c r="AC546" s="3">
        <v>0.0</v>
      </c>
      <c r="AD546" s="3">
        <v>0.0</v>
      </c>
      <c r="AE546" s="3">
        <v>0.0</v>
      </c>
      <c r="AF546" s="5">
        <v>45507.0</v>
      </c>
    </row>
    <row r="547" ht="14.25" hidden="1" customHeight="1">
      <c r="A547" s="6">
        <v>2023.0</v>
      </c>
      <c r="B547" s="7" t="s">
        <v>605</v>
      </c>
      <c r="C547" s="7" t="s">
        <v>606</v>
      </c>
      <c r="D547" s="7" t="s">
        <v>34</v>
      </c>
      <c r="E547" s="6">
        <v>10.0</v>
      </c>
      <c r="F547" s="7" t="s">
        <v>35</v>
      </c>
      <c r="G547" s="6">
        <v>100.0</v>
      </c>
      <c r="H547" s="7" t="s">
        <v>35</v>
      </c>
      <c r="I547" s="6">
        <v>100.0</v>
      </c>
      <c r="J547" s="7" t="s">
        <v>36</v>
      </c>
      <c r="K547" s="6">
        <v>12.0</v>
      </c>
      <c r="L547" s="7" t="s">
        <v>607</v>
      </c>
      <c r="M547" s="6">
        <v>2.0</v>
      </c>
      <c r="N547" s="7" t="s">
        <v>608</v>
      </c>
      <c r="O547" s="6">
        <v>14624.0</v>
      </c>
      <c r="P547" s="6">
        <v>3.0</v>
      </c>
      <c r="Q547" s="7" t="s">
        <v>609</v>
      </c>
      <c r="R547" s="6">
        <v>64.0</v>
      </c>
      <c r="S547" s="7" t="s">
        <v>620</v>
      </c>
      <c r="T547" s="6">
        <v>265.0</v>
      </c>
      <c r="U547" s="7" t="s">
        <v>506</v>
      </c>
      <c r="V547" s="6">
        <v>1.0</v>
      </c>
      <c r="W547" s="7" t="s">
        <v>55</v>
      </c>
      <c r="X547" s="6">
        <v>265501.0</v>
      </c>
      <c r="Y547" s="7" t="s">
        <v>583</v>
      </c>
      <c r="Z547" s="7" t="s">
        <v>612</v>
      </c>
      <c r="AA547" s="6">
        <v>1303.0</v>
      </c>
      <c r="AB547" s="7" t="s">
        <v>613</v>
      </c>
      <c r="AC547" s="6">
        <v>1.40896379E8</v>
      </c>
      <c r="AD547" s="6">
        <v>2.4276258E7</v>
      </c>
      <c r="AE547" s="6">
        <v>2.360454251E9</v>
      </c>
      <c r="AF547" s="8">
        <v>45507.0</v>
      </c>
    </row>
    <row r="548" ht="14.25" hidden="1" customHeight="1">
      <c r="A548" s="3">
        <v>2023.0</v>
      </c>
      <c r="B548" s="4" t="s">
        <v>605</v>
      </c>
      <c r="C548" s="4" t="s">
        <v>606</v>
      </c>
      <c r="D548" s="4" t="s">
        <v>34</v>
      </c>
      <c r="E548" s="3">
        <v>10.0</v>
      </c>
      <c r="F548" s="4" t="s">
        <v>35</v>
      </c>
      <c r="G548" s="3">
        <v>100.0</v>
      </c>
      <c r="H548" s="4" t="s">
        <v>35</v>
      </c>
      <c r="I548" s="3">
        <v>100.0</v>
      </c>
      <c r="J548" s="4" t="s">
        <v>36</v>
      </c>
      <c r="K548" s="3">
        <v>12.0</v>
      </c>
      <c r="L548" s="4" t="s">
        <v>607</v>
      </c>
      <c r="M548" s="3">
        <v>2.0</v>
      </c>
      <c r="N548" s="4" t="s">
        <v>608</v>
      </c>
      <c r="O548" s="3">
        <v>14624.0</v>
      </c>
      <c r="P548" s="3">
        <v>3.0</v>
      </c>
      <c r="Q548" s="4" t="s">
        <v>609</v>
      </c>
      <c r="R548" s="3">
        <v>64.0</v>
      </c>
      <c r="S548" s="4" t="s">
        <v>620</v>
      </c>
      <c r="T548" s="3">
        <v>265.0</v>
      </c>
      <c r="U548" s="4" t="s">
        <v>506</v>
      </c>
      <c r="V548" s="3">
        <v>1.0</v>
      </c>
      <c r="W548" s="4" t="s">
        <v>55</v>
      </c>
      <c r="X548" s="3">
        <v>265601.0</v>
      </c>
      <c r="Y548" s="4" t="s">
        <v>555</v>
      </c>
      <c r="Z548" s="4" t="s">
        <v>612</v>
      </c>
      <c r="AA548" s="3">
        <v>1303.0</v>
      </c>
      <c r="AB548" s="4" t="s">
        <v>613</v>
      </c>
      <c r="AC548" s="3">
        <v>4.796546E7</v>
      </c>
      <c r="AD548" s="3">
        <v>1853860.0</v>
      </c>
      <c r="AE548" s="3">
        <v>0.0</v>
      </c>
      <c r="AF548" s="5">
        <v>45507.0</v>
      </c>
    </row>
    <row r="549" ht="14.25" hidden="1" customHeight="1">
      <c r="A549" s="6">
        <v>2023.0</v>
      </c>
      <c r="B549" s="7" t="s">
        <v>605</v>
      </c>
      <c r="C549" s="7" t="s">
        <v>606</v>
      </c>
      <c r="D549" s="7" t="s">
        <v>34</v>
      </c>
      <c r="E549" s="6">
        <v>10.0</v>
      </c>
      <c r="F549" s="7" t="s">
        <v>35</v>
      </c>
      <c r="G549" s="6">
        <v>100.0</v>
      </c>
      <c r="H549" s="7" t="s">
        <v>35</v>
      </c>
      <c r="I549" s="6">
        <v>100.0</v>
      </c>
      <c r="J549" s="7" t="s">
        <v>36</v>
      </c>
      <c r="K549" s="6">
        <v>12.0</v>
      </c>
      <c r="L549" s="7" t="s">
        <v>607</v>
      </c>
      <c r="M549" s="6">
        <v>2.0</v>
      </c>
      <c r="N549" s="7" t="s">
        <v>608</v>
      </c>
      <c r="O549" s="6">
        <v>14624.0</v>
      </c>
      <c r="P549" s="6">
        <v>3.0</v>
      </c>
      <c r="Q549" s="7" t="s">
        <v>609</v>
      </c>
      <c r="R549" s="6">
        <v>64.0</v>
      </c>
      <c r="S549" s="7" t="s">
        <v>620</v>
      </c>
      <c r="T549" s="6">
        <v>265.0</v>
      </c>
      <c r="U549" s="7" t="s">
        <v>506</v>
      </c>
      <c r="V549" s="6">
        <v>1.0</v>
      </c>
      <c r="W549" s="7" t="s">
        <v>55</v>
      </c>
      <c r="X549" s="6">
        <v>265701.0</v>
      </c>
      <c r="Y549" s="7" t="s">
        <v>639</v>
      </c>
      <c r="Z549" s="7" t="s">
        <v>612</v>
      </c>
      <c r="AA549" s="6">
        <v>1303.0</v>
      </c>
      <c r="AB549" s="7" t="s">
        <v>613</v>
      </c>
      <c r="AC549" s="6">
        <v>200000.0</v>
      </c>
      <c r="AD549" s="6">
        <v>30000.0</v>
      </c>
      <c r="AE549" s="6">
        <v>0.0</v>
      </c>
      <c r="AF549" s="8">
        <v>45507.0</v>
      </c>
    </row>
    <row r="550" ht="14.25" hidden="1" customHeight="1">
      <c r="A550" s="3">
        <v>2023.0</v>
      </c>
      <c r="B550" s="4" t="s">
        <v>605</v>
      </c>
      <c r="C550" s="4" t="s">
        <v>606</v>
      </c>
      <c r="D550" s="4" t="s">
        <v>34</v>
      </c>
      <c r="E550" s="3">
        <v>10.0</v>
      </c>
      <c r="F550" s="4" t="s">
        <v>35</v>
      </c>
      <c r="G550" s="3">
        <v>100.0</v>
      </c>
      <c r="H550" s="4" t="s">
        <v>35</v>
      </c>
      <c r="I550" s="3">
        <v>100.0</v>
      </c>
      <c r="J550" s="4" t="s">
        <v>36</v>
      </c>
      <c r="K550" s="3">
        <v>12.0</v>
      </c>
      <c r="L550" s="4" t="s">
        <v>607</v>
      </c>
      <c r="M550" s="3">
        <v>2.0</v>
      </c>
      <c r="N550" s="4" t="s">
        <v>608</v>
      </c>
      <c r="O550" s="3">
        <v>14624.0</v>
      </c>
      <c r="P550" s="3">
        <v>3.0</v>
      </c>
      <c r="Q550" s="4" t="s">
        <v>609</v>
      </c>
      <c r="R550" s="3">
        <v>64.0</v>
      </c>
      <c r="S550" s="4" t="s">
        <v>620</v>
      </c>
      <c r="T550" s="3">
        <v>265.0</v>
      </c>
      <c r="U550" s="4" t="s">
        <v>506</v>
      </c>
      <c r="V550" s="3">
        <v>1.0</v>
      </c>
      <c r="W550" s="4" t="s">
        <v>55</v>
      </c>
      <c r="X550" s="3">
        <v>265801.0</v>
      </c>
      <c r="Y550" s="4" t="s">
        <v>616</v>
      </c>
      <c r="Z550" s="4" t="s">
        <v>612</v>
      </c>
      <c r="AA550" s="3">
        <v>1303.0</v>
      </c>
      <c r="AB550" s="4" t="s">
        <v>613</v>
      </c>
      <c r="AC550" s="3">
        <v>1000000.0</v>
      </c>
      <c r="AD550" s="3">
        <v>0.0</v>
      </c>
      <c r="AE550" s="3">
        <v>0.0</v>
      </c>
      <c r="AF550" s="5">
        <v>45507.0</v>
      </c>
    </row>
    <row r="551" ht="14.25" hidden="1" customHeight="1">
      <c r="A551" s="6">
        <v>2023.0</v>
      </c>
      <c r="B551" s="7" t="s">
        <v>605</v>
      </c>
      <c r="C551" s="7" t="s">
        <v>606</v>
      </c>
      <c r="D551" s="7" t="s">
        <v>34</v>
      </c>
      <c r="E551" s="6">
        <v>10.0</v>
      </c>
      <c r="F551" s="7" t="s">
        <v>35</v>
      </c>
      <c r="G551" s="6">
        <v>100.0</v>
      </c>
      <c r="H551" s="7" t="s">
        <v>35</v>
      </c>
      <c r="I551" s="6">
        <v>100.0</v>
      </c>
      <c r="J551" s="7" t="s">
        <v>36</v>
      </c>
      <c r="K551" s="6">
        <v>12.0</v>
      </c>
      <c r="L551" s="7" t="s">
        <v>607</v>
      </c>
      <c r="M551" s="6">
        <v>2.0</v>
      </c>
      <c r="N551" s="7" t="s">
        <v>608</v>
      </c>
      <c r="O551" s="6">
        <v>14624.0</v>
      </c>
      <c r="P551" s="6">
        <v>3.0</v>
      </c>
      <c r="Q551" s="7" t="s">
        <v>609</v>
      </c>
      <c r="R551" s="6">
        <v>64.0</v>
      </c>
      <c r="S551" s="7" t="s">
        <v>620</v>
      </c>
      <c r="T551" s="6">
        <v>268.0</v>
      </c>
      <c r="U551" s="7" t="s">
        <v>556</v>
      </c>
      <c r="V551" s="6">
        <v>1.0</v>
      </c>
      <c r="W551" s="7" t="s">
        <v>55</v>
      </c>
      <c r="X551" s="6">
        <v>268801.0</v>
      </c>
      <c r="Y551" s="7" t="s">
        <v>530</v>
      </c>
      <c r="Z551" s="7" t="s">
        <v>612</v>
      </c>
      <c r="AA551" s="6">
        <v>1303.0</v>
      </c>
      <c r="AB551" s="7" t="s">
        <v>613</v>
      </c>
      <c r="AC551" s="6">
        <v>100000.0</v>
      </c>
      <c r="AD551" s="6">
        <v>0.0</v>
      </c>
      <c r="AE551" s="6">
        <v>0.0</v>
      </c>
      <c r="AF551" s="8">
        <v>45507.0</v>
      </c>
    </row>
    <row r="552" ht="14.25" hidden="1" customHeight="1">
      <c r="A552" s="3">
        <v>2023.0</v>
      </c>
      <c r="B552" s="4" t="s">
        <v>605</v>
      </c>
      <c r="C552" s="4" t="s">
        <v>606</v>
      </c>
      <c r="D552" s="4" t="s">
        <v>34</v>
      </c>
      <c r="E552" s="3">
        <v>10.0</v>
      </c>
      <c r="F552" s="4" t="s">
        <v>35</v>
      </c>
      <c r="G552" s="3">
        <v>100.0</v>
      </c>
      <c r="H552" s="4" t="s">
        <v>35</v>
      </c>
      <c r="I552" s="3">
        <v>100.0</v>
      </c>
      <c r="J552" s="4" t="s">
        <v>36</v>
      </c>
      <c r="K552" s="3">
        <v>12.0</v>
      </c>
      <c r="L552" s="4" t="s">
        <v>607</v>
      </c>
      <c r="M552" s="3">
        <v>2.0</v>
      </c>
      <c r="N552" s="4" t="s">
        <v>608</v>
      </c>
      <c r="O552" s="3">
        <v>14624.0</v>
      </c>
      <c r="P552" s="3">
        <v>3.0</v>
      </c>
      <c r="Q552" s="4" t="s">
        <v>609</v>
      </c>
      <c r="R552" s="3">
        <v>64.0</v>
      </c>
      <c r="S552" s="4" t="s">
        <v>620</v>
      </c>
      <c r="T552" s="3">
        <v>271.0</v>
      </c>
      <c r="U552" s="4" t="s">
        <v>41</v>
      </c>
      <c r="V552" s="3">
        <v>1.0</v>
      </c>
      <c r="W552" s="4" t="s">
        <v>55</v>
      </c>
      <c r="X552" s="3">
        <v>271301.0</v>
      </c>
      <c r="Y552" s="4" t="s">
        <v>122</v>
      </c>
      <c r="Z552" s="4" t="s">
        <v>612</v>
      </c>
      <c r="AA552" s="3">
        <v>1303.0</v>
      </c>
      <c r="AB552" s="4" t="s">
        <v>613</v>
      </c>
      <c r="AC552" s="3">
        <v>50000.0</v>
      </c>
      <c r="AD552" s="3">
        <v>0.0</v>
      </c>
      <c r="AE552" s="3">
        <v>0.0</v>
      </c>
      <c r="AF552" s="5">
        <v>45507.0</v>
      </c>
    </row>
    <row r="553" ht="14.25" hidden="1" customHeight="1">
      <c r="A553" s="6">
        <v>2023.0</v>
      </c>
      <c r="B553" s="7" t="s">
        <v>605</v>
      </c>
      <c r="C553" s="7" t="s">
        <v>606</v>
      </c>
      <c r="D553" s="7" t="s">
        <v>34</v>
      </c>
      <c r="E553" s="6">
        <v>10.0</v>
      </c>
      <c r="F553" s="7" t="s">
        <v>35</v>
      </c>
      <c r="G553" s="6">
        <v>100.0</v>
      </c>
      <c r="H553" s="7" t="s">
        <v>35</v>
      </c>
      <c r="I553" s="6">
        <v>100.0</v>
      </c>
      <c r="J553" s="7" t="s">
        <v>36</v>
      </c>
      <c r="K553" s="6">
        <v>12.0</v>
      </c>
      <c r="L553" s="7" t="s">
        <v>607</v>
      </c>
      <c r="M553" s="6">
        <v>2.0</v>
      </c>
      <c r="N553" s="7" t="s">
        <v>608</v>
      </c>
      <c r="O553" s="6">
        <v>14624.0</v>
      </c>
      <c r="P553" s="6">
        <v>3.0</v>
      </c>
      <c r="Q553" s="7" t="s">
        <v>609</v>
      </c>
      <c r="R553" s="6">
        <v>65.0</v>
      </c>
      <c r="S553" s="7" t="s">
        <v>640</v>
      </c>
      <c r="T553" s="6">
        <v>228.0</v>
      </c>
      <c r="U553" s="7" t="s">
        <v>143</v>
      </c>
      <c r="V553" s="6">
        <v>1.0</v>
      </c>
      <c r="W553" s="7" t="s">
        <v>55</v>
      </c>
      <c r="X553" s="6">
        <v>228706.0</v>
      </c>
      <c r="Y553" s="7" t="s">
        <v>479</v>
      </c>
      <c r="Z553" s="7" t="s">
        <v>612</v>
      </c>
      <c r="AA553" s="6">
        <v>1303.0</v>
      </c>
      <c r="AB553" s="7" t="s">
        <v>613</v>
      </c>
      <c r="AC553" s="6">
        <v>3.0877498E7</v>
      </c>
      <c r="AD553" s="6">
        <v>0.0</v>
      </c>
      <c r="AE553" s="6">
        <v>0.0</v>
      </c>
      <c r="AF553" s="8">
        <v>45507.0</v>
      </c>
    </row>
    <row r="554" ht="14.25" hidden="1" customHeight="1">
      <c r="A554" s="3">
        <v>2023.0</v>
      </c>
      <c r="B554" s="4" t="s">
        <v>605</v>
      </c>
      <c r="C554" s="4" t="s">
        <v>606</v>
      </c>
      <c r="D554" s="4" t="s">
        <v>34</v>
      </c>
      <c r="E554" s="3">
        <v>10.0</v>
      </c>
      <c r="F554" s="4" t="s">
        <v>35</v>
      </c>
      <c r="G554" s="3">
        <v>100.0</v>
      </c>
      <c r="H554" s="4" t="s">
        <v>35</v>
      </c>
      <c r="I554" s="3">
        <v>100.0</v>
      </c>
      <c r="J554" s="4" t="s">
        <v>36</v>
      </c>
      <c r="K554" s="3">
        <v>12.0</v>
      </c>
      <c r="L554" s="4" t="s">
        <v>607</v>
      </c>
      <c r="M554" s="3">
        <v>2.0</v>
      </c>
      <c r="N554" s="4" t="s">
        <v>608</v>
      </c>
      <c r="O554" s="3">
        <v>14624.0</v>
      </c>
      <c r="P554" s="3">
        <v>3.0</v>
      </c>
      <c r="Q554" s="4" t="s">
        <v>609</v>
      </c>
      <c r="R554" s="3">
        <v>66.0</v>
      </c>
      <c r="S554" s="4" t="s">
        <v>641</v>
      </c>
      <c r="T554" s="3">
        <v>226.0</v>
      </c>
      <c r="U554" s="4" t="s">
        <v>572</v>
      </c>
      <c r="V554" s="3">
        <v>1.0</v>
      </c>
      <c r="W554" s="4" t="s">
        <v>55</v>
      </c>
      <c r="X554" s="3">
        <v>226901.0</v>
      </c>
      <c r="Y554" s="4" t="s">
        <v>622</v>
      </c>
      <c r="Z554" s="4" t="s">
        <v>612</v>
      </c>
      <c r="AA554" s="3">
        <v>1303.0</v>
      </c>
      <c r="AB554" s="4" t="s">
        <v>613</v>
      </c>
      <c r="AC554" s="3">
        <v>3000000.0</v>
      </c>
      <c r="AD554" s="3">
        <v>0.0</v>
      </c>
      <c r="AE554" s="3">
        <v>0.0</v>
      </c>
      <c r="AF554" s="5">
        <v>45507.0</v>
      </c>
    </row>
    <row r="555" ht="14.25" hidden="1" customHeight="1">
      <c r="A555" s="6">
        <v>2023.0</v>
      </c>
      <c r="B555" s="7" t="s">
        <v>605</v>
      </c>
      <c r="C555" s="7" t="s">
        <v>606</v>
      </c>
      <c r="D555" s="7" t="s">
        <v>34</v>
      </c>
      <c r="E555" s="6">
        <v>10.0</v>
      </c>
      <c r="F555" s="7" t="s">
        <v>35</v>
      </c>
      <c r="G555" s="6">
        <v>100.0</v>
      </c>
      <c r="H555" s="7" t="s">
        <v>35</v>
      </c>
      <c r="I555" s="6">
        <v>100.0</v>
      </c>
      <c r="J555" s="7" t="s">
        <v>36</v>
      </c>
      <c r="K555" s="6">
        <v>12.0</v>
      </c>
      <c r="L555" s="7" t="s">
        <v>607</v>
      </c>
      <c r="M555" s="6">
        <v>2.0</v>
      </c>
      <c r="N555" s="7" t="s">
        <v>608</v>
      </c>
      <c r="O555" s="6">
        <v>14624.0</v>
      </c>
      <c r="P555" s="6">
        <v>3.0</v>
      </c>
      <c r="Q555" s="7" t="s">
        <v>609</v>
      </c>
      <c r="R555" s="6">
        <v>66.0</v>
      </c>
      <c r="S555" s="7" t="s">
        <v>641</v>
      </c>
      <c r="T555" s="6">
        <v>228.0</v>
      </c>
      <c r="U555" s="7" t="s">
        <v>143</v>
      </c>
      <c r="V555" s="6">
        <v>1.0</v>
      </c>
      <c r="W555" s="7" t="s">
        <v>55</v>
      </c>
      <c r="X555" s="6">
        <v>228704.0</v>
      </c>
      <c r="Y555" s="7" t="s">
        <v>477</v>
      </c>
      <c r="Z555" s="7" t="s">
        <v>612</v>
      </c>
      <c r="AA555" s="6">
        <v>1303.0</v>
      </c>
      <c r="AB555" s="7" t="s">
        <v>613</v>
      </c>
      <c r="AC555" s="6">
        <v>349322.0</v>
      </c>
      <c r="AD555" s="6">
        <v>0.0</v>
      </c>
      <c r="AE555" s="6">
        <v>0.0</v>
      </c>
      <c r="AF555" s="8">
        <v>45507.0</v>
      </c>
    </row>
    <row r="556" ht="14.25" hidden="1" customHeight="1">
      <c r="A556" s="3">
        <v>2023.0</v>
      </c>
      <c r="B556" s="4" t="s">
        <v>605</v>
      </c>
      <c r="C556" s="4" t="s">
        <v>606</v>
      </c>
      <c r="D556" s="4" t="s">
        <v>34</v>
      </c>
      <c r="E556" s="3">
        <v>10.0</v>
      </c>
      <c r="F556" s="4" t="s">
        <v>35</v>
      </c>
      <c r="G556" s="3">
        <v>100.0</v>
      </c>
      <c r="H556" s="4" t="s">
        <v>35</v>
      </c>
      <c r="I556" s="3">
        <v>100.0</v>
      </c>
      <c r="J556" s="4" t="s">
        <v>36</v>
      </c>
      <c r="K556" s="3">
        <v>12.0</v>
      </c>
      <c r="L556" s="4" t="s">
        <v>607</v>
      </c>
      <c r="M556" s="3">
        <v>2.0</v>
      </c>
      <c r="N556" s="4" t="s">
        <v>608</v>
      </c>
      <c r="O556" s="3">
        <v>14624.0</v>
      </c>
      <c r="P556" s="3">
        <v>3.0</v>
      </c>
      <c r="Q556" s="4" t="s">
        <v>609</v>
      </c>
      <c r="R556" s="3">
        <v>66.0</v>
      </c>
      <c r="S556" s="4" t="s">
        <v>641</v>
      </c>
      <c r="T556" s="3">
        <v>228.0</v>
      </c>
      <c r="U556" s="4" t="s">
        <v>143</v>
      </c>
      <c r="V556" s="3">
        <v>1.0</v>
      </c>
      <c r="W556" s="4" t="s">
        <v>55</v>
      </c>
      <c r="X556" s="3">
        <v>228706.0</v>
      </c>
      <c r="Y556" s="4" t="s">
        <v>479</v>
      </c>
      <c r="Z556" s="4" t="s">
        <v>612</v>
      </c>
      <c r="AA556" s="3">
        <v>1303.0</v>
      </c>
      <c r="AB556" s="4" t="s">
        <v>613</v>
      </c>
      <c r="AC556" s="3">
        <v>100000.0</v>
      </c>
      <c r="AD556" s="3">
        <v>0.0</v>
      </c>
      <c r="AE556" s="3">
        <v>0.0</v>
      </c>
      <c r="AF556" s="5">
        <v>45507.0</v>
      </c>
    </row>
    <row r="557" ht="14.25" hidden="1" customHeight="1">
      <c r="A557" s="6">
        <v>2023.0</v>
      </c>
      <c r="B557" s="7" t="s">
        <v>605</v>
      </c>
      <c r="C557" s="7" t="s">
        <v>606</v>
      </c>
      <c r="D557" s="7" t="s">
        <v>34</v>
      </c>
      <c r="E557" s="6">
        <v>10.0</v>
      </c>
      <c r="F557" s="7" t="s">
        <v>35</v>
      </c>
      <c r="G557" s="6">
        <v>100.0</v>
      </c>
      <c r="H557" s="7" t="s">
        <v>35</v>
      </c>
      <c r="I557" s="6">
        <v>100.0</v>
      </c>
      <c r="J557" s="7" t="s">
        <v>36</v>
      </c>
      <c r="K557" s="6">
        <v>12.0</v>
      </c>
      <c r="L557" s="7" t="s">
        <v>607</v>
      </c>
      <c r="M557" s="6">
        <v>2.0</v>
      </c>
      <c r="N557" s="7" t="s">
        <v>608</v>
      </c>
      <c r="O557" s="6">
        <v>14624.0</v>
      </c>
      <c r="P557" s="6">
        <v>3.0</v>
      </c>
      <c r="Q557" s="7" t="s">
        <v>609</v>
      </c>
      <c r="R557" s="6">
        <v>66.0</v>
      </c>
      <c r="S557" s="7" t="s">
        <v>641</v>
      </c>
      <c r="T557" s="6">
        <v>239.0</v>
      </c>
      <c r="U557" s="7" t="s">
        <v>542</v>
      </c>
      <c r="V557" s="6">
        <v>1.0</v>
      </c>
      <c r="W557" s="7" t="s">
        <v>55</v>
      </c>
      <c r="X557" s="6">
        <v>239901.0</v>
      </c>
      <c r="Y557" s="7" t="s">
        <v>635</v>
      </c>
      <c r="Z557" s="7" t="s">
        <v>612</v>
      </c>
      <c r="AA557" s="6">
        <v>1303.0</v>
      </c>
      <c r="AB557" s="7" t="s">
        <v>613</v>
      </c>
      <c r="AC557" s="6">
        <v>100000.0</v>
      </c>
      <c r="AD557" s="6">
        <v>0.0</v>
      </c>
      <c r="AE557" s="6">
        <v>0.0</v>
      </c>
      <c r="AF557" s="8">
        <v>45507.0</v>
      </c>
    </row>
    <row r="558" ht="14.25" hidden="1" customHeight="1">
      <c r="A558" s="3">
        <v>2023.0</v>
      </c>
      <c r="B558" s="4" t="s">
        <v>605</v>
      </c>
      <c r="C558" s="4" t="s">
        <v>606</v>
      </c>
      <c r="D558" s="4" t="s">
        <v>34</v>
      </c>
      <c r="E558" s="3">
        <v>10.0</v>
      </c>
      <c r="F558" s="4" t="s">
        <v>35</v>
      </c>
      <c r="G558" s="3">
        <v>100.0</v>
      </c>
      <c r="H558" s="4" t="s">
        <v>35</v>
      </c>
      <c r="I558" s="3">
        <v>100.0</v>
      </c>
      <c r="J558" s="4" t="s">
        <v>36</v>
      </c>
      <c r="K558" s="3">
        <v>12.0</v>
      </c>
      <c r="L558" s="4" t="s">
        <v>607</v>
      </c>
      <c r="M558" s="3">
        <v>2.0</v>
      </c>
      <c r="N558" s="4" t="s">
        <v>608</v>
      </c>
      <c r="O558" s="3">
        <v>14624.0</v>
      </c>
      <c r="P558" s="3">
        <v>3.0</v>
      </c>
      <c r="Q558" s="4" t="s">
        <v>609</v>
      </c>
      <c r="R558" s="3">
        <v>66.0</v>
      </c>
      <c r="S558" s="4" t="s">
        <v>641</v>
      </c>
      <c r="T558" s="3">
        <v>261.0</v>
      </c>
      <c r="U558" s="4" t="s">
        <v>431</v>
      </c>
      <c r="V558" s="3">
        <v>1.0</v>
      </c>
      <c r="W558" s="4" t="s">
        <v>55</v>
      </c>
      <c r="X558" s="3">
        <v>261101.0</v>
      </c>
      <c r="Y558" s="4" t="s">
        <v>432</v>
      </c>
      <c r="Z558" s="4" t="s">
        <v>612</v>
      </c>
      <c r="AA558" s="3">
        <v>1303.0</v>
      </c>
      <c r="AB558" s="4" t="s">
        <v>613</v>
      </c>
      <c r="AC558" s="3">
        <v>100000.0</v>
      </c>
      <c r="AD558" s="3">
        <v>0.0</v>
      </c>
      <c r="AE558" s="3">
        <v>0.0</v>
      </c>
      <c r="AF558" s="5">
        <v>45507.0</v>
      </c>
    </row>
    <row r="559" ht="14.25" hidden="1" customHeight="1">
      <c r="A559" s="6">
        <v>2023.0</v>
      </c>
      <c r="B559" s="7" t="s">
        <v>605</v>
      </c>
      <c r="C559" s="7" t="s">
        <v>606</v>
      </c>
      <c r="D559" s="7" t="s">
        <v>34</v>
      </c>
      <c r="E559" s="6">
        <v>10.0</v>
      </c>
      <c r="F559" s="7" t="s">
        <v>35</v>
      </c>
      <c r="G559" s="6">
        <v>100.0</v>
      </c>
      <c r="H559" s="7" t="s">
        <v>35</v>
      </c>
      <c r="I559" s="6">
        <v>100.0</v>
      </c>
      <c r="J559" s="7" t="s">
        <v>36</v>
      </c>
      <c r="K559" s="6">
        <v>12.0</v>
      </c>
      <c r="L559" s="7" t="s">
        <v>607</v>
      </c>
      <c r="M559" s="6">
        <v>2.0</v>
      </c>
      <c r="N559" s="7" t="s">
        <v>608</v>
      </c>
      <c r="O559" s="6">
        <v>14624.0</v>
      </c>
      <c r="P559" s="6">
        <v>3.0</v>
      </c>
      <c r="Q559" s="7" t="s">
        <v>609</v>
      </c>
      <c r="R559" s="6">
        <v>66.0</v>
      </c>
      <c r="S559" s="7" t="s">
        <v>641</v>
      </c>
      <c r="T559" s="6">
        <v>261.0</v>
      </c>
      <c r="U559" s="7" t="s">
        <v>431</v>
      </c>
      <c r="V559" s="6">
        <v>1.0</v>
      </c>
      <c r="W559" s="7" t="s">
        <v>55</v>
      </c>
      <c r="X559" s="6">
        <v>261301.0</v>
      </c>
      <c r="Y559" s="7" t="s">
        <v>547</v>
      </c>
      <c r="Z559" s="7" t="s">
        <v>612</v>
      </c>
      <c r="AA559" s="6">
        <v>1303.0</v>
      </c>
      <c r="AB559" s="7" t="s">
        <v>613</v>
      </c>
      <c r="AC559" s="6">
        <v>100000.0</v>
      </c>
      <c r="AD559" s="6">
        <v>0.0</v>
      </c>
      <c r="AE559" s="6">
        <v>0.0</v>
      </c>
      <c r="AF559" s="8">
        <v>45507.0</v>
      </c>
    </row>
    <row r="560" ht="14.25" hidden="1" customHeight="1">
      <c r="A560" s="3">
        <v>2023.0</v>
      </c>
      <c r="B560" s="4" t="s">
        <v>605</v>
      </c>
      <c r="C560" s="4" t="s">
        <v>606</v>
      </c>
      <c r="D560" s="4" t="s">
        <v>34</v>
      </c>
      <c r="E560" s="3">
        <v>10.0</v>
      </c>
      <c r="F560" s="4" t="s">
        <v>35</v>
      </c>
      <c r="G560" s="3">
        <v>100.0</v>
      </c>
      <c r="H560" s="4" t="s">
        <v>35</v>
      </c>
      <c r="I560" s="3">
        <v>100.0</v>
      </c>
      <c r="J560" s="4" t="s">
        <v>36</v>
      </c>
      <c r="K560" s="3">
        <v>12.0</v>
      </c>
      <c r="L560" s="4" t="s">
        <v>607</v>
      </c>
      <c r="M560" s="3">
        <v>2.0</v>
      </c>
      <c r="N560" s="4" t="s">
        <v>608</v>
      </c>
      <c r="O560" s="3">
        <v>14624.0</v>
      </c>
      <c r="P560" s="3">
        <v>3.0</v>
      </c>
      <c r="Q560" s="4" t="s">
        <v>609</v>
      </c>
      <c r="R560" s="3">
        <v>67.0</v>
      </c>
      <c r="S560" s="4" t="s">
        <v>642</v>
      </c>
      <c r="T560" s="3">
        <v>265.0</v>
      </c>
      <c r="U560" s="4" t="s">
        <v>506</v>
      </c>
      <c r="V560" s="3">
        <v>1.0</v>
      </c>
      <c r="W560" s="4" t="s">
        <v>55</v>
      </c>
      <c r="X560" s="3">
        <v>265801.0</v>
      </c>
      <c r="Y560" s="4" t="s">
        <v>616</v>
      </c>
      <c r="Z560" s="4" t="s">
        <v>612</v>
      </c>
      <c r="AA560" s="3">
        <v>1303.0</v>
      </c>
      <c r="AB560" s="4" t="s">
        <v>613</v>
      </c>
      <c r="AC560" s="3">
        <v>1000000.0</v>
      </c>
      <c r="AD560" s="3">
        <v>0.0</v>
      </c>
      <c r="AE560" s="3">
        <v>0.0</v>
      </c>
      <c r="AF560" s="5">
        <v>45507.0</v>
      </c>
    </row>
    <row r="561" ht="14.25" hidden="1" customHeight="1">
      <c r="A561" s="6">
        <v>2023.0</v>
      </c>
      <c r="B561" s="7" t="s">
        <v>605</v>
      </c>
      <c r="C561" s="7" t="s">
        <v>606</v>
      </c>
      <c r="D561" s="7" t="s">
        <v>34</v>
      </c>
      <c r="E561" s="6">
        <v>10.0</v>
      </c>
      <c r="F561" s="7" t="s">
        <v>35</v>
      </c>
      <c r="G561" s="6">
        <v>100.0</v>
      </c>
      <c r="H561" s="7" t="s">
        <v>35</v>
      </c>
      <c r="I561" s="6">
        <v>100.0</v>
      </c>
      <c r="J561" s="7" t="s">
        <v>36</v>
      </c>
      <c r="K561" s="6">
        <v>12.0</v>
      </c>
      <c r="L561" s="7" t="s">
        <v>607</v>
      </c>
      <c r="M561" s="6">
        <v>2.0</v>
      </c>
      <c r="N561" s="7" t="s">
        <v>608</v>
      </c>
      <c r="O561" s="6">
        <v>14624.0</v>
      </c>
      <c r="P561" s="6">
        <v>3.0</v>
      </c>
      <c r="Q561" s="7" t="s">
        <v>609</v>
      </c>
      <c r="R561" s="6">
        <v>68.0</v>
      </c>
      <c r="S561" s="7" t="s">
        <v>643</v>
      </c>
      <c r="T561" s="6">
        <v>265.0</v>
      </c>
      <c r="U561" s="7" t="s">
        <v>506</v>
      </c>
      <c r="V561" s="6">
        <v>1.0</v>
      </c>
      <c r="W561" s="7" t="s">
        <v>55</v>
      </c>
      <c r="X561" s="6">
        <v>265801.0</v>
      </c>
      <c r="Y561" s="7" t="s">
        <v>616</v>
      </c>
      <c r="Z561" s="7" t="s">
        <v>612</v>
      </c>
      <c r="AA561" s="6">
        <v>1303.0</v>
      </c>
      <c r="AB561" s="7" t="s">
        <v>613</v>
      </c>
      <c r="AC561" s="6">
        <v>1000000.0</v>
      </c>
      <c r="AD561" s="6">
        <v>0.0</v>
      </c>
      <c r="AE561" s="6">
        <v>0.0</v>
      </c>
      <c r="AF561" s="8">
        <v>45507.0</v>
      </c>
    </row>
    <row r="562" ht="14.25" hidden="1" customHeight="1">
      <c r="A562" s="3">
        <v>2023.0</v>
      </c>
      <c r="B562" s="4" t="s">
        <v>605</v>
      </c>
      <c r="C562" s="4" t="s">
        <v>606</v>
      </c>
      <c r="D562" s="4" t="s">
        <v>34</v>
      </c>
      <c r="E562" s="3">
        <v>10.0</v>
      </c>
      <c r="F562" s="4" t="s">
        <v>35</v>
      </c>
      <c r="G562" s="3">
        <v>100.0</v>
      </c>
      <c r="H562" s="4" t="s">
        <v>35</v>
      </c>
      <c r="I562" s="3">
        <v>100.0</v>
      </c>
      <c r="J562" s="4" t="s">
        <v>36</v>
      </c>
      <c r="K562" s="3">
        <v>12.0</v>
      </c>
      <c r="L562" s="4" t="s">
        <v>607</v>
      </c>
      <c r="M562" s="3">
        <v>2.0</v>
      </c>
      <c r="N562" s="4" t="s">
        <v>608</v>
      </c>
      <c r="O562" s="3">
        <v>14624.0</v>
      </c>
      <c r="P562" s="3">
        <v>3.0</v>
      </c>
      <c r="Q562" s="4" t="s">
        <v>609</v>
      </c>
      <c r="R562" s="3">
        <v>69.0</v>
      </c>
      <c r="S562" s="4" t="s">
        <v>644</v>
      </c>
      <c r="T562" s="3">
        <v>265.0</v>
      </c>
      <c r="U562" s="4" t="s">
        <v>506</v>
      </c>
      <c r="V562" s="3">
        <v>1.0</v>
      </c>
      <c r="W562" s="4" t="s">
        <v>55</v>
      </c>
      <c r="X562" s="3">
        <v>265801.0</v>
      </c>
      <c r="Y562" s="4" t="s">
        <v>616</v>
      </c>
      <c r="Z562" s="4" t="s">
        <v>612</v>
      </c>
      <c r="AA562" s="3">
        <v>1303.0</v>
      </c>
      <c r="AB562" s="4" t="s">
        <v>613</v>
      </c>
      <c r="AC562" s="3">
        <v>1000000.0</v>
      </c>
      <c r="AD562" s="3">
        <v>0.0</v>
      </c>
      <c r="AE562" s="3">
        <v>0.0</v>
      </c>
      <c r="AF562" s="5">
        <v>45507.0</v>
      </c>
    </row>
    <row r="563" ht="14.25" hidden="1" customHeight="1">
      <c r="A563" s="6">
        <v>2023.0</v>
      </c>
      <c r="B563" s="7" t="s">
        <v>605</v>
      </c>
      <c r="C563" s="7" t="s">
        <v>606</v>
      </c>
      <c r="D563" s="7" t="s">
        <v>34</v>
      </c>
      <c r="E563" s="6">
        <v>10.0</v>
      </c>
      <c r="F563" s="7" t="s">
        <v>35</v>
      </c>
      <c r="G563" s="6">
        <v>100.0</v>
      </c>
      <c r="H563" s="7" t="s">
        <v>35</v>
      </c>
      <c r="I563" s="6">
        <v>100.0</v>
      </c>
      <c r="J563" s="7" t="s">
        <v>36</v>
      </c>
      <c r="K563" s="6">
        <v>12.0</v>
      </c>
      <c r="L563" s="7" t="s">
        <v>607</v>
      </c>
      <c r="M563" s="6">
        <v>2.0</v>
      </c>
      <c r="N563" s="7" t="s">
        <v>608</v>
      </c>
      <c r="O563" s="6">
        <v>14624.0</v>
      </c>
      <c r="P563" s="6">
        <v>3.0</v>
      </c>
      <c r="Q563" s="7" t="s">
        <v>609</v>
      </c>
      <c r="R563" s="6">
        <v>70.0</v>
      </c>
      <c r="S563" s="7" t="s">
        <v>645</v>
      </c>
      <c r="T563" s="6">
        <v>265.0</v>
      </c>
      <c r="U563" s="7" t="s">
        <v>506</v>
      </c>
      <c r="V563" s="6">
        <v>1.0</v>
      </c>
      <c r="W563" s="7" t="s">
        <v>55</v>
      </c>
      <c r="X563" s="6">
        <v>265801.0</v>
      </c>
      <c r="Y563" s="7" t="s">
        <v>616</v>
      </c>
      <c r="Z563" s="7" t="s">
        <v>612</v>
      </c>
      <c r="AA563" s="6">
        <v>1303.0</v>
      </c>
      <c r="AB563" s="7" t="s">
        <v>613</v>
      </c>
      <c r="AC563" s="6">
        <v>1000000.0</v>
      </c>
      <c r="AD563" s="6">
        <v>0.0</v>
      </c>
      <c r="AE563" s="6">
        <v>0.0</v>
      </c>
      <c r="AF563" s="8">
        <v>45507.0</v>
      </c>
    </row>
    <row r="564" ht="14.25" hidden="1" customHeight="1">
      <c r="A564" s="3">
        <v>2023.0</v>
      </c>
      <c r="B564" s="4" t="s">
        <v>605</v>
      </c>
      <c r="C564" s="4" t="s">
        <v>606</v>
      </c>
      <c r="D564" s="4" t="s">
        <v>34</v>
      </c>
      <c r="E564" s="3">
        <v>10.0</v>
      </c>
      <c r="F564" s="4" t="s">
        <v>35</v>
      </c>
      <c r="G564" s="3">
        <v>100.0</v>
      </c>
      <c r="H564" s="4" t="s">
        <v>35</v>
      </c>
      <c r="I564" s="3">
        <v>100.0</v>
      </c>
      <c r="J564" s="4" t="s">
        <v>36</v>
      </c>
      <c r="K564" s="3">
        <v>12.0</v>
      </c>
      <c r="L564" s="4" t="s">
        <v>607</v>
      </c>
      <c r="M564" s="3">
        <v>2.0</v>
      </c>
      <c r="N564" s="4" t="s">
        <v>608</v>
      </c>
      <c r="O564" s="3">
        <v>14624.0</v>
      </c>
      <c r="P564" s="3">
        <v>3.0</v>
      </c>
      <c r="Q564" s="4" t="s">
        <v>609</v>
      </c>
      <c r="R564" s="3">
        <v>71.0</v>
      </c>
      <c r="S564" s="4" t="s">
        <v>646</v>
      </c>
      <c r="T564" s="3">
        <v>265.0</v>
      </c>
      <c r="U564" s="4" t="s">
        <v>506</v>
      </c>
      <c r="V564" s="3">
        <v>1.0</v>
      </c>
      <c r="W564" s="4" t="s">
        <v>55</v>
      </c>
      <c r="X564" s="3">
        <v>265801.0</v>
      </c>
      <c r="Y564" s="4" t="s">
        <v>616</v>
      </c>
      <c r="Z564" s="4" t="s">
        <v>612</v>
      </c>
      <c r="AA564" s="3">
        <v>1303.0</v>
      </c>
      <c r="AB564" s="4" t="s">
        <v>613</v>
      </c>
      <c r="AC564" s="3">
        <v>1000000.0</v>
      </c>
      <c r="AD564" s="3">
        <v>0.0</v>
      </c>
      <c r="AE564" s="3">
        <v>0.0</v>
      </c>
      <c r="AF564" s="5">
        <v>45507.0</v>
      </c>
    </row>
    <row r="565" ht="14.25" hidden="1" customHeight="1">
      <c r="A565" s="6">
        <v>2023.0</v>
      </c>
      <c r="B565" s="7" t="s">
        <v>605</v>
      </c>
      <c r="C565" s="7" t="s">
        <v>606</v>
      </c>
      <c r="D565" s="7" t="s">
        <v>34</v>
      </c>
      <c r="E565" s="6">
        <v>10.0</v>
      </c>
      <c r="F565" s="7" t="s">
        <v>35</v>
      </c>
      <c r="G565" s="6">
        <v>100.0</v>
      </c>
      <c r="H565" s="7" t="s">
        <v>35</v>
      </c>
      <c r="I565" s="6">
        <v>100.0</v>
      </c>
      <c r="J565" s="7" t="s">
        <v>36</v>
      </c>
      <c r="K565" s="6">
        <v>12.0</v>
      </c>
      <c r="L565" s="7" t="s">
        <v>607</v>
      </c>
      <c r="M565" s="6">
        <v>2.0</v>
      </c>
      <c r="N565" s="7" t="s">
        <v>608</v>
      </c>
      <c r="O565" s="6">
        <v>14624.0</v>
      </c>
      <c r="P565" s="6">
        <v>3.0</v>
      </c>
      <c r="Q565" s="7" t="s">
        <v>609</v>
      </c>
      <c r="R565" s="6">
        <v>72.0</v>
      </c>
      <c r="S565" s="7" t="s">
        <v>647</v>
      </c>
      <c r="T565" s="6">
        <v>228.0</v>
      </c>
      <c r="U565" s="7" t="s">
        <v>143</v>
      </c>
      <c r="V565" s="6">
        <v>1.0</v>
      </c>
      <c r="W565" s="7" t="s">
        <v>55</v>
      </c>
      <c r="X565" s="6">
        <v>228704.0</v>
      </c>
      <c r="Y565" s="7" t="s">
        <v>477</v>
      </c>
      <c r="Z565" s="7" t="s">
        <v>612</v>
      </c>
      <c r="AA565" s="6">
        <v>1303.0</v>
      </c>
      <c r="AB565" s="7" t="s">
        <v>613</v>
      </c>
      <c r="AC565" s="6">
        <v>4057260.0</v>
      </c>
      <c r="AD565" s="6">
        <v>1159500.0</v>
      </c>
      <c r="AE565" s="6">
        <v>1159500.0</v>
      </c>
      <c r="AF565" s="8">
        <v>45507.0</v>
      </c>
    </row>
    <row r="566" ht="14.25" hidden="1" customHeight="1">
      <c r="A566" s="3">
        <v>2023.0</v>
      </c>
      <c r="B566" s="4" t="s">
        <v>648</v>
      </c>
      <c r="C566" s="4" t="s">
        <v>649</v>
      </c>
      <c r="D566" s="4" t="s">
        <v>34</v>
      </c>
      <c r="E566" s="3">
        <v>10.0</v>
      </c>
      <c r="F566" s="4" t="s">
        <v>35</v>
      </c>
      <c r="G566" s="3">
        <v>100.0</v>
      </c>
      <c r="H566" s="4" t="s">
        <v>35</v>
      </c>
      <c r="I566" s="3">
        <v>100.0</v>
      </c>
      <c r="J566" s="4" t="s">
        <v>36</v>
      </c>
      <c r="K566" s="3">
        <v>18.0</v>
      </c>
      <c r="L566" s="4" t="s">
        <v>650</v>
      </c>
      <c r="M566" s="3">
        <v>0.0</v>
      </c>
      <c r="N566" s="4" t="s">
        <v>514</v>
      </c>
      <c r="O566" s="3">
        <v>13924.0</v>
      </c>
      <c r="P566" s="3">
        <v>1.0</v>
      </c>
      <c r="Q566" s="4" t="s">
        <v>651</v>
      </c>
      <c r="R566" s="3">
        <v>51.0</v>
      </c>
      <c r="S566" s="4" t="s">
        <v>652</v>
      </c>
      <c r="T566" s="3">
        <v>211.0</v>
      </c>
      <c r="U566" s="4" t="s">
        <v>488</v>
      </c>
      <c r="V566" s="3">
        <v>4.0</v>
      </c>
      <c r="W566" s="4" t="s">
        <v>42</v>
      </c>
      <c r="X566" s="3">
        <v>211208.0</v>
      </c>
      <c r="Y566" s="4" t="s">
        <v>489</v>
      </c>
      <c r="Z566" s="4" t="s">
        <v>92</v>
      </c>
      <c r="AA566" s="3">
        <v>4506.0</v>
      </c>
      <c r="AB566" s="4" t="s">
        <v>653</v>
      </c>
      <c r="AC566" s="3">
        <v>6.96E7</v>
      </c>
      <c r="AD566" s="3">
        <v>6.5737053E7</v>
      </c>
      <c r="AE566" s="3">
        <v>6.274199E7</v>
      </c>
      <c r="AF566" s="5">
        <v>45507.0</v>
      </c>
    </row>
    <row r="567" ht="14.25" hidden="1" customHeight="1">
      <c r="A567" s="6">
        <v>2023.0</v>
      </c>
      <c r="B567" s="7" t="s">
        <v>648</v>
      </c>
      <c r="C567" s="7" t="s">
        <v>649</v>
      </c>
      <c r="D567" s="7" t="s">
        <v>34</v>
      </c>
      <c r="E567" s="6">
        <v>10.0</v>
      </c>
      <c r="F567" s="7" t="s">
        <v>35</v>
      </c>
      <c r="G567" s="6">
        <v>100.0</v>
      </c>
      <c r="H567" s="7" t="s">
        <v>35</v>
      </c>
      <c r="I567" s="6">
        <v>100.0</v>
      </c>
      <c r="J567" s="7" t="s">
        <v>36</v>
      </c>
      <c r="K567" s="6">
        <v>18.0</v>
      </c>
      <c r="L567" s="7" t="s">
        <v>650</v>
      </c>
      <c r="M567" s="6">
        <v>0.0</v>
      </c>
      <c r="N567" s="7" t="s">
        <v>514</v>
      </c>
      <c r="O567" s="6">
        <v>13924.0</v>
      </c>
      <c r="P567" s="6">
        <v>1.0</v>
      </c>
      <c r="Q567" s="7" t="s">
        <v>651</v>
      </c>
      <c r="R567" s="6">
        <v>51.0</v>
      </c>
      <c r="S567" s="7" t="s">
        <v>652</v>
      </c>
      <c r="T567" s="6">
        <v>211.0</v>
      </c>
      <c r="U567" s="7" t="s">
        <v>488</v>
      </c>
      <c r="V567" s="6">
        <v>4.0</v>
      </c>
      <c r="W567" s="7" t="s">
        <v>42</v>
      </c>
      <c r="X567" s="6">
        <v>211401.0</v>
      </c>
      <c r="Y567" s="7" t="s">
        <v>490</v>
      </c>
      <c r="Z567" s="7" t="s">
        <v>92</v>
      </c>
      <c r="AA567" s="6">
        <v>4506.0</v>
      </c>
      <c r="AB567" s="7" t="s">
        <v>653</v>
      </c>
      <c r="AC567" s="6">
        <v>5800000.0</v>
      </c>
      <c r="AD567" s="6">
        <v>5123916.0</v>
      </c>
      <c r="AE567" s="6">
        <v>5.12391583E8</v>
      </c>
      <c r="AF567" s="8">
        <v>45507.0</v>
      </c>
    </row>
    <row r="568" ht="14.25" hidden="1" customHeight="1">
      <c r="A568" s="3">
        <v>2023.0</v>
      </c>
      <c r="B568" s="4" t="s">
        <v>648</v>
      </c>
      <c r="C568" s="4" t="s">
        <v>649</v>
      </c>
      <c r="D568" s="4" t="s">
        <v>34</v>
      </c>
      <c r="E568" s="3">
        <v>10.0</v>
      </c>
      <c r="F568" s="4" t="s">
        <v>35</v>
      </c>
      <c r="G568" s="3">
        <v>100.0</v>
      </c>
      <c r="H568" s="4" t="s">
        <v>35</v>
      </c>
      <c r="I568" s="3">
        <v>100.0</v>
      </c>
      <c r="J568" s="4" t="s">
        <v>36</v>
      </c>
      <c r="K568" s="3">
        <v>18.0</v>
      </c>
      <c r="L568" s="4" t="s">
        <v>650</v>
      </c>
      <c r="M568" s="3">
        <v>0.0</v>
      </c>
      <c r="N568" s="4" t="s">
        <v>514</v>
      </c>
      <c r="O568" s="3">
        <v>13924.0</v>
      </c>
      <c r="P568" s="3">
        <v>1.0</v>
      </c>
      <c r="Q568" s="4" t="s">
        <v>651</v>
      </c>
      <c r="R568" s="3">
        <v>51.0</v>
      </c>
      <c r="S568" s="4" t="s">
        <v>652</v>
      </c>
      <c r="T568" s="3">
        <v>211.0</v>
      </c>
      <c r="U568" s="4" t="s">
        <v>488</v>
      </c>
      <c r="V568" s="3">
        <v>4.0</v>
      </c>
      <c r="W568" s="4" t="s">
        <v>42</v>
      </c>
      <c r="X568" s="3">
        <v>211503.0</v>
      </c>
      <c r="Y568" s="4" t="s">
        <v>654</v>
      </c>
      <c r="Z568" s="4" t="s">
        <v>92</v>
      </c>
      <c r="AA568" s="3">
        <v>4506.0</v>
      </c>
      <c r="AB568" s="4" t="s">
        <v>653</v>
      </c>
      <c r="AC568" s="3">
        <v>0.0</v>
      </c>
      <c r="AD568" s="3">
        <v>75000.0</v>
      </c>
      <c r="AE568" s="3">
        <v>75000.0</v>
      </c>
      <c r="AF568" s="5">
        <v>45507.0</v>
      </c>
    </row>
    <row r="569" ht="14.25" hidden="1" customHeight="1">
      <c r="A569" s="6">
        <v>2023.0</v>
      </c>
      <c r="B569" s="7" t="s">
        <v>648</v>
      </c>
      <c r="C569" s="7" t="s">
        <v>649</v>
      </c>
      <c r="D569" s="7" t="s">
        <v>34</v>
      </c>
      <c r="E569" s="6">
        <v>10.0</v>
      </c>
      <c r="F569" s="7" t="s">
        <v>35</v>
      </c>
      <c r="G569" s="6">
        <v>100.0</v>
      </c>
      <c r="H569" s="7" t="s">
        <v>35</v>
      </c>
      <c r="I569" s="6">
        <v>100.0</v>
      </c>
      <c r="J569" s="7" t="s">
        <v>36</v>
      </c>
      <c r="K569" s="6">
        <v>18.0</v>
      </c>
      <c r="L569" s="7" t="s">
        <v>650</v>
      </c>
      <c r="M569" s="6">
        <v>0.0</v>
      </c>
      <c r="N569" s="7" t="s">
        <v>514</v>
      </c>
      <c r="O569" s="6">
        <v>13924.0</v>
      </c>
      <c r="P569" s="6">
        <v>1.0</v>
      </c>
      <c r="Q569" s="7" t="s">
        <v>651</v>
      </c>
      <c r="R569" s="6">
        <v>51.0</v>
      </c>
      <c r="S569" s="7" t="s">
        <v>652</v>
      </c>
      <c r="T569" s="6">
        <v>211.0</v>
      </c>
      <c r="U569" s="7" t="s">
        <v>488</v>
      </c>
      <c r="V569" s="6">
        <v>4.0</v>
      </c>
      <c r="W569" s="7" t="s">
        <v>42</v>
      </c>
      <c r="X569" s="6">
        <v>211504.0</v>
      </c>
      <c r="Y569" s="7" t="s">
        <v>518</v>
      </c>
      <c r="Z569" s="7" t="s">
        <v>92</v>
      </c>
      <c r="AA569" s="6">
        <v>4506.0</v>
      </c>
      <c r="AB569" s="7" t="s">
        <v>653</v>
      </c>
      <c r="AC569" s="6">
        <v>0.0</v>
      </c>
      <c r="AD569" s="6">
        <v>986743.0</v>
      </c>
      <c r="AE569" s="6">
        <v>9.8584218E7</v>
      </c>
      <c r="AF569" s="8">
        <v>45507.0</v>
      </c>
    </row>
    <row r="570" ht="14.25" hidden="1" customHeight="1">
      <c r="A570" s="3">
        <v>2023.0</v>
      </c>
      <c r="B570" s="4" t="s">
        <v>648</v>
      </c>
      <c r="C570" s="4" t="s">
        <v>649</v>
      </c>
      <c r="D570" s="4" t="s">
        <v>34</v>
      </c>
      <c r="E570" s="3">
        <v>10.0</v>
      </c>
      <c r="F570" s="4" t="s">
        <v>35</v>
      </c>
      <c r="G570" s="3">
        <v>100.0</v>
      </c>
      <c r="H570" s="4" t="s">
        <v>35</v>
      </c>
      <c r="I570" s="3">
        <v>100.0</v>
      </c>
      <c r="J570" s="4" t="s">
        <v>36</v>
      </c>
      <c r="K570" s="3">
        <v>18.0</v>
      </c>
      <c r="L570" s="4" t="s">
        <v>650</v>
      </c>
      <c r="M570" s="3">
        <v>0.0</v>
      </c>
      <c r="N570" s="4" t="s">
        <v>514</v>
      </c>
      <c r="O570" s="3">
        <v>13924.0</v>
      </c>
      <c r="P570" s="3">
        <v>1.0</v>
      </c>
      <c r="Q570" s="4" t="s">
        <v>651</v>
      </c>
      <c r="R570" s="3">
        <v>51.0</v>
      </c>
      <c r="S570" s="4" t="s">
        <v>652</v>
      </c>
      <c r="T570" s="3">
        <v>212.0</v>
      </c>
      <c r="U570" s="4" t="s">
        <v>519</v>
      </c>
      <c r="V570" s="3">
        <v>4.0</v>
      </c>
      <c r="W570" s="4" t="s">
        <v>42</v>
      </c>
      <c r="X570" s="3">
        <v>212215.0</v>
      </c>
      <c r="Y570" s="4" t="s">
        <v>521</v>
      </c>
      <c r="Z570" s="4" t="s">
        <v>92</v>
      </c>
      <c r="AA570" s="3">
        <v>4506.0</v>
      </c>
      <c r="AB570" s="4" t="s">
        <v>653</v>
      </c>
      <c r="AC570" s="3">
        <v>5800000.0</v>
      </c>
      <c r="AD570" s="3">
        <v>4800000.0</v>
      </c>
      <c r="AE570" s="3">
        <v>4.55687833E8</v>
      </c>
      <c r="AF570" s="5">
        <v>45507.0</v>
      </c>
    </row>
    <row r="571" ht="14.25" hidden="1" customHeight="1">
      <c r="A571" s="6">
        <v>2023.0</v>
      </c>
      <c r="B571" s="7" t="s">
        <v>648</v>
      </c>
      <c r="C571" s="7" t="s">
        <v>649</v>
      </c>
      <c r="D571" s="7" t="s">
        <v>34</v>
      </c>
      <c r="E571" s="6">
        <v>10.0</v>
      </c>
      <c r="F571" s="7" t="s">
        <v>35</v>
      </c>
      <c r="G571" s="6">
        <v>100.0</v>
      </c>
      <c r="H571" s="7" t="s">
        <v>35</v>
      </c>
      <c r="I571" s="6">
        <v>100.0</v>
      </c>
      <c r="J571" s="7" t="s">
        <v>36</v>
      </c>
      <c r="K571" s="6">
        <v>18.0</v>
      </c>
      <c r="L571" s="7" t="s">
        <v>650</v>
      </c>
      <c r="M571" s="6">
        <v>0.0</v>
      </c>
      <c r="N571" s="7" t="s">
        <v>514</v>
      </c>
      <c r="O571" s="6">
        <v>13924.0</v>
      </c>
      <c r="P571" s="6">
        <v>1.0</v>
      </c>
      <c r="Q571" s="7" t="s">
        <v>651</v>
      </c>
      <c r="R571" s="6">
        <v>51.0</v>
      </c>
      <c r="S571" s="7" t="s">
        <v>652</v>
      </c>
      <c r="T571" s="6">
        <v>215.0</v>
      </c>
      <c r="U571" s="7" t="s">
        <v>491</v>
      </c>
      <c r="V571" s="6">
        <v>4.0</v>
      </c>
      <c r="W571" s="7" t="s">
        <v>42</v>
      </c>
      <c r="X571" s="6">
        <v>215101.0</v>
      </c>
      <c r="Y571" s="7" t="s">
        <v>492</v>
      </c>
      <c r="Z571" s="7" t="s">
        <v>92</v>
      </c>
      <c r="AA571" s="6">
        <v>4506.0</v>
      </c>
      <c r="AB571" s="7" t="s">
        <v>653</v>
      </c>
      <c r="AC571" s="6">
        <v>6446041.0</v>
      </c>
      <c r="AD571" s="6">
        <v>6157631.0</v>
      </c>
      <c r="AE571" s="6">
        <v>4.3828019E7</v>
      </c>
      <c r="AF571" s="8">
        <v>45507.0</v>
      </c>
    </row>
    <row r="572" ht="14.25" hidden="1" customHeight="1">
      <c r="A572" s="3">
        <v>2023.0</v>
      </c>
      <c r="B572" s="4" t="s">
        <v>648</v>
      </c>
      <c r="C572" s="4" t="s">
        <v>649</v>
      </c>
      <c r="D572" s="4" t="s">
        <v>34</v>
      </c>
      <c r="E572" s="3">
        <v>10.0</v>
      </c>
      <c r="F572" s="4" t="s">
        <v>35</v>
      </c>
      <c r="G572" s="3">
        <v>100.0</v>
      </c>
      <c r="H572" s="4" t="s">
        <v>35</v>
      </c>
      <c r="I572" s="3">
        <v>100.0</v>
      </c>
      <c r="J572" s="4" t="s">
        <v>36</v>
      </c>
      <c r="K572" s="3">
        <v>18.0</v>
      </c>
      <c r="L572" s="4" t="s">
        <v>650</v>
      </c>
      <c r="M572" s="3">
        <v>0.0</v>
      </c>
      <c r="N572" s="4" t="s">
        <v>514</v>
      </c>
      <c r="O572" s="3">
        <v>13924.0</v>
      </c>
      <c r="P572" s="3">
        <v>1.0</v>
      </c>
      <c r="Q572" s="4" t="s">
        <v>651</v>
      </c>
      <c r="R572" s="3">
        <v>51.0</v>
      </c>
      <c r="S572" s="4" t="s">
        <v>652</v>
      </c>
      <c r="T572" s="3">
        <v>215.0</v>
      </c>
      <c r="U572" s="4" t="s">
        <v>491</v>
      </c>
      <c r="V572" s="3">
        <v>4.0</v>
      </c>
      <c r="W572" s="4" t="s">
        <v>42</v>
      </c>
      <c r="X572" s="3">
        <v>215201.0</v>
      </c>
      <c r="Y572" s="4" t="s">
        <v>493</v>
      </c>
      <c r="Z572" s="4" t="s">
        <v>92</v>
      </c>
      <c r="AA572" s="3">
        <v>4506.0</v>
      </c>
      <c r="AB572" s="4" t="s">
        <v>653</v>
      </c>
      <c r="AC572" s="3">
        <v>6550138.0</v>
      </c>
      <c r="AD572" s="3">
        <v>6550138.0</v>
      </c>
      <c r="AE572" s="3">
        <v>4.45468135E8</v>
      </c>
      <c r="AF572" s="5">
        <v>45507.0</v>
      </c>
    </row>
    <row r="573" ht="14.25" hidden="1" customHeight="1">
      <c r="A573" s="6">
        <v>2023.0</v>
      </c>
      <c r="B573" s="7" t="s">
        <v>648</v>
      </c>
      <c r="C573" s="7" t="s">
        <v>649</v>
      </c>
      <c r="D573" s="7" t="s">
        <v>34</v>
      </c>
      <c r="E573" s="6">
        <v>10.0</v>
      </c>
      <c r="F573" s="7" t="s">
        <v>35</v>
      </c>
      <c r="G573" s="6">
        <v>100.0</v>
      </c>
      <c r="H573" s="7" t="s">
        <v>35</v>
      </c>
      <c r="I573" s="6">
        <v>100.0</v>
      </c>
      <c r="J573" s="7" t="s">
        <v>36</v>
      </c>
      <c r="K573" s="6">
        <v>18.0</v>
      </c>
      <c r="L573" s="7" t="s">
        <v>650</v>
      </c>
      <c r="M573" s="6">
        <v>0.0</v>
      </c>
      <c r="N573" s="7" t="s">
        <v>514</v>
      </c>
      <c r="O573" s="6">
        <v>13924.0</v>
      </c>
      <c r="P573" s="6">
        <v>1.0</v>
      </c>
      <c r="Q573" s="7" t="s">
        <v>651</v>
      </c>
      <c r="R573" s="6">
        <v>51.0</v>
      </c>
      <c r="S573" s="7" t="s">
        <v>652</v>
      </c>
      <c r="T573" s="6">
        <v>215.0</v>
      </c>
      <c r="U573" s="7" t="s">
        <v>491</v>
      </c>
      <c r="V573" s="6">
        <v>4.0</v>
      </c>
      <c r="W573" s="7" t="s">
        <v>42</v>
      </c>
      <c r="X573" s="6">
        <v>215301.0</v>
      </c>
      <c r="Y573" s="7" t="s">
        <v>494</v>
      </c>
      <c r="Z573" s="7" t="s">
        <v>92</v>
      </c>
      <c r="AA573" s="6">
        <v>4506.0</v>
      </c>
      <c r="AB573" s="7" t="s">
        <v>653</v>
      </c>
      <c r="AC573" s="6">
        <v>715386.0</v>
      </c>
      <c r="AD573" s="6">
        <v>715386.0</v>
      </c>
      <c r="AE573" s="6">
        <v>5.1957535E7</v>
      </c>
      <c r="AF573" s="8">
        <v>45507.0</v>
      </c>
    </row>
    <row r="574" ht="14.25" hidden="1" customHeight="1">
      <c r="A574" s="3">
        <v>2023.0</v>
      </c>
      <c r="B574" s="4" t="s">
        <v>648</v>
      </c>
      <c r="C574" s="4" t="s">
        <v>649</v>
      </c>
      <c r="D574" s="4" t="s">
        <v>34</v>
      </c>
      <c r="E574" s="3">
        <v>10.0</v>
      </c>
      <c r="F574" s="4" t="s">
        <v>35</v>
      </c>
      <c r="G574" s="3">
        <v>100.0</v>
      </c>
      <c r="H574" s="4" t="s">
        <v>35</v>
      </c>
      <c r="I574" s="3">
        <v>100.0</v>
      </c>
      <c r="J574" s="4" t="s">
        <v>36</v>
      </c>
      <c r="K574" s="3">
        <v>18.0</v>
      </c>
      <c r="L574" s="4" t="s">
        <v>650</v>
      </c>
      <c r="M574" s="3">
        <v>0.0</v>
      </c>
      <c r="N574" s="4" t="s">
        <v>514</v>
      </c>
      <c r="O574" s="3">
        <v>13924.0</v>
      </c>
      <c r="P574" s="3">
        <v>1.0</v>
      </c>
      <c r="Q574" s="4" t="s">
        <v>651</v>
      </c>
      <c r="R574" s="3">
        <v>51.0</v>
      </c>
      <c r="S574" s="4" t="s">
        <v>652</v>
      </c>
      <c r="T574" s="3">
        <v>222.0</v>
      </c>
      <c r="U574" s="4" t="s">
        <v>524</v>
      </c>
      <c r="V574" s="3">
        <v>4.0</v>
      </c>
      <c r="W574" s="4" t="s">
        <v>42</v>
      </c>
      <c r="X574" s="3">
        <v>222101.0</v>
      </c>
      <c r="Y574" s="4" t="s">
        <v>561</v>
      </c>
      <c r="Z574" s="4" t="s">
        <v>92</v>
      </c>
      <c r="AA574" s="3">
        <v>4506.0</v>
      </c>
      <c r="AB574" s="4" t="s">
        <v>653</v>
      </c>
      <c r="AC574" s="3">
        <v>0.0</v>
      </c>
      <c r="AD574" s="3">
        <v>1600000.0</v>
      </c>
      <c r="AE574" s="3">
        <v>0.0</v>
      </c>
      <c r="AF574" s="5">
        <v>45507.0</v>
      </c>
    </row>
    <row r="575" ht="14.25" hidden="1" customHeight="1">
      <c r="A575" s="6">
        <v>2023.0</v>
      </c>
      <c r="B575" s="7" t="s">
        <v>648</v>
      </c>
      <c r="C575" s="7" t="s">
        <v>649</v>
      </c>
      <c r="D575" s="7" t="s">
        <v>34</v>
      </c>
      <c r="E575" s="6">
        <v>10.0</v>
      </c>
      <c r="F575" s="7" t="s">
        <v>35</v>
      </c>
      <c r="G575" s="6">
        <v>100.0</v>
      </c>
      <c r="H575" s="7" t="s">
        <v>35</v>
      </c>
      <c r="I575" s="6">
        <v>100.0</v>
      </c>
      <c r="J575" s="7" t="s">
        <v>36</v>
      </c>
      <c r="K575" s="6">
        <v>18.0</v>
      </c>
      <c r="L575" s="7" t="s">
        <v>650</v>
      </c>
      <c r="M575" s="6">
        <v>0.0</v>
      </c>
      <c r="N575" s="7" t="s">
        <v>514</v>
      </c>
      <c r="O575" s="6">
        <v>13924.0</v>
      </c>
      <c r="P575" s="6">
        <v>1.0</v>
      </c>
      <c r="Q575" s="7" t="s">
        <v>651</v>
      </c>
      <c r="R575" s="6">
        <v>51.0</v>
      </c>
      <c r="S575" s="7" t="s">
        <v>652</v>
      </c>
      <c r="T575" s="6">
        <v>224.0</v>
      </c>
      <c r="U575" s="7" t="s">
        <v>569</v>
      </c>
      <c r="V575" s="6">
        <v>4.0</v>
      </c>
      <c r="W575" s="7" t="s">
        <v>42</v>
      </c>
      <c r="X575" s="6">
        <v>224201.0</v>
      </c>
      <c r="Y575" s="7" t="s">
        <v>655</v>
      </c>
      <c r="Z575" s="7" t="s">
        <v>92</v>
      </c>
      <c r="AA575" s="6">
        <v>4506.0</v>
      </c>
      <c r="AB575" s="7" t="s">
        <v>653</v>
      </c>
      <c r="AC575" s="6">
        <v>2.5E7</v>
      </c>
      <c r="AD575" s="6">
        <v>3000000.0</v>
      </c>
      <c r="AE575" s="6">
        <v>2633840.0</v>
      </c>
      <c r="AF575" s="8">
        <v>45507.0</v>
      </c>
    </row>
    <row r="576" ht="14.25" hidden="1" customHeight="1">
      <c r="A576" s="3">
        <v>2023.0</v>
      </c>
      <c r="B576" s="4" t="s">
        <v>648</v>
      </c>
      <c r="C576" s="4" t="s">
        <v>649</v>
      </c>
      <c r="D576" s="4" t="s">
        <v>34</v>
      </c>
      <c r="E576" s="3">
        <v>10.0</v>
      </c>
      <c r="F576" s="4" t="s">
        <v>35</v>
      </c>
      <c r="G576" s="3">
        <v>100.0</v>
      </c>
      <c r="H576" s="4" t="s">
        <v>35</v>
      </c>
      <c r="I576" s="3">
        <v>100.0</v>
      </c>
      <c r="J576" s="4" t="s">
        <v>36</v>
      </c>
      <c r="K576" s="3">
        <v>18.0</v>
      </c>
      <c r="L576" s="4" t="s">
        <v>650</v>
      </c>
      <c r="M576" s="3">
        <v>0.0</v>
      </c>
      <c r="N576" s="4" t="s">
        <v>514</v>
      </c>
      <c r="O576" s="3">
        <v>13924.0</v>
      </c>
      <c r="P576" s="3">
        <v>1.0</v>
      </c>
      <c r="Q576" s="4" t="s">
        <v>651</v>
      </c>
      <c r="R576" s="3">
        <v>51.0</v>
      </c>
      <c r="S576" s="4" t="s">
        <v>652</v>
      </c>
      <c r="T576" s="3">
        <v>225.0</v>
      </c>
      <c r="U576" s="4" t="s">
        <v>495</v>
      </c>
      <c r="V576" s="3">
        <v>4.0</v>
      </c>
      <c r="W576" s="4" t="s">
        <v>42</v>
      </c>
      <c r="X576" s="3">
        <v>225101.0</v>
      </c>
      <c r="Y576" s="4" t="s">
        <v>529</v>
      </c>
      <c r="Z576" s="4" t="s">
        <v>92</v>
      </c>
      <c r="AA576" s="3">
        <v>4506.0</v>
      </c>
      <c r="AB576" s="4" t="s">
        <v>653</v>
      </c>
      <c r="AC576" s="3">
        <v>0.0</v>
      </c>
      <c r="AD576" s="3">
        <v>3446000.0</v>
      </c>
      <c r="AE576" s="3">
        <v>3.44538419E8</v>
      </c>
      <c r="AF576" s="5">
        <v>45507.0</v>
      </c>
    </row>
    <row r="577" ht="14.25" hidden="1" customHeight="1">
      <c r="A577" s="6">
        <v>2023.0</v>
      </c>
      <c r="B577" s="7" t="s">
        <v>648</v>
      </c>
      <c r="C577" s="7" t="s">
        <v>649</v>
      </c>
      <c r="D577" s="7" t="s">
        <v>34</v>
      </c>
      <c r="E577" s="6">
        <v>10.0</v>
      </c>
      <c r="F577" s="7" t="s">
        <v>35</v>
      </c>
      <c r="G577" s="6">
        <v>100.0</v>
      </c>
      <c r="H577" s="7" t="s">
        <v>35</v>
      </c>
      <c r="I577" s="6">
        <v>100.0</v>
      </c>
      <c r="J577" s="7" t="s">
        <v>36</v>
      </c>
      <c r="K577" s="6">
        <v>18.0</v>
      </c>
      <c r="L577" s="7" t="s">
        <v>650</v>
      </c>
      <c r="M577" s="6">
        <v>0.0</v>
      </c>
      <c r="N577" s="7" t="s">
        <v>514</v>
      </c>
      <c r="O577" s="6">
        <v>13924.0</v>
      </c>
      <c r="P577" s="6">
        <v>1.0</v>
      </c>
      <c r="Q577" s="7" t="s">
        <v>651</v>
      </c>
      <c r="R577" s="6">
        <v>51.0</v>
      </c>
      <c r="S577" s="7" t="s">
        <v>652</v>
      </c>
      <c r="T577" s="6">
        <v>227.0</v>
      </c>
      <c r="U577" s="7" t="s">
        <v>445</v>
      </c>
      <c r="V577" s="6">
        <v>4.0</v>
      </c>
      <c r="W577" s="7" t="s">
        <v>42</v>
      </c>
      <c r="X577" s="6">
        <v>227102.0</v>
      </c>
      <c r="Y577" s="7" t="s">
        <v>656</v>
      </c>
      <c r="Z577" s="7" t="s">
        <v>92</v>
      </c>
      <c r="AA577" s="6">
        <v>4506.0</v>
      </c>
      <c r="AB577" s="7" t="s">
        <v>653</v>
      </c>
      <c r="AC577" s="6">
        <v>0.0</v>
      </c>
      <c r="AD577" s="6">
        <v>492000.0</v>
      </c>
      <c r="AE577" s="6">
        <v>206500.0</v>
      </c>
      <c r="AF577" s="8">
        <v>45507.0</v>
      </c>
    </row>
    <row r="578" ht="14.25" hidden="1" customHeight="1">
      <c r="A578" s="3">
        <v>2023.0</v>
      </c>
      <c r="B578" s="4" t="s">
        <v>648</v>
      </c>
      <c r="C578" s="4" t="s">
        <v>649</v>
      </c>
      <c r="D578" s="4" t="s">
        <v>34</v>
      </c>
      <c r="E578" s="3">
        <v>10.0</v>
      </c>
      <c r="F578" s="4" t="s">
        <v>35</v>
      </c>
      <c r="G578" s="3">
        <v>100.0</v>
      </c>
      <c r="H578" s="4" t="s">
        <v>35</v>
      </c>
      <c r="I578" s="3">
        <v>100.0</v>
      </c>
      <c r="J578" s="4" t="s">
        <v>36</v>
      </c>
      <c r="K578" s="3">
        <v>18.0</v>
      </c>
      <c r="L578" s="4" t="s">
        <v>650</v>
      </c>
      <c r="M578" s="3">
        <v>0.0</v>
      </c>
      <c r="N578" s="4" t="s">
        <v>514</v>
      </c>
      <c r="O578" s="3">
        <v>13924.0</v>
      </c>
      <c r="P578" s="3">
        <v>1.0</v>
      </c>
      <c r="Q578" s="4" t="s">
        <v>651</v>
      </c>
      <c r="R578" s="3">
        <v>51.0</v>
      </c>
      <c r="S578" s="4" t="s">
        <v>652</v>
      </c>
      <c r="T578" s="3">
        <v>228.0</v>
      </c>
      <c r="U578" s="4" t="s">
        <v>143</v>
      </c>
      <c r="V578" s="3">
        <v>4.0</v>
      </c>
      <c r="W578" s="4" t="s">
        <v>42</v>
      </c>
      <c r="X578" s="3">
        <v>228601.0</v>
      </c>
      <c r="Y578" s="4" t="s">
        <v>532</v>
      </c>
      <c r="Z578" s="4" t="s">
        <v>92</v>
      </c>
      <c r="AA578" s="3">
        <v>4506.0</v>
      </c>
      <c r="AB578" s="4" t="s">
        <v>653</v>
      </c>
      <c r="AC578" s="3">
        <v>0.0</v>
      </c>
      <c r="AD578" s="3">
        <v>7186200.0</v>
      </c>
      <c r="AE578" s="3">
        <v>0.0</v>
      </c>
      <c r="AF578" s="5">
        <v>45507.0</v>
      </c>
    </row>
    <row r="579" ht="14.25" hidden="1" customHeight="1">
      <c r="A579" s="6">
        <v>2023.0</v>
      </c>
      <c r="B579" s="7" t="s">
        <v>648</v>
      </c>
      <c r="C579" s="7" t="s">
        <v>649</v>
      </c>
      <c r="D579" s="7" t="s">
        <v>34</v>
      </c>
      <c r="E579" s="6">
        <v>10.0</v>
      </c>
      <c r="F579" s="7" t="s">
        <v>35</v>
      </c>
      <c r="G579" s="6">
        <v>100.0</v>
      </c>
      <c r="H579" s="7" t="s">
        <v>35</v>
      </c>
      <c r="I579" s="6">
        <v>100.0</v>
      </c>
      <c r="J579" s="7" t="s">
        <v>36</v>
      </c>
      <c r="K579" s="6">
        <v>18.0</v>
      </c>
      <c r="L579" s="7" t="s">
        <v>650</v>
      </c>
      <c r="M579" s="6">
        <v>0.0</v>
      </c>
      <c r="N579" s="7" t="s">
        <v>514</v>
      </c>
      <c r="O579" s="6">
        <v>13924.0</v>
      </c>
      <c r="P579" s="6">
        <v>1.0</v>
      </c>
      <c r="Q579" s="7" t="s">
        <v>651</v>
      </c>
      <c r="R579" s="6">
        <v>51.0</v>
      </c>
      <c r="S579" s="7" t="s">
        <v>652</v>
      </c>
      <c r="T579" s="6">
        <v>228.0</v>
      </c>
      <c r="U579" s="7" t="s">
        <v>143</v>
      </c>
      <c r="V579" s="6">
        <v>4.0</v>
      </c>
      <c r="W579" s="7" t="s">
        <v>42</v>
      </c>
      <c r="X579" s="6">
        <v>228706.0</v>
      </c>
      <c r="Y579" s="7" t="s">
        <v>479</v>
      </c>
      <c r="Z579" s="7" t="s">
        <v>92</v>
      </c>
      <c r="AA579" s="6">
        <v>4506.0</v>
      </c>
      <c r="AB579" s="7" t="s">
        <v>653</v>
      </c>
      <c r="AC579" s="6">
        <v>0.0</v>
      </c>
      <c r="AD579" s="6">
        <v>2500000.0</v>
      </c>
      <c r="AE579" s="6">
        <v>0.0</v>
      </c>
      <c r="AF579" s="8">
        <v>45507.0</v>
      </c>
    </row>
    <row r="580" ht="14.25" hidden="1" customHeight="1">
      <c r="A580" s="3">
        <v>2023.0</v>
      </c>
      <c r="B580" s="4" t="s">
        <v>648</v>
      </c>
      <c r="C580" s="4" t="s">
        <v>649</v>
      </c>
      <c r="D580" s="4" t="s">
        <v>34</v>
      </c>
      <c r="E580" s="3">
        <v>10.0</v>
      </c>
      <c r="F580" s="4" t="s">
        <v>35</v>
      </c>
      <c r="G580" s="3">
        <v>100.0</v>
      </c>
      <c r="H580" s="4" t="s">
        <v>35</v>
      </c>
      <c r="I580" s="3">
        <v>100.0</v>
      </c>
      <c r="J580" s="4" t="s">
        <v>36</v>
      </c>
      <c r="K580" s="3">
        <v>18.0</v>
      </c>
      <c r="L580" s="4" t="s">
        <v>650</v>
      </c>
      <c r="M580" s="3">
        <v>0.0</v>
      </c>
      <c r="N580" s="4" t="s">
        <v>514</v>
      </c>
      <c r="O580" s="3">
        <v>13924.0</v>
      </c>
      <c r="P580" s="3">
        <v>1.0</v>
      </c>
      <c r="Q580" s="4" t="s">
        <v>651</v>
      </c>
      <c r="R580" s="3">
        <v>51.0</v>
      </c>
      <c r="S580" s="4" t="s">
        <v>652</v>
      </c>
      <c r="T580" s="3">
        <v>228.0</v>
      </c>
      <c r="U580" s="4" t="s">
        <v>143</v>
      </c>
      <c r="V580" s="3">
        <v>4.0</v>
      </c>
      <c r="W580" s="4" t="s">
        <v>42</v>
      </c>
      <c r="X580" s="3">
        <v>228904.0</v>
      </c>
      <c r="Y580" s="4" t="s">
        <v>657</v>
      </c>
      <c r="Z580" s="4" t="s">
        <v>92</v>
      </c>
      <c r="AA580" s="3">
        <v>4506.0</v>
      </c>
      <c r="AB580" s="4" t="s">
        <v>653</v>
      </c>
      <c r="AC580" s="3">
        <v>1.0E8</v>
      </c>
      <c r="AD580" s="3">
        <v>6.838E7</v>
      </c>
      <c r="AE580" s="3">
        <v>6.80669125E8</v>
      </c>
      <c r="AF580" s="5">
        <v>45507.0</v>
      </c>
    </row>
    <row r="581" ht="14.25" hidden="1" customHeight="1">
      <c r="A581" s="6">
        <v>2023.0</v>
      </c>
      <c r="B581" s="7" t="s">
        <v>648</v>
      </c>
      <c r="C581" s="7" t="s">
        <v>649</v>
      </c>
      <c r="D581" s="7" t="s">
        <v>34</v>
      </c>
      <c r="E581" s="6">
        <v>10.0</v>
      </c>
      <c r="F581" s="7" t="s">
        <v>35</v>
      </c>
      <c r="G581" s="6">
        <v>100.0</v>
      </c>
      <c r="H581" s="7" t="s">
        <v>35</v>
      </c>
      <c r="I581" s="6">
        <v>100.0</v>
      </c>
      <c r="J581" s="7" t="s">
        <v>36</v>
      </c>
      <c r="K581" s="6">
        <v>18.0</v>
      </c>
      <c r="L581" s="7" t="s">
        <v>650</v>
      </c>
      <c r="M581" s="6">
        <v>0.0</v>
      </c>
      <c r="N581" s="7" t="s">
        <v>514</v>
      </c>
      <c r="O581" s="6">
        <v>13924.0</v>
      </c>
      <c r="P581" s="6">
        <v>1.0</v>
      </c>
      <c r="Q581" s="7" t="s">
        <v>651</v>
      </c>
      <c r="R581" s="6">
        <v>51.0</v>
      </c>
      <c r="S581" s="7" t="s">
        <v>652</v>
      </c>
      <c r="T581" s="6">
        <v>236.0</v>
      </c>
      <c r="U581" s="7" t="s">
        <v>501</v>
      </c>
      <c r="V581" s="6">
        <v>4.0</v>
      </c>
      <c r="W581" s="7" t="s">
        <v>42</v>
      </c>
      <c r="X581" s="6">
        <v>236306.0</v>
      </c>
      <c r="Y581" s="7" t="s">
        <v>630</v>
      </c>
      <c r="Z581" s="7" t="s">
        <v>92</v>
      </c>
      <c r="AA581" s="6">
        <v>4506.0</v>
      </c>
      <c r="AB581" s="7" t="s">
        <v>653</v>
      </c>
      <c r="AC581" s="6">
        <v>0.0</v>
      </c>
      <c r="AD581" s="6">
        <v>1540000.0</v>
      </c>
      <c r="AE581" s="6">
        <v>1.5206424E7</v>
      </c>
      <c r="AF581" s="8">
        <v>45507.0</v>
      </c>
    </row>
    <row r="582" ht="14.25" hidden="1" customHeight="1">
      <c r="A582" s="3">
        <v>2023.0</v>
      </c>
      <c r="B582" s="4" t="s">
        <v>648</v>
      </c>
      <c r="C582" s="4" t="s">
        <v>649</v>
      </c>
      <c r="D582" s="4" t="s">
        <v>34</v>
      </c>
      <c r="E582" s="3">
        <v>10.0</v>
      </c>
      <c r="F582" s="4" t="s">
        <v>35</v>
      </c>
      <c r="G582" s="3">
        <v>100.0</v>
      </c>
      <c r="H582" s="4" t="s">
        <v>35</v>
      </c>
      <c r="I582" s="3">
        <v>100.0</v>
      </c>
      <c r="J582" s="4" t="s">
        <v>36</v>
      </c>
      <c r="K582" s="3">
        <v>18.0</v>
      </c>
      <c r="L582" s="4" t="s">
        <v>650</v>
      </c>
      <c r="M582" s="3">
        <v>0.0</v>
      </c>
      <c r="N582" s="4" t="s">
        <v>514</v>
      </c>
      <c r="O582" s="3">
        <v>13924.0</v>
      </c>
      <c r="P582" s="3">
        <v>1.0</v>
      </c>
      <c r="Q582" s="4" t="s">
        <v>651</v>
      </c>
      <c r="R582" s="3">
        <v>51.0</v>
      </c>
      <c r="S582" s="4" t="s">
        <v>652</v>
      </c>
      <c r="T582" s="3">
        <v>261.0</v>
      </c>
      <c r="U582" s="4" t="s">
        <v>431</v>
      </c>
      <c r="V582" s="3">
        <v>4.0</v>
      </c>
      <c r="W582" s="4" t="s">
        <v>42</v>
      </c>
      <c r="X582" s="3">
        <v>261301.0</v>
      </c>
      <c r="Y582" s="4" t="s">
        <v>547</v>
      </c>
      <c r="Z582" s="4" t="s">
        <v>92</v>
      </c>
      <c r="AA582" s="3">
        <v>4506.0</v>
      </c>
      <c r="AB582" s="4" t="s">
        <v>653</v>
      </c>
      <c r="AC582" s="3">
        <v>0.0</v>
      </c>
      <c r="AD582" s="3">
        <v>3832500.0</v>
      </c>
      <c r="AE582" s="3">
        <v>0.0</v>
      </c>
      <c r="AF582" s="5">
        <v>45507.0</v>
      </c>
    </row>
    <row r="583" ht="14.25" hidden="1" customHeight="1">
      <c r="A583" s="6">
        <v>2023.0</v>
      </c>
      <c r="B583" s="7" t="s">
        <v>648</v>
      </c>
      <c r="C583" s="7" t="s">
        <v>649</v>
      </c>
      <c r="D583" s="7" t="s">
        <v>34</v>
      </c>
      <c r="E583" s="6">
        <v>10.0</v>
      </c>
      <c r="F583" s="7" t="s">
        <v>35</v>
      </c>
      <c r="G583" s="6">
        <v>100.0</v>
      </c>
      <c r="H583" s="7" t="s">
        <v>35</v>
      </c>
      <c r="I583" s="6">
        <v>100.0</v>
      </c>
      <c r="J583" s="7" t="s">
        <v>36</v>
      </c>
      <c r="K583" s="6">
        <v>18.0</v>
      </c>
      <c r="L583" s="7" t="s">
        <v>650</v>
      </c>
      <c r="M583" s="6">
        <v>0.0</v>
      </c>
      <c r="N583" s="7" t="s">
        <v>514</v>
      </c>
      <c r="O583" s="6">
        <v>13924.0</v>
      </c>
      <c r="P583" s="6">
        <v>1.0</v>
      </c>
      <c r="Q583" s="7" t="s">
        <v>651</v>
      </c>
      <c r="R583" s="6">
        <v>51.0</v>
      </c>
      <c r="S583" s="7" t="s">
        <v>652</v>
      </c>
      <c r="T583" s="6">
        <v>262.0</v>
      </c>
      <c r="U583" s="7" t="s">
        <v>400</v>
      </c>
      <c r="V583" s="6">
        <v>4.0</v>
      </c>
      <c r="W583" s="7" t="s">
        <v>42</v>
      </c>
      <c r="X583" s="6">
        <v>262301.0</v>
      </c>
      <c r="Y583" s="7" t="s">
        <v>549</v>
      </c>
      <c r="Z583" s="7" t="s">
        <v>92</v>
      </c>
      <c r="AA583" s="6">
        <v>4506.0</v>
      </c>
      <c r="AB583" s="7" t="s">
        <v>653</v>
      </c>
      <c r="AC583" s="6">
        <v>0.0</v>
      </c>
      <c r="AD583" s="6">
        <v>60000.0</v>
      </c>
      <c r="AE583" s="6">
        <v>0.0</v>
      </c>
      <c r="AF583" s="8">
        <v>45507.0</v>
      </c>
    </row>
    <row r="584" ht="14.25" hidden="1" customHeight="1">
      <c r="A584" s="3">
        <v>2023.0</v>
      </c>
      <c r="B584" s="4" t="s">
        <v>648</v>
      </c>
      <c r="C584" s="4" t="s">
        <v>649</v>
      </c>
      <c r="D584" s="4" t="s">
        <v>34</v>
      </c>
      <c r="E584" s="3">
        <v>10.0</v>
      </c>
      <c r="F584" s="4" t="s">
        <v>35</v>
      </c>
      <c r="G584" s="3">
        <v>100.0</v>
      </c>
      <c r="H584" s="4" t="s">
        <v>35</v>
      </c>
      <c r="I584" s="3">
        <v>100.0</v>
      </c>
      <c r="J584" s="4" t="s">
        <v>36</v>
      </c>
      <c r="K584" s="3">
        <v>18.0</v>
      </c>
      <c r="L584" s="4" t="s">
        <v>650</v>
      </c>
      <c r="M584" s="3">
        <v>0.0</v>
      </c>
      <c r="N584" s="4" t="s">
        <v>514</v>
      </c>
      <c r="O584" s="3">
        <v>13924.0</v>
      </c>
      <c r="P584" s="3">
        <v>1.0</v>
      </c>
      <c r="Q584" s="4" t="s">
        <v>651</v>
      </c>
      <c r="R584" s="3">
        <v>51.0</v>
      </c>
      <c r="S584" s="4" t="s">
        <v>652</v>
      </c>
      <c r="T584" s="3">
        <v>265.0</v>
      </c>
      <c r="U584" s="4" t="s">
        <v>506</v>
      </c>
      <c r="V584" s="3">
        <v>4.0</v>
      </c>
      <c r="W584" s="4" t="s">
        <v>42</v>
      </c>
      <c r="X584" s="3">
        <v>265601.0</v>
      </c>
      <c r="Y584" s="4" t="s">
        <v>555</v>
      </c>
      <c r="Z584" s="4" t="s">
        <v>92</v>
      </c>
      <c r="AA584" s="3">
        <v>4506.0</v>
      </c>
      <c r="AB584" s="4" t="s">
        <v>653</v>
      </c>
      <c r="AC584" s="3">
        <v>0.0</v>
      </c>
      <c r="AD584" s="3">
        <v>45000.0</v>
      </c>
      <c r="AE584" s="3">
        <v>0.0</v>
      </c>
      <c r="AF584" s="5">
        <v>45507.0</v>
      </c>
    </row>
    <row r="585" ht="14.25" hidden="1" customHeight="1">
      <c r="A585" s="6">
        <v>2023.0</v>
      </c>
      <c r="B585" s="7" t="s">
        <v>648</v>
      </c>
      <c r="C585" s="7" t="s">
        <v>649</v>
      </c>
      <c r="D585" s="7" t="s">
        <v>34</v>
      </c>
      <c r="E585" s="6">
        <v>10.0</v>
      </c>
      <c r="F585" s="7" t="s">
        <v>35</v>
      </c>
      <c r="G585" s="6">
        <v>100.0</v>
      </c>
      <c r="H585" s="7" t="s">
        <v>35</v>
      </c>
      <c r="I585" s="6">
        <v>100.0</v>
      </c>
      <c r="J585" s="7" t="s">
        <v>36</v>
      </c>
      <c r="K585" s="6">
        <v>18.0</v>
      </c>
      <c r="L585" s="7" t="s">
        <v>650</v>
      </c>
      <c r="M585" s="6">
        <v>0.0</v>
      </c>
      <c r="N585" s="7" t="s">
        <v>514</v>
      </c>
      <c r="O585" s="6">
        <v>13924.0</v>
      </c>
      <c r="P585" s="6">
        <v>1.0</v>
      </c>
      <c r="Q585" s="7" t="s">
        <v>651</v>
      </c>
      <c r="R585" s="6">
        <v>51.0</v>
      </c>
      <c r="S585" s="7" t="s">
        <v>652</v>
      </c>
      <c r="T585" s="6">
        <v>271.0</v>
      </c>
      <c r="U585" s="7" t="s">
        <v>41</v>
      </c>
      <c r="V585" s="6">
        <v>4.0</v>
      </c>
      <c r="W585" s="7" t="s">
        <v>42</v>
      </c>
      <c r="X585" s="6">
        <v>271201.0</v>
      </c>
      <c r="Y585" s="7" t="s">
        <v>43</v>
      </c>
      <c r="Z585" s="7" t="s">
        <v>92</v>
      </c>
      <c r="AA585" s="6">
        <v>4506.0</v>
      </c>
      <c r="AB585" s="7" t="s">
        <v>653</v>
      </c>
      <c r="AC585" s="6">
        <v>1.0E8</v>
      </c>
      <c r="AD585" s="6">
        <v>3.5693E7</v>
      </c>
      <c r="AE585" s="6">
        <v>2.201977991E9</v>
      </c>
      <c r="AF585" s="8">
        <v>45507.0</v>
      </c>
    </row>
    <row r="586" ht="14.25" hidden="1" customHeight="1">
      <c r="A586" s="3">
        <v>2023.0</v>
      </c>
      <c r="B586" s="4" t="s">
        <v>648</v>
      </c>
      <c r="C586" s="4" t="s">
        <v>649</v>
      </c>
      <c r="D586" s="4" t="s">
        <v>34</v>
      </c>
      <c r="E586" s="3">
        <v>10.0</v>
      </c>
      <c r="F586" s="4" t="s">
        <v>35</v>
      </c>
      <c r="G586" s="3">
        <v>100.0</v>
      </c>
      <c r="H586" s="4" t="s">
        <v>35</v>
      </c>
      <c r="I586" s="3">
        <v>100.0</v>
      </c>
      <c r="J586" s="4" t="s">
        <v>36</v>
      </c>
      <c r="K586" s="3">
        <v>18.0</v>
      </c>
      <c r="L586" s="4" t="s">
        <v>650</v>
      </c>
      <c r="M586" s="3">
        <v>0.0</v>
      </c>
      <c r="N586" s="4" t="s">
        <v>514</v>
      </c>
      <c r="O586" s="3">
        <v>13924.0</v>
      </c>
      <c r="P586" s="3">
        <v>1.0</v>
      </c>
      <c r="Q586" s="4" t="s">
        <v>651</v>
      </c>
      <c r="R586" s="3">
        <v>51.0</v>
      </c>
      <c r="S586" s="4" t="s">
        <v>652</v>
      </c>
      <c r="T586" s="3">
        <v>271.0</v>
      </c>
      <c r="U586" s="4" t="s">
        <v>41</v>
      </c>
      <c r="V586" s="3">
        <v>4.0</v>
      </c>
      <c r="W586" s="4" t="s">
        <v>42</v>
      </c>
      <c r="X586" s="3">
        <v>271501.0</v>
      </c>
      <c r="Y586" s="4" t="s">
        <v>75</v>
      </c>
      <c r="Z586" s="4" t="s">
        <v>92</v>
      </c>
      <c r="AA586" s="3">
        <v>4506.0</v>
      </c>
      <c r="AB586" s="4" t="s">
        <v>653</v>
      </c>
      <c r="AC586" s="3">
        <v>2.5E7</v>
      </c>
      <c r="AD586" s="3">
        <v>1.4157169E7</v>
      </c>
      <c r="AE586" s="3">
        <v>1.415716885E9</v>
      </c>
      <c r="AF586" s="5">
        <v>45507.0</v>
      </c>
    </row>
    <row r="587" ht="14.25" hidden="1" customHeight="1">
      <c r="A587" s="6">
        <v>2023.0</v>
      </c>
      <c r="B587" s="7" t="s">
        <v>648</v>
      </c>
      <c r="C587" s="7" t="s">
        <v>649</v>
      </c>
      <c r="D587" s="7" t="s">
        <v>34</v>
      </c>
      <c r="E587" s="6">
        <v>10.0</v>
      </c>
      <c r="F587" s="7" t="s">
        <v>35</v>
      </c>
      <c r="G587" s="6">
        <v>100.0</v>
      </c>
      <c r="H587" s="7" t="s">
        <v>35</v>
      </c>
      <c r="I587" s="6">
        <v>100.0</v>
      </c>
      <c r="J587" s="7" t="s">
        <v>36</v>
      </c>
      <c r="K587" s="6">
        <v>18.0</v>
      </c>
      <c r="L587" s="7" t="s">
        <v>650</v>
      </c>
      <c r="M587" s="6">
        <v>0.0</v>
      </c>
      <c r="N587" s="7" t="s">
        <v>514</v>
      </c>
      <c r="O587" s="6">
        <v>13924.0</v>
      </c>
      <c r="P587" s="6">
        <v>1.0</v>
      </c>
      <c r="Q587" s="7" t="s">
        <v>651</v>
      </c>
      <c r="R587" s="6">
        <v>51.0</v>
      </c>
      <c r="S587" s="7" t="s">
        <v>652</v>
      </c>
      <c r="T587" s="6">
        <v>272.0</v>
      </c>
      <c r="U587" s="7" t="s">
        <v>54</v>
      </c>
      <c r="V587" s="6">
        <v>4.0</v>
      </c>
      <c r="W587" s="7" t="s">
        <v>42</v>
      </c>
      <c r="X587" s="6">
        <v>272101.0</v>
      </c>
      <c r="Y587" s="7" t="s">
        <v>435</v>
      </c>
      <c r="Z587" s="7" t="s">
        <v>92</v>
      </c>
      <c r="AA587" s="6">
        <v>4506.0</v>
      </c>
      <c r="AB587" s="7" t="s">
        <v>653</v>
      </c>
      <c r="AC587" s="6">
        <v>1.0E8</v>
      </c>
      <c r="AD587" s="6">
        <v>3000000.0</v>
      </c>
      <c r="AE587" s="6">
        <v>9.7378872E7</v>
      </c>
      <c r="AF587" s="8">
        <v>45507.0</v>
      </c>
    </row>
    <row r="588" ht="14.25" hidden="1" customHeight="1">
      <c r="A588" s="3">
        <v>2023.0</v>
      </c>
      <c r="B588" s="4" t="s">
        <v>648</v>
      </c>
      <c r="C588" s="4" t="s">
        <v>649</v>
      </c>
      <c r="D588" s="4" t="s">
        <v>34</v>
      </c>
      <c r="E588" s="3">
        <v>10.0</v>
      </c>
      <c r="F588" s="4" t="s">
        <v>35</v>
      </c>
      <c r="G588" s="3">
        <v>100.0</v>
      </c>
      <c r="H588" s="4" t="s">
        <v>35</v>
      </c>
      <c r="I588" s="3">
        <v>100.0</v>
      </c>
      <c r="J588" s="4" t="s">
        <v>36</v>
      </c>
      <c r="K588" s="3">
        <v>18.0</v>
      </c>
      <c r="L588" s="4" t="s">
        <v>650</v>
      </c>
      <c r="M588" s="3">
        <v>0.0</v>
      </c>
      <c r="N588" s="4" t="s">
        <v>514</v>
      </c>
      <c r="O588" s="3">
        <v>13924.0</v>
      </c>
      <c r="P588" s="3">
        <v>1.0</v>
      </c>
      <c r="Q588" s="4" t="s">
        <v>651</v>
      </c>
      <c r="R588" s="3">
        <v>51.0</v>
      </c>
      <c r="S588" s="4" t="s">
        <v>652</v>
      </c>
      <c r="T588" s="3">
        <v>272.0</v>
      </c>
      <c r="U588" s="4" t="s">
        <v>54</v>
      </c>
      <c r="V588" s="3">
        <v>4.0</v>
      </c>
      <c r="W588" s="4" t="s">
        <v>42</v>
      </c>
      <c r="X588" s="3">
        <v>272201.0</v>
      </c>
      <c r="Y588" s="4" t="s">
        <v>658</v>
      </c>
      <c r="Z588" s="4" t="s">
        <v>92</v>
      </c>
      <c r="AA588" s="3">
        <v>4506.0</v>
      </c>
      <c r="AB588" s="4" t="s">
        <v>653</v>
      </c>
      <c r="AC588" s="3">
        <v>5.0E7</v>
      </c>
      <c r="AD588" s="3">
        <v>7400000.0</v>
      </c>
      <c r="AE588" s="3">
        <v>7.38494773E8</v>
      </c>
      <c r="AF588" s="5">
        <v>45507.0</v>
      </c>
    </row>
    <row r="589" ht="14.25" hidden="1" customHeight="1">
      <c r="A589" s="6">
        <v>2023.0</v>
      </c>
      <c r="B589" s="7" t="s">
        <v>648</v>
      </c>
      <c r="C589" s="7" t="s">
        <v>649</v>
      </c>
      <c r="D589" s="7" t="s">
        <v>34</v>
      </c>
      <c r="E589" s="6">
        <v>10.0</v>
      </c>
      <c r="F589" s="7" t="s">
        <v>35</v>
      </c>
      <c r="G589" s="6">
        <v>100.0</v>
      </c>
      <c r="H589" s="7" t="s">
        <v>35</v>
      </c>
      <c r="I589" s="6">
        <v>100.0</v>
      </c>
      <c r="J589" s="7" t="s">
        <v>36</v>
      </c>
      <c r="K589" s="6">
        <v>18.0</v>
      </c>
      <c r="L589" s="7" t="s">
        <v>650</v>
      </c>
      <c r="M589" s="6">
        <v>0.0</v>
      </c>
      <c r="N589" s="7" t="s">
        <v>514</v>
      </c>
      <c r="O589" s="6">
        <v>13924.0</v>
      </c>
      <c r="P589" s="6">
        <v>1.0</v>
      </c>
      <c r="Q589" s="7" t="s">
        <v>651</v>
      </c>
      <c r="R589" s="6">
        <v>51.0</v>
      </c>
      <c r="S589" s="7" t="s">
        <v>652</v>
      </c>
      <c r="T589" s="6">
        <v>272.0</v>
      </c>
      <c r="U589" s="7" t="s">
        <v>54</v>
      </c>
      <c r="V589" s="6">
        <v>4.0</v>
      </c>
      <c r="W589" s="7" t="s">
        <v>42</v>
      </c>
      <c r="X589" s="6">
        <v>272401.0</v>
      </c>
      <c r="Y589" s="7" t="s">
        <v>56</v>
      </c>
      <c r="Z589" s="7" t="s">
        <v>92</v>
      </c>
      <c r="AA589" s="6">
        <v>4506.0</v>
      </c>
      <c r="AB589" s="7" t="s">
        <v>653</v>
      </c>
      <c r="AC589" s="6">
        <v>7.303E8</v>
      </c>
      <c r="AD589" s="6">
        <v>7.72807E8</v>
      </c>
      <c r="AE589" s="6">
        <v>6.597632817E9</v>
      </c>
      <c r="AF589" s="8">
        <v>45507.0</v>
      </c>
    </row>
    <row r="590" ht="14.25" hidden="1" customHeight="1">
      <c r="A590" s="3">
        <v>2023.0</v>
      </c>
      <c r="B590" s="4" t="s">
        <v>648</v>
      </c>
      <c r="C590" s="4" t="s">
        <v>649</v>
      </c>
      <c r="D590" s="4" t="s">
        <v>34</v>
      </c>
      <c r="E590" s="3">
        <v>10.0</v>
      </c>
      <c r="F590" s="4" t="s">
        <v>35</v>
      </c>
      <c r="G590" s="3">
        <v>100.0</v>
      </c>
      <c r="H590" s="4" t="s">
        <v>35</v>
      </c>
      <c r="I590" s="3">
        <v>100.0</v>
      </c>
      <c r="J590" s="4" t="s">
        <v>36</v>
      </c>
      <c r="K590" s="3">
        <v>18.0</v>
      </c>
      <c r="L590" s="4" t="s">
        <v>650</v>
      </c>
      <c r="M590" s="3">
        <v>0.0</v>
      </c>
      <c r="N590" s="4" t="s">
        <v>514</v>
      </c>
      <c r="O590" s="3">
        <v>13924.0</v>
      </c>
      <c r="P590" s="3">
        <v>1.0</v>
      </c>
      <c r="Q590" s="4" t="s">
        <v>651</v>
      </c>
      <c r="R590" s="3">
        <v>51.0</v>
      </c>
      <c r="S590" s="4" t="s">
        <v>652</v>
      </c>
      <c r="T590" s="3">
        <v>272.0</v>
      </c>
      <c r="U590" s="4" t="s">
        <v>54</v>
      </c>
      <c r="V590" s="3">
        <v>4.0</v>
      </c>
      <c r="W590" s="4" t="s">
        <v>42</v>
      </c>
      <c r="X590" s="3">
        <v>272402.0</v>
      </c>
      <c r="Y590" s="4" t="s">
        <v>130</v>
      </c>
      <c r="Z590" s="4" t="s">
        <v>92</v>
      </c>
      <c r="AA590" s="3">
        <v>4506.0</v>
      </c>
      <c r="AB590" s="4" t="s">
        <v>653</v>
      </c>
      <c r="AC590" s="3">
        <v>2.5E7</v>
      </c>
      <c r="AD590" s="3">
        <v>0.0</v>
      </c>
      <c r="AE590" s="3">
        <v>0.0</v>
      </c>
      <c r="AF590" s="5">
        <v>45507.0</v>
      </c>
    </row>
    <row r="591" ht="14.25" hidden="1" customHeight="1">
      <c r="A591" s="6">
        <v>2023.0</v>
      </c>
      <c r="B591" s="7" t="s">
        <v>648</v>
      </c>
      <c r="C591" s="7" t="s">
        <v>649</v>
      </c>
      <c r="D591" s="7" t="s">
        <v>34</v>
      </c>
      <c r="E591" s="6">
        <v>10.0</v>
      </c>
      <c r="F591" s="7" t="s">
        <v>35</v>
      </c>
      <c r="G591" s="6">
        <v>100.0</v>
      </c>
      <c r="H591" s="7" t="s">
        <v>35</v>
      </c>
      <c r="I591" s="6">
        <v>100.0</v>
      </c>
      <c r="J591" s="7" t="s">
        <v>36</v>
      </c>
      <c r="K591" s="6">
        <v>18.0</v>
      </c>
      <c r="L591" s="7" t="s">
        <v>650</v>
      </c>
      <c r="M591" s="6">
        <v>0.0</v>
      </c>
      <c r="N591" s="7" t="s">
        <v>514</v>
      </c>
      <c r="O591" s="6">
        <v>13924.0</v>
      </c>
      <c r="P591" s="6">
        <v>1.0</v>
      </c>
      <c r="Q591" s="7" t="s">
        <v>651</v>
      </c>
      <c r="R591" s="6">
        <v>51.0</v>
      </c>
      <c r="S591" s="7" t="s">
        <v>652</v>
      </c>
      <c r="T591" s="6">
        <v>272.0</v>
      </c>
      <c r="U591" s="7" t="s">
        <v>54</v>
      </c>
      <c r="V591" s="6">
        <v>4.0</v>
      </c>
      <c r="W591" s="7" t="s">
        <v>42</v>
      </c>
      <c r="X591" s="6">
        <v>272501.0</v>
      </c>
      <c r="Y591" s="7" t="s">
        <v>443</v>
      </c>
      <c r="Z591" s="7" t="s">
        <v>92</v>
      </c>
      <c r="AA591" s="6">
        <v>4506.0</v>
      </c>
      <c r="AB591" s="7" t="s">
        <v>653</v>
      </c>
      <c r="AC591" s="6">
        <v>0.0</v>
      </c>
      <c r="AD591" s="6">
        <v>1.6E7</v>
      </c>
      <c r="AE591" s="6">
        <v>1.588356371E9</v>
      </c>
      <c r="AF591" s="8">
        <v>45507.0</v>
      </c>
    </row>
    <row r="592" ht="14.25" hidden="1" customHeight="1">
      <c r="A592" s="3">
        <v>2023.0</v>
      </c>
      <c r="B592" s="4" t="s">
        <v>648</v>
      </c>
      <c r="C592" s="4" t="s">
        <v>649</v>
      </c>
      <c r="D592" s="4" t="s">
        <v>34</v>
      </c>
      <c r="E592" s="3">
        <v>10.0</v>
      </c>
      <c r="F592" s="4" t="s">
        <v>35</v>
      </c>
      <c r="G592" s="3">
        <v>100.0</v>
      </c>
      <c r="H592" s="4" t="s">
        <v>35</v>
      </c>
      <c r="I592" s="3">
        <v>100.0</v>
      </c>
      <c r="J592" s="4" t="s">
        <v>36</v>
      </c>
      <c r="K592" s="3">
        <v>18.0</v>
      </c>
      <c r="L592" s="4" t="s">
        <v>650</v>
      </c>
      <c r="M592" s="3">
        <v>0.0</v>
      </c>
      <c r="N592" s="4" t="s">
        <v>514</v>
      </c>
      <c r="O592" s="3">
        <v>13924.0</v>
      </c>
      <c r="P592" s="3">
        <v>1.0</v>
      </c>
      <c r="Q592" s="4" t="s">
        <v>651</v>
      </c>
      <c r="R592" s="3">
        <v>51.0</v>
      </c>
      <c r="S592" s="4" t="s">
        <v>652</v>
      </c>
      <c r="T592" s="3">
        <v>272.0</v>
      </c>
      <c r="U592" s="4" t="s">
        <v>54</v>
      </c>
      <c r="V592" s="3">
        <v>4.0</v>
      </c>
      <c r="W592" s="4" t="s">
        <v>42</v>
      </c>
      <c r="X592" s="3">
        <v>272601.0</v>
      </c>
      <c r="Y592" s="4" t="s">
        <v>659</v>
      </c>
      <c r="Z592" s="4" t="s">
        <v>92</v>
      </c>
      <c r="AA592" s="3">
        <v>4506.0</v>
      </c>
      <c r="AB592" s="4" t="s">
        <v>653</v>
      </c>
      <c r="AC592" s="3">
        <v>1.0E8</v>
      </c>
      <c r="AD592" s="3">
        <v>5.21299914E8</v>
      </c>
      <c r="AE592" s="3">
        <v>0.0</v>
      </c>
      <c r="AF592" s="5">
        <v>45507.0</v>
      </c>
    </row>
    <row r="593" ht="14.25" hidden="1" customHeight="1">
      <c r="A593" s="6">
        <v>2023.0</v>
      </c>
      <c r="B593" s="7" t="s">
        <v>648</v>
      </c>
      <c r="C593" s="7" t="s">
        <v>649</v>
      </c>
      <c r="D593" s="7" t="s">
        <v>34</v>
      </c>
      <c r="E593" s="6">
        <v>10.0</v>
      </c>
      <c r="F593" s="7" t="s">
        <v>35</v>
      </c>
      <c r="G593" s="6">
        <v>100.0</v>
      </c>
      <c r="H593" s="7" t="s">
        <v>35</v>
      </c>
      <c r="I593" s="6">
        <v>100.0</v>
      </c>
      <c r="J593" s="7" t="s">
        <v>36</v>
      </c>
      <c r="K593" s="6">
        <v>18.0</v>
      </c>
      <c r="L593" s="7" t="s">
        <v>650</v>
      </c>
      <c r="M593" s="6">
        <v>0.0</v>
      </c>
      <c r="N593" s="7" t="s">
        <v>514</v>
      </c>
      <c r="O593" s="6">
        <v>13924.0</v>
      </c>
      <c r="P593" s="6">
        <v>1.0</v>
      </c>
      <c r="Q593" s="7" t="s">
        <v>651</v>
      </c>
      <c r="R593" s="6">
        <v>51.0</v>
      </c>
      <c r="S593" s="7" t="s">
        <v>652</v>
      </c>
      <c r="T593" s="6">
        <v>272.0</v>
      </c>
      <c r="U593" s="7" t="s">
        <v>54</v>
      </c>
      <c r="V593" s="6">
        <v>4.0</v>
      </c>
      <c r="W593" s="7" t="s">
        <v>42</v>
      </c>
      <c r="X593" s="6">
        <v>272701.0</v>
      </c>
      <c r="Y593" s="7" t="s">
        <v>65</v>
      </c>
      <c r="Z593" s="7" t="s">
        <v>92</v>
      </c>
      <c r="AA593" s="6">
        <v>4506.0</v>
      </c>
      <c r="AB593" s="7" t="s">
        <v>653</v>
      </c>
      <c r="AC593" s="6">
        <v>1.05088435E8</v>
      </c>
      <c r="AD593" s="6">
        <v>2.97083435E8</v>
      </c>
      <c r="AE593" s="6">
        <v>1.528986259E9</v>
      </c>
      <c r="AF593" s="8">
        <v>45507.0</v>
      </c>
    </row>
    <row r="594" ht="14.25" hidden="1" customHeight="1">
      <c r="A594" s="3">
        <v>2023.0</v>
      </c>
      <c r="B594" s="4" t="s">
        <v>648</v>
      </c>
      <c r="C594" s="4" t="s">
        <v>649</v>
      </c>
      <c r="D594" s="4" t="s">
        <v>34</v>
      </c>
      <c r="E594" s="3">
        <v>10.0</v>
      </c>
      <c r="F594" s="4" t="s">
        <v>35</v>
      </c>
      <c r="G594" s="3">
        <v>100.0</v>
      </c>
      <c r="H594" s="4" t="s">
        <v>35</v>
      </c>
      <c r="I594" s="3">
        <v>100.0</v>
      </c>
      <c r="J594" s="4" t="s">
        <v>36</v>
      </c>
      <c r="K594" s="3">
        <v>18.0</v>
      </c>
      <c r="L594" s="4" t="s">
        <v>650</v>
      </c>
      <c r="M594" s="3">
        <v>0.0</v>
      </c>
      <c r="N594" s="4" t="s">
        <v>514</v>
      </c>
      <c r="O594" s="3">
        <v>14118.0</v>
      </c>
      <c r="P594" s="3">
        <v>2.0</v>
      </c>
      <c r="Q594" s="4" t="s">
        <v>660</v>
      </c>
      <c r="R594" s="3">
        <v>51.0</v>
      </c>
      <c r="S594" s="4" t="s">
        <v>661</v>
      </c>
      <c r="T594" s="3">
        <v>211.0</v>
      </c>
      <c r="U594" s="4" t="s">
        <v>488</v>
      </c>
      <c r="V594" s="3">
        <v>2.0</v>
      </c>
      <c r="W594" s="4" t="s">
        <v>121</v>
      </c>
      <c r="X594" s="3">
        <v>211208.0</v>
      </c>
      <c r="Y594" s="4" t="s">
        <v>489</v>
      </c>
      <c r="Z594" s="4" t="s">
        <v>128</v>
      </c>
      <c r="AA594" s="3">
        <v>2604.0</v>
      </c>
      <c r="AB594" s="4" t="s">
        <v>662</v>
      </c>
      <c r="AC594" s="3">
        <v>5400000.0</v>
      </c>
      <c r="AD594" s="3">
        <v>3120000.0</v>
      </c>
      <c r="AE594" s="3">
        <v>3120000.0</v>
      </c>
      <c r="AF594" s="5">
        <v>45507.0</v>
      </c>
    </row>
    <row r="595" ht="14.25" hidden="1" customHeight="1">
      <c r="A595" s="6">
        <v>2023.0</v>
      </c>
      <c r="B595" s="7" t="s">
        <v>648</v>
      </c>
      <c r="C595" s="7" t="s">
        <v>649</v>
      </c>
      <c r="D595" s="7" t="s">
        <v>34</v>
      </c>
      <c r="E595" s="6">
        <v>10.0</v>
      </c>
      <c r="F595" s="7" t="s">
        <v>35</v>
      </c>
      <c r="G595" s="6">
        <v>100.0</v>
      </c>
      <c r="H595" s="7" t="s">
        <v>35</v>
      </c>
      <c r="I595" s="6">
        <v>100.0</v>
      </c>
      <c r="J595" s="7" t="s">
        <v>36</v>
      </c>
      <c r="K595" s="6">
        <v>18.0</v>
      </c>
      <c r="L595" s="7" t="s">
        <v>650</v>
      </c>
      <c r="M595" s="6">
        <v>0.0</v>
      </c>
      <c r="N595" s="7" t="s">
        <v>514</v>
      </c>
      <c r="O595" s="6">
        <v>14118.0</v>
      </c>
      <c r="P595" s="6">
        <v>2.0</v>
      </c>
      <c r="Q595" s="7" t="s">
        <v>660</v>
      </c>
      <c r="R595" s="6">
        <v>51.0</v>
      </c>
      <c r="S595" s="7" t="s">
        <v>661</v>
      </c>
      <c r="T595" s="6">
        <v>211.0</v>
      </c>
      <c r="U595" s="7" t="s">
        <v>488</v>
      </c>
      <c r="V595" s="6">
        <v>2.0</v>
      </c>
      <c r="W595" s="7" t="s">
        <v>121</v>
      </c>
      <c r="X595" s="6">
        <v>211401.0</v>
      </c>
      <c r="Y595" s="7" t="s">
        <v>490</v>
      </c>
      <c r="Z595" s="7" t="s">
        <v>128</v>
      </c>
      <c r="AA595" s="6">
        <v>2604.0</v>
      </c>
      <c r="AB595" s="7" t="s">
        <v>662</v>
      </c>
      <c r="AC595" s="6">
        <v>3000000.0</v>
      </c>
      <c r="AD595" s="6">
        <v>260000.0</v>
      </c>
      <c r="AE595" s="6">
        <v>260000.0</v>
      </c>
      <c r="AF595" s="8">
        <v>45507.0</v>
      </c>
    </row>
    <row r="596" ht="14.25" hidden="1" customHeight="1">
      <c r="A596" s="3">
        <v>2023.0</v>
      </c>
      <c r="B596" s="4" t="s">
        <v>648</v>
      </c>
      <c r="C596" s="4" t="s">
        <v>649</v>
      </c>
      <c r="D596" s="4" t="s">
        <v>34</v>
      </c>
      <c r="E596" s="3">
        <v>10.0</v>
      </c>
      <c r="F596" s="4" t="s">
        <v>35</v>
      </c>
      <c r="G596" s="3">
        <v>100.0</v>
      </c>
      <c r="H596" s="4" t="s">
        <v>35</v>
      </c>
      <c r="I596" s="3">
        <v>100.0</v>
      </c>
      <c r="J596" s="4" t="s">
        <v>36</v>
      </c>
      <c r="K596" s="3">
        <v>18.0</v>
      </c>
      <c r="L596" s="4" t="s">
        <v>650</v>
      </c>
      <c r="M596" s="3">
        <v>0.0</v>
      </c>
      <c r="N596" s="4" t="s">
        <v>514</v>
      </c>
      <c r="O596" s="3">
        <v>14118.0</v>
      </c>
      <c r="P596" s="3">
        <v>2.0</v>
      </c>
      <c r="Q596" s="4" t="s">
        <v>660</v>
      </c>
      <c r="R596" s="3">
        <v>51.0</v>
      </c>
      <c r="S596" s="4" t="s">
        <v>661</v>
      </c>
      <c r="T596" s="3">
        <v>212.0</v>
      </c>
      <c r="U596" s="4" t="s">
        <v>519</v>
      </c>
      <c r="V596" s="3">
        <v>2.0</v>
      </c>
      <c r="W596" s="4" t="s">
        <v>121</v>
      </c>
      <c r="X596" s="3">
        <v>212215.0</v>
      </c>
      <c r="Y596" s="4" t="s">
        <v>521</v>
      </c>
      <c r="Z596" s="4" t="s">
        <v>128</v>
      </c>
      <c r="AA596" s="3">
        <v>2604.0</v>
      </c>
      <c r="AB596" s="4" t="s">
        <v>662</v>
      </c>
      <c r="AC596" s="3">
        <v>0.0</v>
      </c>
      <c r="AD596" s="3">
        <v>260000.0</v>
      </c>
      <c r="AE596" s="3">
        <v>260000.0</v>
      </c>
      <c r="AF596" s="5">
        <v>45507.0</v>
      </c>
    </row>
    <row r="597" ht="14.25" hidden="1" customHeight="1">
      <c r="A597" s="6">
        <v>2023.0</v>
      </c>
      <c r="B597" s="7" t="s">
        <v>648</v>
      </c>
      <c r="C597" s="7" t="s">
        <v>649</v>
      </c>
      <c r="D597" s="7" t="s">
        <v>34</v>
      </c>
      <c r="E597" s="6">
        <v>10.0</v>
      </c>
      <c r="F597" s="7" t="s">
        <v>35</v>
      </c>
      <c r="G597" s="6">
        <v>100.0</v>
      </c>
      <c r="H597" s="7" t="s">
        <v>35</v>
      </c>
      <c r="I597" s="6">
        <v>100.0</v>
      </c>
      <c r="J597" s="7" t="s">
        <v>36</v>
      </c>
      <c r="K597" s="6">
        <v>18.0</v>
      </c>
      <c r="L597" s="7" t="s">
        <v>650</v>
      </c>
      <c r="M597" s="6">
        <v>0.0</v>
      </c>
      <c r="N597" s="7" t="s">
        <v>514</v>
      </c>
      <c r="O597" s="6">
        <v>14118.0</v>
      </c>
      <c r="P597" s="6">
        <v>2.0</v>
      </c>
      <c r="Q597" s="7" t="s">
        <v>660</v>
      </c>
      <c r="R597" s="6">
        <v>51.0</v>
      </c>
      <c r="S597" s="7" t="s">
        <v>661</v>
      </c>
      <c r="T597" s="6">
        <v>215.0</v>
      </c>
      <c r="U597" s="7" t="s">
        <v>491</v>
      </c>
      <c r="V597" s="6">
        <v>2.0</v>
      </c>
      <c r="W597" s="7" t="s">
        <v>121</v>
      </c>
      <c r="X597" s="6">
        <v>215101.0</v>
      </c>
      <c r="Y597" s="7" t="s">
        <v>492</v>
      </c>
      <c r="Z597" s="7" t="s">
        <v>128</v>
      </c>
      <c r="AA597" s="6">
        <v>2604.0</v>
      </c>
      <c r="AB597" s="7" t="s">
        <v>662</v>
      </c>
      <c r="AC597" s="6">
        <v>342000.0</v>
      </c>
      <c r="AD597" s="6">
        <v>342000.0</v>
      </c>
      <c r="AE597" s="6">
        <v>221208.0</v>
      </c>
      <c r="AF597" s="8">
        <v>45507.0</v>
      </c>
    </row>
    <row r="598" ht="14.25" hidden="1" customHeight="1">
      <c r="A598" s="3">
        <v>2023.0</v>
      </c>
      <c r="B598" s="4" t="s">
        <v>648</v>
      </c>
      <c r="C598" s="4" t="s">
        <v>649</v>
      </c>
      <c r="D598" s="4" t="s">
        <v>34</v>
      </c>
      <c r="E598" s="3">
        <v>10.0</v>
      </c>
      <c r="F598" s="4" t="s">
        <v>35</v>
      </c>
      <c r="G598" s="3">
        <v>100.0</v>
      </c>
      <c r="H598" s="4" t="s">
        <v>35</v>
      </c>
      <c r="I598" s="3">
        <v>100.0</v>
      </c>
      <c r="J598" s="4" t="s">
        <v>36</v>
      </c>
      <c r="K598" s="3">
        <v>18.0</v>
      </c>
      <c r="L598" s="4" t="s">
        <v>650</v>
      </c>
      <c r="M598" s="3">
        <v>0.0</v>
      </c>
      <c r="N598" s="4" t="s">
        <v>514</v>
      </c>
      <c r="O598" s="3">
        <v>14118.0</v>
      </c>
      <c r="P598" s="3">
        <v>2.0</v>
      </c>
      <c r="Q598" s="4" t="s">
        <v>660</v>
      </c>
      <c r="R598" s="3">
        <v>51.0</v>
      </c>
      <c r="S598" s="4" t="s">
        <v>661</v>
      </c>
      <c r="T598" s="3">
        <v>215.0</v>
      </c>
      <c r="U598" s="4" t="s">
        <v>491</v>
      </c>
      <c r="V598" s="3">
        <v>2.0</v>
      </c>
      <c r="W598" s="4" t="s">
        <v>121</v>
      </c>
      <c r="X598" s="3">
        <v>215201.0</v>
      </c>
      <c r="Y598" s="4" t="s">
        <v>493</v>
      </c>
      <c r="Z598" s="4" t="s">
        <v>128</v>
      </c>
      <c r="AA598" s="3">
        <v>2604.0</v>
      </c>
      <c r="AB598" s="4" t="s">
        <v>662</v>
      </c>
      <c r="AC598" s="3">
        <v>360000.0</v>
      </c>
      <c r="AD598" s="3">
        <v>360000.0</v>
      </c>
      <c r="AE598" s="3">
        <v>221520.0</v>
      </c>
      <c r="AF598" s="5">
        <v>45507.0</v>
      </c>
    </row>
    <row r="599" ht="14.25" hidden="1" customHeight="1">
      <c r="A599" s="6">
        <v>2023.0</v>
      </c>
      <c r="B599" s="7" t="s">
        <v>648</v>
      </c>
      <c r="C599" s="7" t="s">
        <v>649</v>
      </c>
      <c r="D599" s="7" t="s">
        <v>34</v>
      </c>
      <c r="E599" s="6">
        <v>10.0</v>
      </c>
      <c r="F599" s="7" t="s">
        <v>35</v>
      </c>
      <c r="G599" s="6">
        <v>100.0</v>
      </c>
      <c r="H599" s="7" t="s">
        <v>35</v>
      </c>
      <c r="I599" s="6">
        <v>100.0</v>
      </c>
      <c r="J599" s="7" t="s">
        <v>36</v>
      </c>
      <c r="K599" s="6">
        <v>18.0</v>
      </c>
      <c r="L599" s="7" t="s">
        <v>650</v>
      </c>
      <c r="M599" s="6">
        <v>0.0</v>
      </c>
      <c r="N599" s="7" t="s">
        <v>514</v>
      </c>
      <c r="O599" s="6">
        <v>14118.0</v>
      </c>
      <c r="P599" s="6">
        <v>2.0</v>
      </c>
      <c r="Q599" s="7" t="s">
        <v>660</v>
      </c>
      <c r="R599" s="6">
        <v>51.0</v>
      </c>
      <c r="S599" s="7" t="s">
        <v>661</v>
      </c>
      <c r="T599" s="6">
        <v>215.0</v>
      </c>
      <c r="U599" s="7" t="s">
        <v>491</v>
      </c>
      <c r="V599" s="6">
        <v>2.0</v>
      </c>
      <c r="W599" s="7" t="s">
        <v>121</v>
      </c>
      <c r="X599" s="6">
        <v>215301.0</v>
      </c>
      <c r="Y599" s="7" t="s">
        <v>494</v>
      </c>
      <c r="Z599" s="7" t="s">
        <v>128</v>
      </c>
      <c r="AA599" s="6">
        <v>2604.0</v>
      </c>
      <c r="AB599" s="7" t="s">
        <v>662</v>
      </c>
      <c r="AC599" s="6">
        <v>27600.0</v>
      </c>
      <c r="AD599" s="6">
        <v>27600.0</v>
      </c>
      <c r="AE599" s="6">
        <v>2570532.0</v>
      </c>
      <c r="AF599" s="8">
        <v>45507.0</v>
      </c>
    </row>
    <row r="600" ht="14.25" hidden="1" customHeight="1">
      <c r="A600" s="3">
        <v>2023.0</v>
      </c>
      <c r="B600" s="4" t="s">
        <v>648</v>
      </c>
      <c r="C600" s="4" t="s">
        <v>649</v>
      </c>
      <c r="D600" s="4" t="s">
        <v>34</v>
      </c>
      <c r="E600" s="3">
        <v>10.0</v>
      </c>
      <c r="F600" s="4" t="s">
        <v>35</v>
      </c>
      <c r="G600" s="3">
        <v>100.0</v>
      </c>
      <c r="H600" s="4" t="s">
        <v>35</v>
      </c>
      <c r="I600" s="3">
        <v>100.0</v>
      </c>
      <c r="J600" s="4" t="s">
        <v>36</v>
      </c>
      <c r="K600" s="3">
        <v>18.0</v>
      </c>
      <c r="L600" s="4" t="s">
        <v>650</v>
      </c>
      <c r="M600" s="3">
        <v>0.0</v>
      </c>
      <c r="N600" s="4" t="s">
        <v>514</v>
      </c>
      <c r="O600" s="3">
        <v>14118.0</v>
      </c>
      <c r="P600" s="3">
        <v>2.0</v>
      </c>
      <c r="Q600" s="4" t="s">
        <v>660</v>
      </c>
      <c r="R600" s="3">
        <v>51.0</v>
      </c>
      <c r="S600" s="4" t="s">
        <v>661</v>
      </c>
      <c r="T600" s="3">
        <v>224.0</v>
      </c>
      <c r="U600" s="4" t="s">
        <v>569</v>
      </c>
      <c r="V600" s="3">
        <v>2.0</v>
      </c>
      <c r="W600" s="4" t="s">
        <v>121</v>
      </c>
      <c r="X600" s="3">
        <v>224201.0</v>
      </c>
      <c r="Y600" s="4" t="s">
        <v>655</v>
      </c>
      <c r="Z600" s="4" t="s">
        <v>128</v>
      </c>
      <c r="AA600" s="3">
        <v>2604.0</v>
      </c>
      <c r="AB600" s="4" t="s">
        <v>662</v>
      </c>
      <c r="AC600" s="3">
        <v>2.5E7</v>
      </c>
      <c r="AD600" s="3">
        <v>0.0</v>
      </c>
      <c r="AE600" s="3">
        <v>0.0</v>
      </c>
      <c r="AF600" s="5">
        <v>45507.0</v>
      </c>
    </row>
    <row r="601" ht="14.25" hidden="1" customHeight="1">
      <c r="A601" s="6">
        <v>2023.0</v>
      </c>
      <c r="B601" s="7" t="s">
        <v>648</v>
      </c>
      <c r="C601" s="7" t="s">
        <v>649</v>
      </c>
      <c r="D601" s="7" t="s">
        <v>34</v>
      </c>
      <c r="E601" s="6">
        <v>10.0</v>
      </c>
      <c r="F601" s="7" t="s">
        <v>35</v>
      </c>
      <c r="G601" s="6">
        <v>100.0</v>
      </c>
      <c r="H601" s="7" t="s">
        <v>35</v>
      </c>
      <c r="I601" s="6">
        <v>100.0</v>
      </c>
      <c r="J601" s="7" t="s">
        <v>36</v>
      </c>
      <c r="K601" s="6">
        <v>18.0</v>
      </c>
      <c r="L601" s="7" t="s">
        <v>650</v>
      </c>
      <c r="M601" s="6">
        <v>0.0</v>
      </c>
      <c r="N601" s="7" t="s">
        <v>514</v>
      </c>
      <c r="O601" s="6">
        <v>14118.0</v>
      </c>
      <c r="P601" s="6">
        <v>2.0</v>
      </c>
      <c r="Q601" s="7" t="s">
        <v>660</v>
      </c>
      <c r="R601" s="6">
        <v>51.0</v>
      </c>
      <c r="S601" s="7" t="s">
        <v>661</v>
      </c>
      <c r="T601" s="6">
        <v>264.0</v>
      </c>
      <c r="U601" s="7" t="s">
        <v>468</v>
      </c>
      <c r="V601" s="6">
        <v>2.0</v>
      </c>
      <c r="W601" s="7" t="s">
        <v>121</v>
      </c>
      <c r="X601" s="6">
        <v>264101.0</v>
      </c>
      <c r="Y601" s="7" t="s">
        <v>470</v>
      </c>
      <c r="Z601" s="7" t="s">
        <v>128</v>
      </c>
      <c r="AA601" s="6">
        <v>2604.0</v>
      </c>
      <c r="AB601" s="7" t="s">
        <v>662</v>
      </c>
      <c r="AC601" s="6">
        <v>1.0E7</v>
      </c>
      <c r="AD601" s="6">
        <v>0.0</v>
      </c>
      <c r="AE601" s="6">
        <v>0.0</v>
      </c>
      <c r="AF601" s="8">
        <v>45507.0</v>
      </c>
    </row>
    <row r="602" ht="14.25" hidden="1" customHeight="1">
      <c r="A602" s="3">
        <v>2023.0</v>
      </c>
      <c r="B602" s="4" t="s">
        <v>648</v>
      </c>
      <c r="C602" s="4" t="s">
        <v>649</v>
      </c>
      <c r="D602" s="4" t="s">
        <v>34</v>
      </c>
      <c r="E602" s="3">
        <v>10.0</v>
      </c>
      <c r="F602" s="4" t="s">
        <v>35</v>
      </c>
      <c r="G602" s="3">
        <v>100.0</v>
      </c>
      <c r="H602" s="4" t="s">
        <v>35</v>
      </c>
      <c r="I602" s="3">
        <v>100.0</v>
      </c>
      <c r="J602" s="4" t="s">
        <v>36</v>
      </c>
      <c r="K602" s="3">
        <v>18.0</v>
      </c>
      <c r="L602" s="4" t="s">
        <v>650</v>
      </c>
      <c r="M602" s="3">
        <v>0.0</v>
      </c>
      <c r="N602" s="4" t="s">
        <v>514</v>
      </c>
      <c r="O602" s="3">
        <v>14118.0</v>
      </c>
      <c r="P602" s="3">
        <v>2.0</v>
      </c>
      <c r="Q602" s="4" t="s">
        <v>660</v>
      </c>
      <c r="R602" s="3">
        <v>53.0</v>
      </c>
      <c r="S602" s="4" t="s">
        <v>663</v>
      </c>
      <c r="T602" s="3">
        <v>227.0</v>
      </c>
      <c r="U602" s="4" t="s">
        <v>445</v>
      </c>
      <c r="V602" s="3">
        <v>2.0</v>
      </c>
      <c r="W602" s="4" t="s">
        <v>121</v>
      </c>
      <c r="X602" s="3">
        <v>227103.0</v>
      </c>
      <c r="Y602" s="4" t="s">
        <v>531</v>
      </c>
      <c r="Z602" s="4" t="s">
        <v>128</v>
      </c>
      <c r="AA602" s="3">
        <v>2604.0</v>
      </c>
      <c r="AB602" s="4" t="s">
        <v>662</v>
      </c>
      <c r="AC602" s="3">
        <v>2.5E7</v>
      </c>
      <c r="AD602" s="3">
        <v>4.85201466E8</v>
      </c>
      <c r="AE602" s="3">
        <v>1.94304268E8</v>
      </c>
      <c r="AF602" s="5">
        <v>45507.0</v>
      </c>
    </row>
    <row r="603" ht="14.25" hidden="1" customHeight="1">
      <c r="A603" s="6">
        <v>2023.0</v>
      </c>
      <c r="B603" s="7" t="s">
        <v>648</v>
      </c>
      <c r="C603" s="7" t="s">
        <v>649</v>
      </c>
      <c r="D603" s="7" t="s">
        <v>34</v>
      </c>
      <c r="E603" s="6">
        <v>10.0</v>
      </c>
      <c r="F603" s="7" t="s">
        <v>35</v>
      </c>
      <c r="G603" s="6">
        <v>100.0</v>
      </c>
      <c r="H603" s="7" t="s">
        <v>35</v>
      </c>
      <c r="I603" s="6">
        <v>100.0</v>
      </c>
      <c r="J603" s="7" t="s">
        <v>36</v>
      </c>
      <c r="K603" s="6">
        <v>18.0</v>
      </c>
      <c r="L603" s="7" t="s">
        <v>650</v>
      </c>
      <c r="M603" s="6">
        <v>0.0</v>
      </c>
      <c r="N603" s="7" t="s">
        <v>514</v>
      </c>
      <c r="O603" s="6">
        <v>14118.0</v>
      </c>
      <c r="P603" s="6">
        <v>2.0</v>
      </c>
      <c r="Q603" s="7" t="s">
        <v>660</v>
      </c>
      <c r="R603" s="6">
        <v>53.0</v>
      </c>
      <c r="S603" s="7" t="s">
        <v>663</v>
      </c>
      <c r="T603" s="6">
        <v>228.0</v>
      </c>
      <c r="U603" s="7" t="s">
        <v>143</v>
      </c>
      <c r="V603" s="6">
        <v>2.0</v>
      </c>
      <c r="W603" s="7" t="s">
        <v>121</v>
      </c>
      <c r="X603" s="6">
        <v>228701.0</v>
      </c>
      <c r="Y603" s="7" t="s">
        <v>144</v>
      </c>
      <c r="Z603" s="7" t="s">
        <v>128</v>
      </c>
      <c r="AA603" s="6">
        <v>2604.0</v>
      </c>
      <c r="AB603" s="7" t="s">
        <v>662</v>
      </c>
      <c r="AC603" s="6">
        <v>5.0E7</v>
      </c>
      <c r="AD603" s="6">
        <v>1.0E7</v>
      </c>
      <c r="AE603" s="6">
        <v>9396700.0</v>
      </c>
      <c r="AF603" s="8">
        <v>45507.0</v>
      </c>
    </row>
    <row r="604" ht="14.25" hidden="1" customHeight="1">
      <c r="A604" s="3">
        <v>2023.0</v>
      </c>
      <c r="B604" s="4" t="s">
        <v>648</v>
      </c>
      <c r="C604" s="4" t="s">
        <v>649</v>
      </c>
      <c r="D604" s="4" t="s">
        <v>34</v>
      </c>
      <c r="E604" s="3">
        <v>10.0</v>
      </c>
      <c r="F604" s="4" t="s">
        <v>35</v>
      </c>
      <c r="G604" s="3">
        <v>100.0</v>
      </c>
      <c r="H604" s="4" t="s">
        <v>35</v>
      </c>
      <c r="I604" s="3">
        <v>100.0</v>
      </c>
      <c r="J604" s="4" t="s">
        <v>36</v>
      </c>
      <c r="K604" s="3">
        <v>18.0</v>
      </c>
      <c r="L604" s="4" t="s">
        <v>650</v>
      </c>
      <c r="M604" s="3">
        <v>0.0</v>
      </c>
      <c r="N604" s="4" t="s">
        <v>514</v>
      </c>
      <c r="O604" s="3">
        <v>14118.0</v>
      </c>
      <c r="P604" s="3">
        <v>2.0</v>
      </c>
      <c r="Q604" s="4" t="s">
        <v>660</v>
      </c>
      <c r="R604" s="3">
        <v>53.0</v>
      </c>
      <c r="S604" s="4" t="s">
        <v>663</v>
      </c>
      <c r="T604" s="3">
        <v>228.0</v>
      </c>
      <c r="U604" s="4" t="s">
        <v>143</v>
      </c>
      <c r="V604" s="3">
        <v>2.0</v>
      </c>
      <c r="W604" s="4" t="s">
        <v>121</v>
      </c>
      <c r="X604" s="3">
        <v>228706.0</v>
      </c>
      <c r="Y604" s="4" t="s">
        <v>479</v>
      </c>
      <c r="Z604" s="4" t="s">
        <v>128</v>
      </c>
      <c r="AA604" s="3">
        <v>2604.0</v>
      </c>
      <c r="AB604" s="4" t="s">
        <v>662</v>
      </c>
      <c r="AC604" s="3">
        <v>6.5E7</v>
      </c>
      <c r="AD604" s="3">
        <v>0.0</v>
      </c>
      <c r="AE604" s="3">
        <v>0.0</v>
      </c>
      <c r="AF604" s="5">
        <v>45507.0</v>
      </c>
    </row>
    <row r="605" ht="14.25" hidden="1" customHeight="1">
      <c r="A605" s="6">
        <v>2023.0</v>
      </c>
      <c r="B605" s="7" t="s">
        <v>648</v>
      </c>
      <c r="C605" s="7" t="s">
        <v>649</v>
      </c>
      <c r="D605" s="7" t="s">
        <v>34</v>
      </c>
      <c r="E605" s="6">
        <v>10.0</v>
      </c>
      <c r="F605" s="7" t="s">
        <v>35</v>
      </c>
      <c r="G605" s="6">
        <v>100.0</v>
      </c>
      <c r="H605" s="7" t="s">
        <v>35</v>
      </c>
      <c r="I605" s="6">
        <v>100.0</v>
      </c>
      <c r="J605" s="7" t="s">
        <v>36</v>
      </c>
      <c r="K605" s="6">
        <v>18.0</v>
      </c>
      <c r="L605" s="7" t="s">
        <v>650</v>
      </c>
      <c r="M605" s="6">
        <v>0.0</v>
      </c>
      <c r="N605" s="7" t="s">
        <v>514</v>
      </c>
      <c r="O605" s="6">
        <v>14118.0</v>
      </c>
      <c r="P605" s="6">
        <v>2.0</v>
      </c>
      <c r="Q605" s="7" t="s">
        <v>660</v>
      </c>
      <c r="R605" s="6">
        <v>53.0</v>
      </c>
      <c r="S605" s="7" t="s">
        <v>663</v>
      </c>
      <c r="T605" s="6">
        <v>228.0</v>
      </c>
      <c r="U605" s="7" t="s">
        <v>143</v>
      </c>
      <c r="V605" s="6">
        <v>2.0</v>
      </c>
      <c r="W605" s="7" t="s">
        <v>121</v>
      </c>
      <c r="X605" s="6">
        <v>228904.0</v>
      </c>
      <c r="Y605" s="7" t="s">
        <v>657</v>
      </c>
      <c r="Z605" s="7" t="s">
        <v>128</v>
      </c>
      <c r="AA605" s="6">
        <v>2604.0</v>
      </c>
      <c r="AB605" s="7" t="s">
        <v>662</v>
      </c>
      <c r="AC605" s="6">
        <v>5.0E7</v>
      </c>
      <c r="AD605" s="6">
        <v>3.7191871E7</v>
      </c>
      <c r="AE605" s="6">
        <v>3.63496702E8</v>
      </c>
      <c r="AF605" s="8">
        <v>45507.0</v>
      </c>
    </row>
    <row r="606" ht="14.25" hidden="1" customHeight="1">
      <c r="A606" s="3">
        <v>2023.0</v>
      </c>
      <c r="B606" s="4" t="s">
        <v>648</v>
      </c>
      <c r="C606" s="4" t="s">
        <v>649</v>
      </c>
      <c r="D606" s="4" t="s">
        <v>34</v>
      </c>
      <c r="E606" s="3">
        <v>10.0</v>
      </c>
      <c r="F606" s="4" t="s">
        <v>35</v>
      </c>
      <c r="G606" s="3">
        <v>100.0</v>
      </c>
      <c r="H606" s="4" t="s">
        <v>35</v>
      </c>
      <c r="I606" s="3">
        <v>100.0</v>
      </c>
      <c r="J606" s="4" t="s">
        <v>36</v>
      </c>
      <c r="K606" s="3">
        <v>18.0</v>
      </c>
      <c r="L606" s="4" t="s">
        <v>650</v>
      </c>
      <c r="M606" s="3">
        <v>0.0</v>
      </c>
      <c r="N606" s="4" t="s">
        <v>514</v>
      </c>
      <c r="O606" s="3">
        <v>14118.0</v>
      </c>
      <c r="P606" s="3">
        <v>2.0</v>
      </c>
      <c r="Q606" s="4" t="s">
        <v>660</v>
      </c>
      <c r="R606" s="3">
        <v>53.0</v>
      </c>
      <c r="S606" s="4" t="s">
        <v>663</v>
      </c>
      <c r="T606" s="3">
        <v>261.0</v>
      </c>
      <c r="U606" s="4" t="s">
        <v>431</v>
      </c>
      <c r="V606" s="3">
        <v>2.0</v>
      </c>
      <c r="W606" s="4" t="s">
        <v>121</v>
      </c>
      <c r="X606" s="3">
        <v>261901.0</v>
      </c>
      <c r="Y606" s="4" t="s">
        <v>548</v>
      </c>
      <c r="Z606" s="4" t="s">
        <v>128</v>
      </c>
      <c r="AA606" s="3">
        <v>2604.0</v>
      </c>
      <c r="AB606" s="4" t="s">
        <v>662</v>
      </c>
      <c r="AC606" s="3">
        <v>5000000.0</v>
      </c>
      <c r="AD606" s="3">
        <v>0.0</v>
      </c>
      <c r="AE606" s="3">
        <v>0.0</v>
      </c>
      <c r="AF606" s="5">
        <v>45507.0</v>
      </c>
    </row>
    <row r="607" ht="14.25" hidden="1" customHeight="1">
      <c r="A607" s="6">
        <v>2023.0</v>
      </c>
      <c r="B607" s="7" t="s">
        <v>648</v>
      </c>
      <c r="C607" s="7" t="s">
        <v>649</v>
      </c>
      <c r="D607" s="7" t="s">
        <v>34</v>
      </c>
      <c r="E607" s="6">
        <v>10.0</v>
      </c>
      <c r="F607" s="7" t="s">
        <v>35</v>
      </c>
      <c r="G607" s="6">
        <v>100.0</v>
      </c>
      <c r="H607" s="7" t="s">
        <v>35</v>
      </c>
      <c r="I607" s="6">
        <v>100.0</v>
      </c>
      <c r="J607" s="7" t="s">
        <v>36</v>
      </c>
      <c r="K607" s="6">
        <v>18.0</v>
      </c>
      <c r="L607" s="7" t="s">
        <v>650</v>
      </c>
      <c r="M607" s="6">
        <v>0.0</v>
      </c>
      <c r="N607" s="7" t="s">
        <v>514</v>
      </c>
      <c r="O607" s="6">
        <v>14118.0</v>
      </c>
      <c r="P607" s="6">
        <v>2.0</v>
      </c>
      <c r="Q607" s="7" t="s">
        <v>660</v>
      </c>
      <c r="R607" s="6">
        <v>53.0</v>
      </c>
      <c r="S607" s="7" t="s">
        <v>663</v>
      </c>
      <c r="T607" s="6">
        <v>269.0</v>
      </c>
      <c r="U607" s="7" t="s">
        <v>558</v>
      </c>
      <c r="V607" s="6">
        <v>2.0</v>
      </c>
      <c r="W607" s="7" t="s">
        <v>121</v>
      </c>
      <c r="X607" s="6">
        <v>269301.0</v>
      </c>
      <c r="Y607" s="7" t="s">
        <v>559</v>
      </c>
      <c r="Z607" s="7" t="s">
        <v>128</v>
      </c>
      <c r="AA607" s="6">
        <v>2604.0</v>
      </c>
      <c r="AB607" s="7" t="s">
        <v>662</v>
      </c>
      <c r="AC607" s="6">
        <v>1.0E8</v>
      </c>
      <c r="AD607" s="6">
        <v>2.5E7</v>
      </c>
      <c r="AE607" s="6">
        <v>4.28229357E8</v>
      </c>
      <c r="AF607" s="8">
        <v>45507.0</v>
      </c>
    </row>
    <row r="608" ht="14.25" hidden="1" customHeight="1">
      <c r="A608" s="3">
        <v>2023.0</v>
      </c>
      <c r="B608" s="4" t="s">
        <v>648</v>
      </c>
      <c r="C608" s="4" t="s">
        <v>649</v>
      </c>
      <c r="D608" s="4" t="s">
        <v>34</v>
      </c>
      <c r="E608" s="3">
        <v>10.0</v>
      </c>
      <c r="F608" s="4" t="s">
        <v>35</v>
      </c>
      <c r="G608" s="3">
        <v>100.0</v>
      </c>
      <c r="H608" s="4" t="s">
        <v>35</v>
      </c>
      <c r="I608" s="3">
        <v>100.0</v>
      </c>
      <c r="J608" s="4" t="s">
        <v>36</v>
      </c>
      <c r="K608" s="3">
        <v>18.0</v>
      </c>
      <c r="L608" s="4" t="s">
        <v>650</v>
      </c>
      <c r="M608" s="3">
        <v>0.0</v>
      </c>
      <c r="N608" s="4" t="s">
        <v>514</v>
      </c>
      <c r="O608" s="3">
        <v>14118.0</v>
      </c>
      <c r="P608" s="3">
        <v>2.0</v>
      </c>
      <c r="Q608" s="4" t="s">
        <v>660</v>
      </c>
      <c r="R608" s="3">
        <v>53.0</v>
      </c>
      <c r="S608" s="4" t="s">
        <v>663</v>
      </c>
      <c r="T608" s="3">
        <v>269.0</v>
      </c>
      <c r="U608" s="4" t="s">
        <v>558</v>
      </c>
      <c r="V608" s="3">
        <v>2.0</v>
      </c>
      <c r="W608" s="4" t="s">
        <v>121</v>
      </c>
      <c r="X608" s="3">
        <v>269302.0</v>
      </c>
      <c r="Y608" s="4" t="s">
        <v>664</v>
      </c>
      <c r="Z608" s="4" t="s">
        <v>128</v>
      </c>
      <c r="AA608" s="3">
        <v>2604.0</v>
      </c>
      <c r="AB608" s="4" t="s">
        <v>662</v>
      </c>
      <c r="AC608" s="3">
        <v>2.0E8</v>
      </c>
      <c r="AD608" s="3">
        <v>0.0</v>
      </c>
      <c r="AE608" s="3">
        <v>1.743368524E9</v>
      </c>
      <c r="AF608" s="5">
        <v>45507.0</v>
      </c>
    </row>
    <row r="609" ht="14.25" hidden="1" customHeight="1">
      <c r="A609" s="6">
        <v>2023.0</v>
      </c>
      <c r="B609" s="7" t="s">
        <v>648</v>
      </c>
      <c r="C609" s="7" t="s">
        <v>649</v>
      </c>
      <c r="D609" s="7" t="s">
        <v>34</v>
      </c>
      <c r="E609" s="6">
        <v>10.0</v>
      </c>
      <c r="F609" s="7" t="s">
        <v>35</v>
      </c>
      <c r="G609" s="6">
        <v>100.0</v>
      </c>
      <c r="H609" s="7" t="s">
        <v>35</v>
      </c>
      <c r="I609" s="6">
        <v>100.0</v>
      </c>
      <c r="J609" s="7" t="s">
        <v>36</v>
      </c>
      <c r="K609" s="6">
        <v>18.0</v>
      </c>
      <c r="L609" s="7" t="s">
        <v>650</v>
      </c>
      <c r="M609" s="6">
        <v>0.0</v>
      </c>
      <c r="N609" s="7" t="s">
        <v>514</v>
      </c>
      <c r="O609" s="6">
        <v>14118.0</v>
      </c>
      <c r="P609" s="6">
        <v>2.0</v>
      </c>
      <c r="Q609" s="7" t="s">
        <v>660</v>
      </c>
      <c r="R609" s="6">
        <v>53.0</v>
      </c>
      <c r="S609" s="7" t="s">
        <v>663</v>
      </c>
      <c r="T609" s="6">
        <v>271.0</v>
      </c>
      <c r="U609" s="7" t="s">
        <v>41</v>
      </c>
      <c r="V609" s="6">
        <v>2.0</v>
      </c>
      <c r="W609" s="7" t="s">
        <v>121</v>
      </c>
      <c r="X609" s="6">
        <v>271201.0</v>
      </c>
      <c r="Y609" s="7" t="s">
        <v>43</v>
      </c>
      <c r="Z609" s="7" t="s">
        <v>128</v>
      </c>
      <c r="AA609" s="6">
        <v>2604.0</v>
      </c>
      <c r="AB609" s="7" t="s">
        <v>662</v>
      </c>
      <c r="AC609" s="6">
        <v>5000000.0</v>
      </c>
      <c r="AD609" s="6">
        <v>0.0</v>
      </c>
      <c r="AE609" s="6">
        <v>0.0</v>
      </c>
      <c r="AF609" s="8">
        <v>45507.0</v>
      </c>
    </row>
    <row r="610" ht="14.25" hidden="1" customHeight="1">
      <c r="A610" s="3">
        <v>2023.0</v>
      </c>
      <c r="B610" s="4" t="s">
        <v>648</v>
      </c>
      <c r="C610" s="4" t="s">
        <v>649</v>
      </c>
      <c r="D610" s="4" t="s">
        <v>34</v>
      </c>
      <c r="E610" s="3">
        <v>10.0</v>
      </c>
      <c r="F610" s="4" t="s">
        <v>35</v>
      </c>
      <c r="G610" s="3">
        <v>100.0</v>
      </c>
      <c r="H610" s="4" t="s">
        <v>35</v>
      </c>
      <c r="I610" s="3">
        <v>100.0</v>
      </c>
      <c r="J610" s="4" t="s">
        <v>36</v>
      </c>
      <c r="K610" s="3">
        <v>18.0</v>
      </c>
      <c r="L610" s="4" t="s">
        <v>650</v>
      </c>
      <c r="M610" s="3">
        <v>0.0</v>
      </c>
      <c r="N610" s="4" t="s">
        <v>514</v>
      </c>
      <c r="O610" s="3">
        <v>14118.0</v>
      </c>
      <c r="P610" s="3">
        <v>2.0</v>
      </c>
      <c r="Q610" s="4" t="s">
        <v>660</v>
      </c>
      <c r="R610" s="3">
        <v>53.0</v>
      </c>
      <c r="S610" s="4" t="s">
        <v>663</v>
      </c>
      <c r="T610" s="3">
        <v>271.0</v>
      </c>
      <c r="U610" s="4" t="s">
        <v>41</v>
      </c>
      <c r="V610" s="3">
        <v>2.0</v>
      </c>
      <c r="W610" s="4" t="s">
        <v>121</v>
      </c>
      <c r="X610" s="3">
        <v>271301.0</v>
      </c>
      <c r="Y610" s="4" t="s">
        <v>122</v>
      </c>
      <c r="Z610" s="4" t="s">
        <v>128</v>
      </c>
      <c r="AA610" s="3">
        <v>2604.0</v>
      </c>
      <c r="AB610" s="4" t="s">
        <v>662</v>
      </c>
      <c r="AC610" s="3">
        <v>2.8015704E9</v>
      </c>
      <c r="AD610" s="3">
        <v>3.178835755E9</v>
      </c>
      <c r="AE610" s="3">
        <v>3.148835755E9</v>
      </c>
      <c r="AF610" s="5">
        <v>45507.0</v>
      </c>
    </row>
    <row r="611" ht="14.25" hidden="1" customHeight="1">
      <c r="A611" s="6">
        <v>2023.0</v>
      </c>
      <c r="B611" s="7" t="s">
        <v>648</v>
      </c>
      <c r="C611" s="7" t="s">
        <v>649</v>
      </c>
      <c r="D611" s="7" t="s">
        <v>34</v>
      </c>
      <c r="E611" s="6">
        <v>10.0</v>
      </c>
      <c r="F611" s="7" t="s">
        <v>35</v>
      </c>
      <c r="G611" s="6">
        <v>100.0</v>
      </c>
      <c r="H611" s="7" t="s">
        <v>35</v>
      </c>
      <c r="I611" s="6">
        <v>100.0</v>
      </c>
      <c r="J611" s="7" t="s">
        <v>36</v>
      </c>
      <c r="K611" s="6">
        <v>18.0</v>
      </c>
      <c r="L611" s="7" t="s">
        <v>650</v>
      </c>
      <c r="M611" s="6">
        <v>0.0</v>
      </c>
      <c r="N611" s="7" t="s">
        <v>514</v>
      </c>
      <c r="O611" s="6">
        <v>14118.0</v>
      </c>
      <c r="P611" s="6">
        <v>2.0</v>
      </c>
      <c r="Q611" s="7" t="s">
        <v>660</v>
      </c>
      <c r="R611" s="6">
        <v>57.0</v>
      </c>
      <c r="S611" s="7" t="s">
        <v>665</v>
      </c>
      <c r="T611" s="6">
        <v>271.0</v>
      </c>
      <c r="U611" s="7" t="s">
        <v>41</v>
      </c>
      <c r="V611" s="6">
        <v>2.0</v>
      </c>
      <c r="W611" s="7" t="s">
        <v>121</v>
      </c>
      <c r="X611" s="6">
        <v>271501.0</v>
      </c>
      <c r="Y611" s="7" t="s">
        <v>75</v>
      </c>
      <c r="Z611" s="7" t="s">
        <v>128</v>
      </c>
      <c r="AA611" s="6">
        <v>2604.0</v>
      </c>
      <c r="AB611" s="7" t="s">
        <v>662</v>
      </c>
      <c r="AC611" s="6">
        <v>5.0E7</v>
      </c>
      <c r="AD611" s="6">
        <v>3.5E7</v>
      </c>
      <c r="AE611" s="6">
        <v>3.483175635E9</v>
      </c>
      <c r="AF611" s="8">
        <v>45507.0</v>
      </c>
    </row>
    <row r="612" ht="14.25" hidden="1" customHeight="1">
      <c r="A612" s="3">
        <v>2023.0</v>
      </c>
      <c r="B612" s="4" t="s">
        <v>666</v>
      </c>
      <c r="C612" s="4" t="s">
        <v>667</v>
      </c>
      <c r="D612" s="4" t="s">
        <v>34</v>
      </c>
      <c r="E612" s="3">
        <v>10.0</v>
      </c>
      <c r="F612" s="4" t="s">
        <v>35</v>
      </c>
      <c r="G612" s="3">
        <v>100.0</v>
      </c>
      <c r="H612" s="4" t="s">
        <v>35</v>
      </c>
      <c r="I612" s="3">
        <v>100.0</v>
      </c>
      <c r="J612" s="4" t="s">
        <v>36</v>
      </c>
      <c r="K612" s="3">
        <v>19.0</v>
      </c>
      <c r="L612" s="4" t="s">
        <v>668</v>
      </c>
      <c r="M612" s="3">
        <v>2.0</v>
      </c>
      <c r="N612" s="4" t="s">
        <v>669</v>
      </c>
      <c r="O612" s="3">
        <v>14713.0</v>
      </c>
      <c r="P612" s="3">
        <v>1.0</v>
      </c>
      <c r="Q612" s="4" t="s">
        <v>670</v>
      </c>
      <c r="R612" s="3">
        <v>51.0</v>
      </c>
      <c r="S612" s="4" t="s">
        <v>671</v>
      </c>
      <c r="T612" s="3">
        <v>271.0</v>
      </c>
      <c r="U612" s="4" t="s">
        <v>41</v>
      </c>
      <c r="V612" s="3">
        <v>4.0</v>
      </c>
      <c r="W612" s="4" t="s">
        <v>42</v>
      </c>
      <c r="X612" s="3">
        <v>271401.0</v>
      </c>
      <c r="Y612" s="4" t="s">
        <v>672</v>
      </c>
      <c r="Z612" s="4" t="s">
        <v>44</v>
      </c>
      <c r="AA612" s="3">
        <v>4101.0</v>
      </c>
      <c r="AB612" s="4" t="s">
        <v>148</v>
      </c>
      <c r="AC612" s="3">
        <v>2.6948415E7</v>
      </c>
      <c r="AD612" s="3">
        <v>0.0</v>
      </c>
      <c r="AE612" s="3">
        <v>0.0</v>
      </c>
      <c r="AF612" s="5">
        <v>45507.0</v>
      </c>
    </row>
    <row r="613" ht="14.25" hidden="1" customHeight="1">
      <c r="A613" s="6">
        <v>2023.0</v>
      </c>
      <c r="B613" s="7" t="s">
        <v>666</v>
      </c>
      <c r="C613" s="7" t="s">
        <v>667</v>
      </c>
      <c r="D613" s="7" t="s">
        <v>34</v>
      </c>
      <c r="E613" s="6">
        <v>10.0</v>
      </c>
      <c r="F613" s="7" t="s">
        <v>35</v>
      </c>
      <c r="G613" s="6">
        <v>100.0</v>
      </c>
      <c r="H613" s="7" t="s">
        <v>35</v>
      </c>
      <c r="I613" s="6">
        <v>100.0</v>
      </c>
      <c r="J613" s="7" t="s">
        <v>36</v>
      </c>
      <c r="K613" s="6">
        <v>19.0</v>
      </c>
      <c r="L613" s="7" t="s">
        <v>668</v>
      </c>
      <c r="M613" s="6">
        <v>2.0</v>
      </c>
      <c r="N613" s="7" t="s">
        <v>669</v>
      </c>
      <c r="O613" s="6">
        <v>14713.0</v>
      </c>
      <c r="P613" s="6">
        <v>1.0</v>
      </c>
      <c r="Q613" s="7" t="s">
        <v>670</v>
      </c>
      <c r="R613" s="6">
        <v>52.0</v>
      </c>
      <c r="S613" s="7" t="s">
        <v>673</v>
      </c>
      <c r="T613" s="6">
        <v>271.0</v>
      </c>
      <c r="U613" s="7" t="s">
        <v>41</v>
      </c>
      <c r="V613" s="6">
        <v>4.0</v>
      </c>
      <c r="W613" s="7" t="s">
        <v>42</v>
      </c>
      <c r="X613" s="6">
        <v>271101.0</v>
      </c>
      <c r="Y613" s="7" t="s">
        <v>116</v>
      </c>
      <c r="Z613" s="7" t="s">
        <v>44</v>
      </c>
      <c r="AA613" s="6">
        <v>4101.0</v>
      </c>
      <c r="AB613" s="7" t="s">
        <v>148</v>
      </c>
      <c r="AC613" s="6">
        <v>2.2263445E7</v>
      </c>
      <c r="AD613" s="6">
        <v>0.0</v>
      </c>
      <c r="AE613" s="6">
        <v>0.0</v>
      </c>
      <c r="AF613" s="8">
        <v>45507.0</v>
      </c>
    </row>
    <row r="614" ht="14.25" hidden="1" customHeight="1">
      <c r="A614" s="3">
        <v>2023.0</v>
      </c>
      <c r="B614" s="4" t="s">
        <v>666</v>
      </c>
      <c r="C614" s="4" t="s">
        <v>667</v>
      </c>
      <c r="D614" s="4" t="s">
        <v>34</v>
      </c>
      <c r="E614" s="3">
        <v>10.0</v>
      </c>
      <c r="F614" s="4" t="s">
        <v>35</v>
      </c>
      <c r="G614" s="3">
        <v>100.0</v>
      </c>
      <c r="H614" s="4" t="s">
        <v>35</v>
      </c>
      <c r="I614" s="3">
        <v>100.0</v>
      </c>
      <c r="J614" s="4" t="s">
        <v>36</v>
      </c>
      <c r="K614" s="3">
        <v>19.0</v>
      </c>
      <c r="L614" s="4" t="s">
        <v>668</v>
      </c>
      <c r="M614" s="3">
        <v>2.0</v>
      </c>
      <c r="N614" s="4" t="s">
        <v>669</v>
      </c>
      <c r="O614" s="3">
        <v>14713.0</v>
      </c>
      <c r="P614" s="3">
        <v>1.0</v>
      </c>
      <c r="Q614" s="4" t="s">
        <v>670</v>
      </c>
      <c r="R614" s="3">
        <v>53.0</v>
      </c>
      <c r="S614" s="4" t="s">
        <v>674</v>
      </c>
      <c r="T614" s="3">
        <v>265.0</v>
      </c>
      <c r="U614" s="4" t="s">
        <v>506</v>
      </c>
      <c r="V614" s="3">
        <v>4.0</v>
      </c>
      <c r="W614" s="4" t="s">
        <v>42</v>
      </c>
      <c r="X614" s="3">
        <v>265601.0</v>
      </c>
      <c r="Y614" s="4" t="s">
        <v>555</v>
      </c>
      <c r="Z614" s="4" t="s">
        <v>44</v>
      </c>
      <c r="AA614" s="3">
        <v>4101.0</v>
      </c>
      <c r="AB614" s="4" t="s">
        <v>148</v>
      </c>
      <c r="AC614" s="3">
        <v>1.0249433E7</v>
      </c>
      <c r="AD614" s="3">
        <v>0.0</v>
      </c>
      <c r="AE614" s="3">
        <v>0.0</v>
      </c>
      <c r="AF614" s="5">
        <v>45507.0</v>
      </c>
    </row>
    <row r="615" ht="14.25" hidden="1" customHeight="1">
      <c r="A615" s="6">
        <v>2023.0</v>
      </c>
      <c r="B615" s="7" t="s">
        <v>666</v>
      </c>
      <c r="C615" s="7" t="s">
        <v>667</v>
      </c>
      <c r="D615" s="7" t="s">
        <v>34</v>
      </c>
      <c r="E615" s="6">
        <v>10.0</v>
      </c>
      <c r="F615" s="7" t="s">
        <v>35</v>
      </c>
      <c r="G615" s="6">
        <v>100.0</v>
      </c>
      <c r="H615" s="7" t="s">
        <v>35</v>
      </c>
      <c r="I615" s="6">
        <v>100.0</v>
      </c>
      <c r="J615" s="7" t="s">
        <v>36</v>
      </c>
      <c r="K615" s="6">
        <v>19.0</v>
      </c>
      <c r="L615" s="7" t="s">
        <v>668</v>
      </c>
      <c r="M615" s="6">
        <v>2.0</v>
      </c>
      <c r="N615" s="7" t="s">
        <v>669</v>
      </c>
      <c r="O615" s="6">
        <v>14713.0</v>
      </c>
      <c r="P615" s="6">
        <v>1.0</v>
      </c>
      <c r="Q615" s="7" t="s">
        <v>670</v>
      </c>
      <c r="R615" s="6">
        <v>54.0</v>
      </c>
      <c r="S615" s="7" t="s">
        <v>675</v>
      </c>
      <c r="T615" s="6">
        <v>239.0</v>
      </c>
      <c r="U615" s="7" t="s">
        <v>542</v>
      </c>
      <c r="V615" s="6">
        <v>4.0</v>
      </c>
      <c r="W615" s="7" t="s">
        <v>42</v>
      </c>
      <c r="X615" s="6">
        <v>239501.0</v>
      </c>
      <c r="Y615" s="7" t="s">
        <v>676</v>
      </c>
      <c r="Z615" s="7" t="s">
        <v>44</v>
      </c>
      <c r="AA615" s="6">
        <v>4101.0</v>
      </c>
      <c r="AB615" s="7" t="s">
        <v>148</v>
      </c>
      <c r="AC615" s="6">
        <v>500000.0</v>
      </c>
      <c r="AD615" s="6">
        <v>0.0</v>
      </c>
      <c r="AE615" s="6">
        <v>0.0</v>
      </c>
      <c r="AF615" s="8">
        <v>45507.0</v>
      </c>
    </row>
    <row r="616" ht="14.25" hidden="1" customHeight="1">
      <c r="A616" s="3">
        <v>2023.0</v>
      </c>
      <c r="B616" s="4" t="s">
        <v>666</v>
      </c>
      <c r="C616" s="4" t="s">
        <v>667</v>
      </c>
      <c r="D616" s="4" t="s">
        <v>34</v>
      </c>
      <c r="E616" s="3">
        <v>10.0</v>
      </c>
      <c r="F616" s="4" t="s">
        <v>35</v>
      </c>
      <c r="G616" s="3">
        <v>100.0</v>
      </c>
      <c r="H616" s="4" t="s">
        <v>35</v>
      </c>
      <c r="I616" s="3">
        <v>100.0</v>
      </c>
      <c r="J616" s="4" t="s">
        <v>36</v>
      </c>
      <c r="K616" s="3">
        <v>19.0</v>
      </c>
      <c r="L616" s="4" t="s">
        <v>668</v>
      </c>
      <c r="M616" s="3">
        <v>2.0</v>
      </c>
      <c r="N616" s="4" t="s">
        <v>669</v>
      </c>
      <c r="O616" s="3">
        <v>14713.0</v>
      </c>
      <c r="P616" s="3">
        <v>1.0</v>
      </c>
      <c r="Q616" s="4" t="s">
        <v>670</v>
      </c>
      <c r="R616" s="3">
        <v>54.0</v>
      </c>
      <c r="S616" s="4" t="s">
        <v>675</v>
      </c>
      <c r="T616" s="3">
        <v>239.0</v>
      </c>
      <c r="U616" s="4" t="s">
        <v>542</v>
      </c>
      <c r="V616" s="3">
        <v>4.0</v>
      </c>
      <c r="W616" s="4" t="s">
        <v>42</v>
      </c>
      <c r="X616" s="3">
        <v>239901.0</v>
      </c>
      <c r="Y616" s="4" t="s">
        <v>635</v>
      </c>
      <c r="Z616" s="4" t="s">
        <v>44</v>
      </c>
      <c r="AA616" s="3">
        <v>4101.0</v>
      </c>
      <c r="AB616" s="4" t="s">
        <v>148</v>
      </c>
      <c r="AC616" s="3">
        <v>200000.0</v>
      </c>
      <c r="AD616" s="3">
        <v>0.0</v>
      </c>
      <c r="AE616" s="3">
        <v>0.0</v>
      </c>
      <c r="AF616" s="5">
        <v>45507.0</v>
      </c>
    </row>
    <row r="617" ht="14.25" hidden="1" customHeight="1">
      <c r="A617" s="6">
        <v>2023.0</v>
      </c>
      <c r="B617" s="7" t="s">
        <v>666</v>
      </c>
      <c r="C617" s="7" t="s">
        <v>667</v>
      </c>
      <c r="D617" s="7" t="s">
        <v>34</v>
      </c>
      <c r="E617" s="6">
        <v>10.0</v>
      </c>
      <c r="F617" s="7" t="s">
        <v>35</v>
      </c>
      <c r="G617" s="6">
        <v>100.0</v>
      </c>
      <c r="H617" s="7" t="s">
        <v>35</v>
      </c>
      <c r="I617" s="6">
        <v>100.0</v>
      </c>
      <c r="J617" s="7" t="s">
        <v>36</v>
      </c>
      <c r="K617" s="6">
        <v>19.0</v>
      </c>
      <c r="L617" s="7" t="s">
        <v>668</v>
      </c>
      <c r="M617" s="6">
        <v>2.0</v>
      </c>
      <c r="N617" s="7" t="s">
        <v>669</v>
      </c>
      <c r="O617" s="6">
        <v>14713.0</v>
      </c>
      <c r="P617" s="6">
        <v>1.0</v>
      </c>
      <c r="Q617" s="7" t="s">
        <v>670</v>
      </c>
      <c r="R617" s="6">
        <v>54.0</v>
      </c>
      <c r="S617" s="7" t="s">
        <v>675</v>
      </c>
      <c r="T617" s="6">
        <v>261.0</v>
      </c>
      <c r="U617" s="7" t="s">
        <v>431</v>
      </c>
      <c r="V617" s="6">
        <v>4.0</v>
      </c>
      <c r="W617" s="7" t="s">
        <v>42</v>
      </c>
      <c r="X617" s="6">
        <v>261201.0</v>
      </c>
      <c r="Y617" s="7" t="s">
        <v>546</v>
      </c>
      <c r="Z617" s="7" t="s">
        <v>44</v>
      </c>
      <c r="AA617" s="6">
        <v>4101.0</v>
      </c>
      <c r="AB617" s="7" t="s">
        <v>148</v>
      </c>
      <c r="AC617" s="6">
        <v>5285000.0</v>
      </c>
      <c r="AD617" s="6">
        <v>0.0</v>
      </c>
      <c r="AE617" s="6">
        <v>0.0</v>
      </c>
      <c r="AF617" s="8">
        <v>45507.0</v>
      </c>
    </row>
    <row r="618" ht="14.25" hidden="1" customHeight="1">
      <c r="A618" s="3">
        <v>2023.0</v>
      </c>
      <c r="B618" s="4" t="s">
        <v>666</v>
      </c>
      <c r="C618" s="4" t="s">
        <v>667</v>
      </c>
      <c r="D618" s="4" t="s">
        <v>34</v>
      </c>
      <c r="E618" s="3">
        <v>10.0</v>
      </c>
      <c r="F618" s="4" t="s">
        <v>35</v>
      </c>
      <c r="G618" s="3">
        <v>100.0</v>
      </c>
      <c r="H618" s="4" t="s">
        <v>35</v>
      </c>
      <c r="I618" s="3">
        <v>100.0</v>
      </c>
      <c r="J618" s="4" t="s">
        <v>36</v>
      </c>
      <c r="K618" s="3">
        <v>19.0</v>
      </c>
      <c r="L618" s="4" t="s">
        <v>668</v>
      </c>
      <c r="M618" s="3">
        <v>2.0</v>
      </c>
      <c r="N618" s="4" t="s">
        <v>669</v>
      </c>
      <c r="O618" s="3">
        <v>14713.0</v>
      </c>
      <c r="P618" s="3">
        <v>1.0</v>
      </c>
      <c r="Q618" s="4" t="s">
        <v>670</v>
      </c>
      <c r="R618" s="3">
        <v>54.0</v>
      </c>
      <c r="S618" s="4" t="s">
        <v>675</v>
      </c>
      <c r="T618" s="3">
        <v>261.0</v>
      </c>
      <c r="U618" s="4" t="s">
        <v>431</v>
      </c>
      <c r="V618" s="3">
        <v>4.0</v>
      </c>
      <c r="W618" s="4" t="s">
        <v>42</v>
      </c>
      <c r="X618" s="3">
        <v>261401.0</v>
      </c>
      <c r="Y618" s="4" t="s">
        <v>564</v>
      </c>
      <c r="Z618" s="4" t="s">
        <v>44</v>
      </c>
      <c r="AA618" s="3">
        <v>4101.0</v>
      </c>
      <c r="AB618" s="4" t="s">
        <v>148</v>
      </c>
      <c r="AC618" s="3">
        <v>1515000.0</v>
      </c>
      <c r="AD618" s="3">
        <v>0.0</v>
      </c>
      <c r="AE618" s="3">
        <v>0.0</v>
      </c>
      <c r="AF618" s="5">
        <v>45507.0</v>
      </c>
    </row>
    <row r="619" ht="14.25" hidden="1" customHeight="1">
      <c r="A619" s="6">
        <v>2023.0</v>
      </c>
      <c r="B619" s="7" t="s">
        <v>666</v>
      </c>
      <c r="C619" s="7" t="s">
        <v>667</v>
      </c>
      <c r="D619" s="7" t="s">
        <v>34</v>
      </c>
      <c r="E619" s="6">
        <v>10.0</v>
      </c>
      <c r="F619" s="7" t="s">
        <v>35</v>
      </c>
      <c r="G619" s="6">
        <v>100.0</v>
      </c>
      <c r="H619" s="7" t="s">
        <v>35</v>
      </c>
      <c r="I619" s="6">
        <v>100.0</v>
      </c>
      <c r="J619" s="7" t="s">
        <v>36</v>
      </c>
      <c r="K619" s="6">
        <v>19.0</v>
      </c>
      <c r="L619" s="7" t="s">
        <v>668</v>
      </c>
      <c r="M619" s="6">
        <v>2.0</v>
      </c>
      <c r="N619" s="7" t="s">
        <v>669</v>
      </c>
      <c r="O619" s="6">
        <v>14713.0</v>
      </c>
      <c r="P619" s="6">
        <v>1.0</v>
      </c>
      <c r="Q619" s="7" t="s">
        <v>670</v>
      </c>
      <c r="R619" s="6">
        <v>55.0</v>
      </c>
      <c r="S619" s="7" t="s">
        <v>677</v>
      </c>
      <c r="T619" s="6">
        <v>271.0</v>
      </c>
      <c r="U619" s="7" t="s">
        <v>41</v>
      </c>
      <c r="V619" s="6">
        <v>4.0</v>
      </c>
      <c r="W619" s="7" t="s">
        <v>42</v>
      </c>
      <c r="X619" s="6">
        <v>271201.0</v>
      </c>
      <c r="Y619" s="7" t="s">
        <v>43</v>
      </c>
      <c r="Z619" s="7" t="s">
        <v>44</v>
      </c>
      <c r="AA619" s="6">
        <v>4101.0</v>
      </c>
      <c r="AB619" s="7" t="s">
        <v>148</v>
      </c>
      <c r="AC619" s="6">
        <v>687318.0</v>
      </c>
      <c r="AD619" s="6">
        <v>0.0</v>
      </c>
      <c r="AE619" s="6">
        <v>0.0</v>
      </c>
      <c r="AF619" s="8">
        <v>45507.0</v>
      </c>
    </row>
    <row r="620" ht="14.25" hidden="1" customHeight="1">
      <c r="A620" s="3">
        <v>2023.0</v>
      </c>
      <c r="B620" s="4" t="s">
        <v>666</v>
      </c>
      <c r="C620" s="4" t="s">
        <v>667</v>
      </c>
      <c r="D620" s="4" t="s">
        <v>34</v>
      </c>
      <c r="E620" s="3">
        <v>10.0</v>
      </c>
      <c r="F620" s="4" t="s">
        <v>35</v>
      </c>
      <c r="G620" s="3">
        <v>100.0</v>
      </c>
      <c r="H620" s="4" t="s">
        <v>35</v>
      </c>
      <c r="I620" s="3">
        <v>100.0</v>
      </c>
      <c r="J620" s="4" t="s">
        <v>36</v>
      </c>
      <c r="K620" s="3">
        <v>19.0</v>
      </c>
      <c r="L620" s="4" t="s">
        <v>668</v>
      </c>
      <c r="M620" s="3">
        <v>2.0</v>
      </c>
      <c r="N620" s="4" t="s">
        <v>669</v>
      </c>
      <c r="O620" s="3">
        <v>14713.0</v>
      </c>
      <c r="P620" s="3">
        <v>1.0</v>
      </c>
      <c r="Q620" s="4" t="s">
        <v>670</v>
      </c>
      <c r="R620" s="3">
        <v>56.0</v>
      </c>
      <c r="S620" s="4" t="s">
        <v>678</v>
      </c>
      <c r="T620" s="3">
        <v>271.0</v>
      </c>
      <c r="U620" s="4" t="s">
        <v>41</v>
      </c>
      <c r="V620" s="3">
        <v>4.0</v>
      </c>
      <c r="W620" s="4" t="s">
        <v>42</v>
      </c>
      <c r="X620" s="3">
        <v>271201.0</v>
      </c>
      <c r="Y620" s="4" t="s">
        <v>43</v>
      </c>
      <c r="Z620" s="4" t="s">
        <v>44</v>
      </c>
      <c r="AA620" s="3">
        <v>4101.0</v>
      </c>
      <c r="AB620" s="4" t="s">
        <v>148</v>
      </c>
      <c r="AC620" s="3">
        <v>687318.0</v>
      </c>
      <c r="AD620" s="3">
        <v>0.0</v>
      </c>
      <c r="AE620" s="3">
        <v>0.0</v>
      </c>
      <c r="AF620" s="5">
        <v>45507.0</v>
      </c>
    </row>
    <row r="621" ht="14.25" hidden="1" customHeight="1">
      <c r="A621" s="6">
        <v>2023.0</v>
      </c>
      <c r="B621" s="7" t="s">
        <v>666</v>
      </c>
      <c r="C621" s="7" t="s">
        <v>667</v>
      </c>
      <c r="D621" s="7" t="s">
        <v>34</v>
      </c>
      <c r="E621" s="6">
        <v>10.0</v>
      </c>
      <c r="F621" s="7" t="s">
        <v>35</v>
      </c>
      <c r="G621" s="6">
        <v>100.0</v>
      </c>
      <c r="H621" s="7" t="s">
        <v>35</v>
      </c>
      <c r="I621" s="6">
        <v>100.0</v>
      </c>
      <c r="J621" s="7" t="s">
        <v>36</v>
      </c>
      <c r="K621" s="6">
        <v>19.0</v>
      </c>
      <c r="L621" s="7" t="s">
        <v>668</v>
      </c>
      <c r="M621" s="6">
        <v>2.0</v>
      </c>
      <c r="N621" s="7" t="s">
        <v>669</v>
      </c>
      <c r="O621" s="6">
        <v>14713.0</v>
      </c>
      <c r="P621" s="6">
        <v>1.0</v>
      </c>
      <c r="Q621" s="7" t="s">
        <v>670</v>
      </c>
      <c r="R621" s="6">
        <v>57.0</v>
      </c>
      <c r="S621" s="7" t="s">
        <v>679</v>
      </c>
      <c r="T621" s="6">
        <v>271.0</v>
      </c>
      <c r="U621" s="7" t="s">
        <v>41</v>
      </c>
      <c r="V621" s="6">
        <v>4.0</v>
      </c>
      <c r="W621" s="7" t="s">
        <v>42</v>
      </c>
      <c r="X621" s="6">
        <v>271201.0</v>
      </c>
      <c r="Y621" s="7" t="s">
        <v>43</v>
      </c>
      <c r="Z621" s="7" t="s">
        <v>44</v>
      </c>
      <c r="AA621" s="6">
        <v>4101.0</v>
      </c>
      <c r="AB621" s="7" t="s">
        <v>148</v>
      </c>
      <c r="AC621" s="6">
        <v>687318.0</v>
      </c>
      <c r="AD621" s="6">
        <v>0.0</v>
      </c>
      <c r="AE621" s="6">
        <v>0.0</v>
      </c>
      <c r="AF621" s="8">
        <v>45507.0</v>
      </c>
    </row>
    <row r="622" ht="14.25" hidden="1" customHeight="1">
      <c r="A622" s="3">
        <v>2023.0</v>
      </c>
      <c r="B622" s="4" t="s">
        <v>666</v>
      </c>
      <c r="C622" s="4" t="s">
        <v>667</v>
      </c>
      <c r="D622" s="4" t="s">
        <v>34</v>
      </c>
      <c r="E622" s="3">
        <v>10.0</v>
      </c>
      <c r="F622" s="4" t="s">
        <v>35</v>
      </c>
      <c r="G622" s="3">
        <v>100.0</v>
      </c>
      <c r="H622" s="4" t="s">
        <v>35</v>
      </c>
      <c r="I622" s="3">
        <v>100.0</v>
      </c>
      <c r="J622" s="4" t="s">
        <v>36</v>
      </c>
      <c r="K622" s="3">
        <v>19.0</v>
      </c>
      <c r="L622" s="4" t="s">
        <v>668</v>
      </c>
      <c r="M622" s="3">
        <v>2.0</v>
      </c>
      <c r="N622" s="4" t="s">
        <v>669</v>
      </c>
      <c r="O622" s="3">
        <v>14713.0</v>
      </c>
      <c r="P622" s="3">
        <v>1.0</v>
      </c>
      <c r="Q622" s="4" t="s">
        <v>670</v>
      </c>
      <c r="R622" s="3">
        <v>58.0</v>
      </c>
      <c r="S622" s="4" t="s">
        <v>680</v>
      </c>
      <c r="T622" s="3">
        <v>271.0</v>
      </c>
      <c r="U622" s="4" t="s">
        <v>41</v>
      </c>
      <c r="V622" s="3">
        <v>4.0</v>
      </c>
      <c r="W622" s="4" t="s">
        <v>42</v>
      </c>
      <c r="X622" s="3">
        <v>271201.0</v>
      </c>
      <c r="Y622" s="4" t="s">
        <v>43</v>
      </c>
      <c r="Z622" s="4" t="s">
        <v>44</v>
      </c>
      <c r="AA622" s="3">
        <v>4101.0</v>
      </c>
      <c r="AB622" s="4" t="s">
        <v>148</v>
      </c>
      <c r="AC622" s="3">
        <v>687318.0</v>
      </c>
      <c r="AD622" s="3">
        <v>0.0</v>
      </c>
      <c r="AE622" s="3">
        <v>0.0</v>
      </c>
      <c r="AF622" s="5">
        <v>45507.0</v>
      </c>
    </row>
    <row r="623" ht="14.25" hidden="1" customHeight="1">
      <c r="A623" s="6">
        <v>2023.0</v>
      </c>
      <c r="B623" s="7" t="s">
        <v>666</v>
      </c>
      <c r="C623" s="7" t="s">
        <v>667</v>
      </c>
      <c r="D623" s="7" t="s">
        <v>34</v>
      </c>
      <c r="E623" s="6">
        <v>10.0</v>
      </c>
      <c r="F623" s="7" t="s">
        <v>35</v>
      </c>
      <c r="G623" s="6">
        <v>100.0</v>
      </c>
      <c r="H623" s="7" t="s">
        <v>35</v>
      </c>
      <c r="I623" s="6">
        <v>100.0</v>
      </c>
      <c r="J623" s="7" t="s">
        <v>36</v>
      </c>
      <c r="K623" s="6">
        <v>19.0</v>
      </c>
      <c r="L623" s="7" t="s">
        <v>668</v>
      </c>
      <c r="M623" s="6">
        <v>2.0</v>
      </c>
      <c r="N623" s="7" t="s">
        <v>669</v>
      </c>
      <c r="O623" s="6">
        <v>14713.0</v>
      </c>
      <c r="P623" s="6">
        <v>1.0</v>
      </c>
      <c r="Q623" s="7" t="s">
        <v>670</v>
      </c>
      <c r="R623" s="6">
        <v>59.0</v>
      </c>
      <c r="S623" s="7" t="s">
        <v>681</v>
      </c>
      <c r="T623" s="6">
        <v>271.0</v>
      </c>
      <c r="U623" s="7" t="s">
        <v>41</v>
      </c>
      <c r="V623" s="6">
        <v>4.0</v>
      </c>
      <c r="W623" s="7" t="s">
        <v>42</v>
      </c>
      <c r="X623" s="6">
        <v>271201.0</v>
      </c>
      <c r="Y623" s="7" t="s">
        <v>43</v>
      </c>
      <c r="Z623" s="7" t="s">
        <v>44</v>
      </c>
      <c r="AA623" s="6">
        <v>4101.0</v>
      </c>
      <c r="AB623" s="7" t="s">
        <v>148</v>
      </c>
      <c r="AC623" s="6">
        <v>687318.0</v>
      </c>
      <c r="AD623" s="6">
        <v>0.0</v>
      </c>
      <c r="AE623" s="6">
        <v>0.0</v>
      </c>
      <c r="AF623" s="8">
        <v>45507.0</v>
      </c>
    </row>
    <row r="624" ht="14.25" hidden="1" customHeight="1">
      <c r="A624" s="3">
        <v>2023.0</v>
      </c>
      <c r="B624" s="4" t="s">
        <v>666</v>
      </c>
      <c r="C624" s="4" t="s">
        <v>667</v>
      </c>
      <c r="D624" s="4" t="s">
        <v>34</v>
      </c>
      <c r="E624" s="3">
        <v>10.0</v>
      </c>
      <c r="F624" s="4" t="s">
        <v>35</v>
      </c>
      <c r="G624" s="3">
        <v>100.0</v>
      </c>
      <c r="H624" s="4" t="s">
        <v>35</v>
      </c>
      <c r="I624" s="3">
        <v>100.0</v>
      </c>
      <c r="J624" s="4" t="s">
        <v>36</v>
      </c>
      <c r="K624" s="3">
        <v>19.0</v>
      </c>
      <c r="L624" s="4" t="s">
        <v>668</v>
      </c>
      <c r="M624" s="3">
        <v>2.0</v>
      </c>
      <c r="N624" s="4" t="s">
        <v>669</v>
      </c>
      <c r="O624" s="3">
        <v>14713.0</v>
      </c>
      <c r="P624" s="3">
        <v>1.0</v>
      </c>
      <c r="Q624" s="4" t="s">
        <v>670</v>
      </c>
      <c r="R624" s="3">
        <v>60.0</v>
      </c>
      <c r="S624" s="4" t="s">
        <v>682</v>
      </c>
      <c r="T624" s="3">
        <v>271.0</v>
      </c>
      <c r="U624" s="4" t="s">
        <v>41</v>
      </c>
      <c r="V624" s="3">
        <v>4.0</v>
      </c>
      <c r="W624" s="4" t="s">
        <v>42</v>
      </c>
      <c r="X624" s="3">
        <v>271201.0</v>
      </c>
      <c r="Y624" s="4" t="s">
        <v>43</v>
      </c>
      <c r="Z624" s="4" t="s">
        <v>44</v>
      </c>
      <c r="AA624" s="3">
        <v>4101.0</v>
      </c>
      <c r="AB624" s="4" t="s">
        <v>148</v>
      </c>
      <c r="AC624" s="3">
        <v>687318.0</v>
      </c>
      <c r="AD624" s="3">
        <v>0.0</v>
      </c>
      <c r="AE624" s="3">
        <v>0.0</v>
      </c>
      <c r="AF624" s="5">
        <v>45507.0</v>
      </c>
    </row>
    <row r="625" ht="14.25" hidden="1" customHeight="1">
      <c r="A625" s="6">
        <v>2023.0</v>
      </c>
      <c r="B625" s="7" t="s">
        <v>666</v>
      </c>
      <c r="C625" s="7" t="s">
        <v>667</v>
      </c>
      <c r="D625" s="7" t="s">
        <v>34</v>
      </c>
      <c r="E625" s="6">
        <v>10.0</v>
      </c>
      <c r="F625" s="7" t="s">
        <v>35</v>
      </c>
      <c r="G625" s="6">
        <v>100.0</v>
      </c>
      <c r="H625" s="7" t="s">
        <v>35</v>
      </c>
      <c r="I625" s="6">
        <v>100.0</v>
      </c>
      <c r="J625" s="7" t="s">
        <v>36</v>
      </c>
      <c r="K625" s="6">
        <v>19.0</v>
      </c>
      <c r="L625" s="7" t="s">
        <v>668</v>
      </c>
      <c r="M625" s="6">
        <v>2.0</v>
      </c>
      <c r="N625" s="7" t="s">
        <v>669</v>
      </c>
      <c r="O625" s="6">
        <v>14713.0</v>
      </c>
      <c r="P625" s="6">
        <v>1.0</v>
      </c>
      <c r="Q625" s="7" t="s">
        <v>670</v>
      </c>
      <c r="R625" s="6">
        <v>61.0</v>
      </c>
      <c r="S625" s="7" t="s">
        <v>683</v>
      </c>
      <c r="T625" s="6">
        <v>271.0</v>
      </c>
      <c r="U625" s="7" t="s">
        <v>41</v>
      </c>
      <c r="V625" s="6">
        <v>4.0</v>
      </c>
      <c r="W625" s="7" t="s">
        <v>42</v>
      </c>
      <c r="X625" s="6">
        <v>271201.0</v>
      </c>
      <c r="Y625" s="7" t="s">
        <v>43</v>
      </c>
      <c r="Z625" s="7" t="s">
        <v>44</v>
      </c>
      <c r="AA625" s="6">
        <v>4101.0</v>
      </c>
      <c r="AB625" s="7" t="s">
        <v>148</v>
      </c>
      <c r="AC625" s="6">
        <v>687318.0</v>
      </c>
      <c r="AD625" s="6">
        <v>0.0</v>
      </c>
      <c r="AE625" s="6">
        <v>0.0</v>
      </c>
      <c r="AF625" s="8">
        <v>45507.0</v>
      </c>
    </row>
    <row r="626" ht="14.25" hidden="1" customHeight="1">
      <c r="A626" s="3">
        <v>2023.0</v>
      </c>
      <c r="B626" s="4" t="s">
        <v>666</v>
      </c>
      <c r="C626" s="4" t="s">
        <v>667</v>
      </c>
      <c r="D626" s="4" t="s">
        <v>34</v>
      </c>
      <c r="E626" s="3">
        <v>10.0</v>
      </c>
      <c r="F626" s="4" t="s">
        <v>35</v>
      </c>
      <c r="G626" s="3">
        <v>100.0</v>
      </c>
      <c r="H626" s="4" t="s">
        <v>35</v>
      </c>
      <c r="I626" s="3">
        <v>100.0</v>
      </c>
      <c r="J626" s="4" t="s">
        <v>36</v>
      </c>
      <c r="K626" s="3">
        <v>19.0</v>
      </c>
      <c r="L626" s="4" t="s">
        <v>668</v>
      </c>
      <c r="M626" s="3">
        <v>2.0</v>
      </c>
      <c r="N626" s="4" t="s">
        <v>669</v>
      </c>
      <c r="O626" s="3">
        <v>14713.0</v>
      </c>
      <c r="P626" s="3">
        <v>1.0</v>
      </c>
      <c r="Q626" s="4" t="s">
        <v>670</v>
      </c>
      <c r="R626" s="3">
        <v>65.0</v>
      </c>
      <c r="S626" s="4" t="s">
        <v>684</v>
      </c>
      <c r="T626" s="3">
        <v>271.0</v>
      </c>
      <c r="U626" s="4" t="s">
        <v>41</v>
      </c>
      <c r="V626" s="3">
        <v>4.0</v>
      </c>
      <c r="W626" s="4" t="s">
        <v>42</v>
      </c>
      <c r="X626" s="3">
        <v>271201.0</v>
      </c>
      <c r="Y626" s="4" t="s">
        <v>43</v>
      </c>
      <c r="Z626" s="4" t="s">
        <v>44</v>
      </c>
      <c r="AA626" s="3">
        <v>4101.0</v>
      </c>
      <c r="AB626" s="4" t="s">
        <v>148</v>
      </c>
      <c r="AC626" s="3">
        <v>687319.0</v>
      </c>
      <c r="AD626" s="3">
        <v>0.0</v>
      </c>
      <c r="AE626" s="3">
        <v>0.0</v>
      </c>
      <c r="AF626" s="5">
        <v>45507.0</v>
      </c>
    </row>
    <row r="627" ht="14.25" hidden="1" customHeight="1">
      <c r="A627" s="6">
        <v>2023.0</v>
      </c>
      <c r="B627" s="7" t="s">
        <v>666</v>
      </c>
      <c r="C627" s="7" t="s">
        <v>667</v>
      </c>
      <c r="D627" s="7" t="s">
        <v>34</v>
      </c>
      <c r="E627" s="6">
        <v>10.0</v>
      </c>
      <c r="F627" s="7" t="s">
        <v>35</v>
      </c>
      <c r="G627" s="6">
        <v>100.0</v>
      </c>
      <c r="H627" s="7" t="s">
        <v>35</v>
      </c>
      <c r="I627" s="6">
        <v>100.0</v>
      </c>
      <c r="J627" s="7" t="s">
        <v>36</v>
      </c>
      <c r="K627" s="6">
        <v>19.0</v>
      </c>
      <c r="L627" s="7" t="s">
        <v>668</v>
      </c>
      <c r="M627" s="6">
        <v>2.0</v>
      </c>
      <c r="N627" s="7" t="s">
        <v>669</v>
      </c>
      <c r="O627" s="6">
        <v>15014.0</v>
      </c>
      <c r="P627" s="6">
        <v>2.0</v>
      </c>
      <c r="Q627" s="7" t="s">
        <v>685</v>
      </c>
      <c r="R627" s="6">
        <v>51.0</v>
      </c>
      <c r="S627" s="7" t="s">
        <v>686</v>
      </c>
      <c r="T627" s="6">
        <v>271.0</v>
      </c>
      <c r="U627" s="7" t="s">
        <v>41</v>
      </c>
      <c r="V627" s="6">
        <v>4.0</v>
      </c>
      <c r="W627" s="7" t="s">
        <v>42</v>
      </c>
      <c r="X627" s="6">
        <v>271101.0</v>
      </c>
      <c r="Y627" s="7" t="s">
        <v>116</v>
      </c>
      <c r="Z627" s="7" t="s">
        <v>44</v>
      </c>
      <c r="AA627" s="6">
        <v>4101.0</v>
      </c>
      <c r="AB627" s="7" t="s">
        <v>148</v>
      </c>
      <c r="AC627" s="6">
        <v>0.0</v>
      </c>
      <c r="AD627" s="6">
        <v>2244444.0</v>
      </c>
      <c r="AE627" s="6">
        <v>0.0</v>
      </c>
      <c r="AF627" s="8">
        <v>45507.0</v>
      </c>
    </row>
    <row r="628" ht="14.25" hidden="1" customHeight="1">
      <c r="A628" s="3">
        <v>2023.0</v>
      </c>
      <c r="B628" s="4" t="s">
        <v>666</v>
      </c>
      <c r="C628" s="4" t="s">
        <v>667</v>
      </c>
      <c r="D628" s="4" t="s">
        <v>34</v>
      </c>
      <c r="E628" s="3">
        <v>10.0</v>
      </c>
      <c r="F628" s="4" t="s">
        <v>35</v>
      </c>
      <c r="G628" s="3">
        <v>100.0</v>
      </c>
      <c r="H628" s="4" t="s">
        <v>35</v>
      </c>
      <c r="I628" s="3">
        <v>100.0</v>
      </c>
      <c r="J628" s="4" t="s">
        <v>36</v>
      </c>
      <c r="K628" s="3">
        <v>19.0</v>
      </c>
      <c r="L628" s="4" t="s">
        <v>668</v>
      </c>
      <c r="M628" s="3">
        <v>2.0</v>
      </c>
      <c r="N628" s="4" t="s">
        <v>669</v>
      </c>
      <c r="O628" s="3">
        <v>15014.0</v>
      </c>
      <c r="P628" s="3">
        <v>2.0</v>
      </c>
      <c r="Q628" s="4" t="s">
        <v>685</v>
      </c>
      <c r="R628" s="3">
        <v>51.0</v>
      </c>
      <c r="S628" s="4" t="s">
        <v>686</v>
      </c>
      <c r="T628" s="3">
        <v>271.0</v>
      </c>
      <c r="U628" s="4" t="s">
        <v>41</v>
      </c>
      <c r="V628" s="3">
        <v>4.0</v>
      </c>
      <c r="W628" s="4" t="s">
        <v>42</v>
      </c>
      <c r="X628" s="3">
        <v>271401.0</v>
      </c>
      <c r="Y628" s="4" t="s">
        <v>672</v>
      </c>
      <c r="Z628" s="4" t="s">
        <v>44</v>
      </c>
      <c r="AA628" s="3">
        <v>4101.0</v>
      </c>
      <c r="AB628" s="4" t="s">
        <v>148</v>
      </c>
      <c r="AC628" s="3">
        <v>1122222.0</v>
      </c>
      <c r="AD628" s="3">
        <v>0.0</v>
      </c>
      <c r="AE628" s="3">
        <v>0.0</v>
      </c>
      <c r="AF628" s="5">
        <v>45507.0</v>
      </c>
    </row>
    <row r="629" ht="14.25" hidden="1" customHeight="1">
      <c r="A629" s="6">
        <v>2023.0</v>
      </c>
      <c r="B629" s="7" t="s">
        <v>666</v>
      </c>
      <c r="C629" s="7" t="s">
        <v>667</v>
      </c>
      <c r="D629" s="7" t="s">
        <v>34</v>
      </c>
      <c r="E629" s="6">
        <v>10.0</v>
      </c>
      <c r="F629" s="7" t="s">
        <v>35</v>
      </c>
      <c r="G629" s="6">
        <v>100.0</v>
      </c>
      <c r="H629" s="7" t="s">
        <v>35</v>
      </c>
      <c r="I629" s="6">
        <v>100.0</v>
      </c>
      <c r="J629" s="7" t="s">
        <v>36</v>
      </c>
      <c r="K629" s="6">
        <v>19.0</v>
      </c>
      <c r="L629" s="7" t="s">
        <v>668</v>
      </c>
      <c r="M629" s="6">
        <v>2.0</v>
      </c>
      <c r="N629" s="7" t="s">
        <v>669</v>
      </c>
      <c r="O629" s="6">
        <v>15014.0</v>
      </c>
      <c r="P629" s="6">
        <v>2.0</v>
      </c>
      <c r="Q629" s="7" t="s">
        <v>685</v>
      </c>
      <c r="R629" s="6">
        <v>52.0</v>
      </c>
      <c r="S629" s="7" t="s">
        <v>687</v>
      </c>
      <c r="T629" s="6">
        <v>271.0</v>
      </c>
      <c r="U629" s="7" t="s">
        <v>41</v>
      </c>
      <c r="V629" s="6">
        <v>4.0</v>
      </c>
      <c r="W629" s="7" t="s">
        <v>42</v>
      </c>
      <c r="X629" s="6">
        <v>271501.0</v>
      </c>
      <c r="Y629" s="7" t="s">
        <v>75</v>
      </c>
      <c r="Z629" s="7" t="s">
        <v>44</v>
      </c>
      <c r="AA629" s="6">
        <v>4101.0</v>
      </c>
      <c r="AB629" s="7" t="s">
        <v>148</v>
      </c>
      <c r="AC629" s="6">
        <v>1.0826262E7</v>
      </c>
      <c r="AD629" s="6">
        <v>2524.0</v>
      </c>
      <c r="AE629" s="6">
        <v>0.0</v>
      </c>
      <c r="AF629" s="8">
        <v>45507.0</v>
      </c>
    </row>
    <row r="630" ht="14.25" hidden="1" customHeight="1">
      <c r="A630" s="3">
        <v>2023.0</v>
      </c>
      <c r="B630" s="4" t="s">
        <v>666</v>
      </c>
      <c r="C630" s="4" t="s">
        <v>667</v>
      </c>
      <c r="D630" s="4" t="s">
        <v>34</v>
      </c>
      <c r="E630" s="3">
        <v>10.0</v>
      </c>
      <c r="F630" s="4" t="s">
        <v>35</v>
      </c>
      <c r="G630" s="3">
        <v>100.0</v>
      </c>
      <c r="H630" s="4" t="s">
        <v>35</v>
      </c>
      <c r="I630" s="3">
        <v>100.0</v>
      </c>
      <c r="J630" s="4" t="s">
        <v>36</v>
      </c>
      <c r="K630" s="3">
        <v>19.0</v>
      </c>
      <c r="L630" s="4" t="s">
        <v>668</v>
      </c>
      <c r="M630" s="3">
        <v>2.0</v>
      </c>
      <c r="N630" s="4" t="s">
        <v>669</v>
      </c>
      <c r="O630" s="3">
        <v>15014.0</v>
      </c>
      <c r="P630" s="3">
        <v>2.0</v>
      </c>
      <c r="Q630" s="4" t="s">
        <v>685</v>
      </c>
      <c r="R630" s="3">
        <v>54.0</v>
      </c>
      <c r="S630" s="4" t="s">
        <v>688</v>
      </c>
      <c r="T630" s="3">
        <v>271.0</v>
      </c>
      <c r="U630" s="4" t="s">
        <v>41</v>
      </c>
      <c r="V630" s="3">
        <v>4.0</v>
      </c>
      <c r="W630" s="4" t="s">
        <v>42</v>
      </c>
      <c r="X630" s="3">
        <v>271101.0</v>
      </c>
      <c r="Y630" s="4" t="s">
        <v>116</v>
      </c>
      <c r="Z630" s="4" t="s">
        <v>44</v>
      </c>
      <c r="AA630" s="3">
        <v>4101.0</v>
      </c>
      <c r="AB630" s="4" t="s">
        <v>148</v>
      </c>
      <c r="AC630" s="3">
        <v>0.0</v>
      </c>
      <c r="AD630" s="3">
        <v>0.0</v>
      </c>
      <c r="AE630" s="3">
        <v>0.0</v>
      </c>
      <c r="AF630" s="5">
        <v>45507.0</v>
      </c>
    </row>
    <row r="631" ht="14.25" hidden="1" customHeight="1">
      <c r="A631" s="6">
        <v>2023.0</v>
      </c>
      <c r="B631" s="7" t="s">
        <v>666</v>
      </c>
      <c r="C631" s="7" t="s">
        <v>667</v>
      </c>
      <c r="D631" s="7" t="s">
        <v>34</v>
      </c>
      <c r="E631" s="6">
        <v>10.0</v>
      </c>
      <c r="F631" s="7" t="s">
        <v>35</v>
      </c>
      <c r="G631" s="6">
        <v>100.0</v>
      </c>
      <c r="H631" s="7" t="s">
        <v>35</v>
      </c>
      <c r="I631" s="6">
        <v>100.0</v>
      </c>
      <c r="J631" s="7" t="s">
        <v>36</v>
      </c>
      <c r="K631" s="6">
        <v>19.0</v>
      </c>
      <c r="L631" s="7" t="s">
        <v>668</v>
      </c>
      <c r="M631" s="6">
        <v>2.0</v>
      </c>
      <c r="N631" s="7" t="s">
        <v>669</v>
      </c>
      <c r="O631" s="6">
        <v>15014.0</v>
      </c>
      <c r="P631" s="6">
        <v>2.0</v>
      </c>
      <c r="Q631" s="7" t="s">
        <v>685</v>
      </c>
      <c r="R631" s="6">
        <v>54.0</v>
      </c>
      <c r="S631" s="7" t="s">
        <v>688</v>
      </c>
      <c r="T631" s="6">
        <v>271.0</v>
      </c>
      <c r="U631" s="7" t="s">
        <v>41</v>
      </c>
      <c r="V631" s="6">
        <v>4.0</v>
      </c>
      <c r="W631" s="7" t="s">
        <v>42</v>
      </c>
      <c r="X631" s="6">
        <v>271401.0</v>
      </c>
      <c r="Y631" s="7" t="s">
        <v>672</v>
      </c>
      <c r="Z631" s="7" t="s">
        <v>44</v>
      </c>
      <c r="AA631" s="6">
        <v>4101.0</v>
      </c>
      <c r="AB631" s="7" t="s">
        <v>148</v>
      </c>
      <c r="AC631" s="6">
        <v>1.291462E7</v>
      </c>
      <c r="AD631" s="6">
        <v>0.0</v>
      </c>
      <c r="AE631" s="6">
        <v>0.0</v>
      </c>
      <c r="AF631" s="8">
        <v>45507.0</v>
      </c>
    </row>
    <row r="632" ht="14.25" hidden="1" customHeight="1">
      <c r="A632" s="3">
        <v>2023.0</v>
      </c>
      <c r="B632" s="4" t="s">
        <v>666</v>
      </c>
      <c r="C632" s="4" t="s">
        <v>667</v>
      </c>
      <c r="D632" s="4" t="s">
        <v>34</v>
      </c>
      <c r="E632" s="3">
        <v>10.0</v>
      </c>
      <c r="F632" s="4" t="s">
        <v>35</v>
      </c>
      <c r="G632" s="3">
        <v>100.0</v>
      </c>
      <c r="H632" s="4" t="s">
        <v>35</v>
      </c>
      <c r="I632" s="3">
        <v>100.0</v>
      </c>
      <c r="J632" s="4" t="s">
        <v>36</v>
      </c>
      <c r="K632" s="3">
        <v>19.0</v>
      </c>
      <c r="L632" s="4" t="s">
        <v>668</v>
      </c>
      <c r="M632" s="3">
        <v>2.0</v>
      </c>
      <c r="N632" s="4" t="s">
        <v>669</v>
      </c>
      <c r="O632" s="3">
        <v>15014.0</v>
      </c>
      <c r="P632" s="3">
        <v>2.0</v>
      </c>
      <c r="Q632" s="4" t="s">
        <v>685</v>
      </c>
      <c r="R632" s="3">
        <v>55.0</v>
      </c>
      <c r="S632" s="4" t="s">
        <v>689</v>
      </c>
      <c r="T632" s="3">
        <v>271.0</v>
      </c>
      <c r="U632" s="4" t="s">
        <v>41</v>
      </c>
      <c r="V632" s="3">
        <v>4.0</v>
      </c>
      <c r="W632" s="4" t="s">
        <v>42</v>
      </c>
      <c r="X632" s="3">
        <v>271101.0</v>
      </c>
      <c r="Y632" s="4" t="s">
        <v>116</v>
      </c>
      <c r="Z632" s="4" t="s">
        <v>44</v>
      </c>
      <c r="AA632" s="3">
        <v>4101.0</v>
      </c>
      <c r="AB632" s="4" t="s">
        <v>148</v>
      </c>
      <c r="AC632" s="3">
        <v>0.0</v>
      </c>
      <c r="AD632" s="3">
        <v>8.0</v>
      </c>
      <c r="AE632" s="3">
        <v>0.0</v>
      </c>
      <c r="AF632" s="5">
        <v>45507.0</v>
      </c>
    </row>
    <row r="633" ht="14.25" hidden="1" customHeight="1">
      <c r="A633" s="6">
        <v>2023.0</v>
      </c>
      <c r="B633" s="7" t="s">
        <v>666</v>
      </c>
      <c r="C633" s="7" t="s">
        <v>667</v>
      </c>
      <c r="D633" s="7" t="s">
        <v>34</v>
      </c>
      <c r="E633" s="6">
        <v>10.0</v>
      </c>
      <c r="F633" s="7" t="s">
        <v>35</v>
      </c>
      <c r="G633" s="6">
        <v>100.0</v>
      </c>
      <c r="H633" s="7" t="s">
        <v>35</v>
      </c>
      <c r="I633" s="6">
        <v>100.0</v>
      </c>
      <c r="J633" s="7" t="s">
        <v>36</v>
      </c>
      <c r="K633" s="6">
        <v>19.0</v>
      </c>
      <c r="L633" s="7" t="s">
        <v>668</v>
      </c>
      <c r="M633" s="6">
        <v>2.0</v>
      </c>
      <c r="N633" s="7" t="s">
        <v>669</v>
      </c>
      <c r="O633" s="6">
        <v>15014.0</v>
      </c>
      <c r="P633" s="6">
        <v>2.0</v>
      </c>
      <c r="Q633" s="7" t="s">
        <v>685</v>
      </c>
      <c r="R633" s="6">
        <v>55.0</v>
      </c>
      <c r="S633" s="7" t="s">
        <v>689</v>
      </c>
      <c r="T633" s="6">
        <v>271.0</v>
      </c>
      <c r="U633" s="7" t="s">
        <v>41</v>
      </c>
      <c r="V633" s="6">
        <v>4.0</v>
      </c>
      <c r="W633" s="7" t="s">
        <v>42</v>
      </c>
      <c r="X633" s="6">
        <v>271401.0</v>
      </c>
      <c r="Y633" s="7" t="s">
        <v>672</v>
      </c>
      <c r="Z633" s="7" t="s">
        <v>44</v>
      </c>
      <c r="AA633" s="6">
        <v>4101.0</v>
      </c>
      <c r="AB633" s="7" t="s">
        <v>148</v>
      </c>
      <c r="AC633" s="6">
        <v>1.6071974E7</v>
      </c>
      <c r="AD633" s="6">
        <v>0.0</v>
      </c>
      <c r="AE633" s="6">
        <v>0.0</v>
      </c>
      <c r="AF633" s="8">
        <v>45507.0</v>
      </c>
    </row>
    <row r="634" ht="14.25" hidden="1" customHeight="1">
      <c r="A634" s="3">
        <v>2023.0</v>
      </c>
      <c r="B634" s="4" t="s">
        <v>666</v>
      </c>
      <c r="C634" s="4" t="s">
        <v>667</v>
      </c>
      <c r="D634" s="4" t="s">
        <v>34</v>
      </c>
      <c r="E634" s="3">
        <v>10.0</v>
      </c>
      <c r="F634" s="4" t="s">
        <v>35</v>
      </c>
      <c r="G634" s="3">
        <v>100.0</v>
      </c>
      <c r="H634" s="4" t="s">
        <v>35</v>
      </c>
      <c r="I634" s="3">
        <v>100.0</v>
      </c>
      <c r="J634" s="4" t="s">
        <v>36</v>
      </c>
      <c r="K634" s="3">
        <v>19.0</v>
      </c>
      <c r="L634" s="4" t="s">
        <v>668</v>
      </c>
      <c r="M634" s="3">
        <v>2.0</v>
      </c>
      <c r="N634" s="4" t="s">
        <v>669</v>
      </c>
      <c r="O634" s="3">
        <v>15014.0</v>
      </c>
      <c r="P634" s="3">
        <v>2.0</v>
      </c>
      <c r="Q634" s="4" t="s">
        <v>685</v>
      </c>
      <c r="R634" s="3">
        <v>56.0</v>
      </c>
      <c r="S634" s="4" t="s">
        <v>690</v>
      </c>
      <c r="T634" s="3">
        <v>271.0</v>
      </c>
      <c r="U634" s="4" t="s">
        <v>41</v>
      </c>
      <c r="V634" s="3">
        <v>4.0</v>
      </c>
      <c r="W634" s="4" t="s">
        <v>42</v>
      </c>
      <c r="X634" s="3">
        <v>271101.0</v>
      </c>
      <c r="Y634" s="4" t="s">
        <v>116</v>
      </c>
      <c r="Z634" s="4" t="s">
        <v>44</v>
      </c>
      <c r="AA634" s="3">
        <v>4101.0</v>
      </c>
      <c r="AB634" s="4" t="s">
        <v>148</v>
      </c>
      <c r="AC634" s="3">
        <v>0.0</v>
      </c>
      <c r="AD634" s="3">
        <v>2665056.0</v>
      </c>
      <c r="AE634" s="3">
        <v>0.0</v>
      </c>
      <c r="AF634" s="5">
        <v>45507.0</v>
      </c>
    </row>
    <row r="635" ht="14.25" hidden="1" customHeight="1">
      <c r="A635" s="6">
        <v>2023.0</v>
      </c>
      <c r="B635" s="7" t="s">
        <v>666</v>
      </c>
      <c r="C635" s="7" t="s">
        <v>667</v>
      </c>
      <c r="D635" s="7" t="s">
        <v>34</v>
      </c>
      <c r="E635" s="6">
        <v>10.0</v>
      </c>
      <c r="F635" s="7" t="s">
        <v>35</v>
      </c>
      <c r="G635" s="6">
        <v>100.0</v>
      </c>
      <c r="H635" s="7" t="s">
        <v>35</v>
      </c>
      <c r="I635" s="6">
        <v>100.0</v>
      </c>
      <c r="J635" s="7" t="s">
        <v>36</v>
      </c>
      <c r="K635" s="6">
        <v>19.0</v>
      </c>
      <c r="L635" s="7" t="s">
        <v>668</v>
      </c>
      <c r="M635" s="6">
        <v>2.0</v>
      </c>
      <c r="N635" s="7" t="s">
        <v>669</v>
      </c>
      <c r="O635" s="6">
        <v>15014.0</v>
      </c>
      <c r="P635" s="6">
        <v>2.0</v>
      </c>
      <c r="Q635" s="7" t="s">
        <v>685</v>
      </c>
      <c r="R635" s="6">
        <v>56.0</v>
      </c>
      <c r="S635" s="7" t="s">
        <v>690</v>
      </c>
      <c r="T635" s="6">
        <v>271.0</v>
      </c>
      <c r="U635" s="7" t="s">
        <v>41</v>
      </c>
      <c r="V635" s="6">
        <v>4.0</v>
      </c>
      <c r="W635" s="7" t="s">
        <v>42</v>
      </c>
      <c r="X635" s="6">
        <v>271401.0</v>
      </c>
      <c r="Y635" s="7" t="s">
        <v>672</v>
      </c>
      <c r="Z635" s="7" t="s">
        <v>44</v>
      </c>
      <c r="AA635" s="6">
        <v>4101.0</v>
      </c>
      <c r="AB635" s="7" t="s">
        <v>148</v>
      </c>
      <c r="AC635" s="6">
        <v>1332528.0</v>
      </c>
      <c r="AD635" s="6">
        <v>0.0</v>
      </c>
      <c r="AE635" s="6">
        <v>0.0</v>
      </c>
      <c r="AF635" s="8">
        <v>45507.0</v>
      </c>
    </row>
    <row r="636" ht="14.25" hidden="1" customHeight="1">
      <c r="A636" s="3">
        <v>2023.0</v>
      </c>
      <c r="B636" s="4" t="s">
        <v>666</v>
      </c>
      <c r="C636" s="4" t="s">
        <v>667</v>
      </c>
      <c r="D636" s="4" t="s">
        <v>34</v>
      </c>
      <c r="E636" s="3">
        <v>10.0</v>
      </c>
      <c r="F636" s="4" t="s">
        <v>35</v>
      </c>
      <c r="G636" s="3">
        <v>100.0</v>
      </c>
      <c r="H636" s="4" t="s">
        <v>35</v>
      </c>
      <c r="I636" s="3">
        <v>100.0</v>
      </c>
      <c r="J636" s="4" t="s">
        <v>36</v>
      </c>
      <c r="K636" s="3">
        <v>19.0</v>
      </c>
      <c r="L636" s="4" t="s">
        <v>668</v>
      </c>
      <c r="M636" s="3">
        <v>2.0</v>
      </c>
      <c r="N636" s="4" t="s">
        <v>669</v>
      </c>
      <c r="O636" s="3">
        <v>15014.0</v>
      </c>
      <c r="P636" s="3">
        <v>2.0</v>
      </c>
      <c r="Q636" s="4" t="s">
        <v>685</v>
      </c>
      <c r="R636" s="3">
        <v>57.0</v>
      </c>
      <c r="S636" s="4" t="s">
        <v>691</v>
      </c>
      <c r="T636" s="3">
        <v>265.0</v>
      </c>
      <c r="U636" s="4" t="s">
        <v>506</v>
      </c>
      <c r="V636" s="3">
        <v>4.0</v>
      </c>
      <c r="W636" s="4" t="s">
        <v>42</v>
      </c>
      <c r="X636" s="3">
        <v>265601.0</v>
      </c>
      <c r="Y636" s="4" t="s">
        <v>555</v>
      </c>
      <c r="Z636" s="4" t="s">
        <v>44</v>
      </c>
      <c r="AA636" s="3">
        <v>4101.0</v>
      </c>
      <c r="AB636" s="4" t="s">
        <v>148</v>
      </c>
      <c r="AC636" s="3">
        <v>1.6008864E7</v>
      </c>
      <c r="AD636" s="3">
        <v>0.0</v>
      </c>
      <c r="AE636" s="3">
        <v>0.0</v>
      </c>
      <c r="AF636" s="5">
        <v>45507.0</v>
      </c>
    </row>
    <row r="637" ht="14.25" hidden="1" customHeight="1">
      <c r="A637" s="6">
        <v>2023.0</v>
      </c>
      <c r="B637" s="7" t="s">
        <v>666</v>
      </c>
      <c r="C637" s="7" t="s">
        <v>667</v>
      </c>
      <c r="D637" s="7" t="s">
        <v>34</v>
      </c>
      <c r="E637" s="6">
        <v>10.0</v>
      </c>
      <c r="F637" s="7" t="s">
        <v>35</v>
      </c>
      <c r="G637" s="6">
        <v>100.0</v>
      </c>
      <c r="H637" s="7" t="s">
        <v>35</v>
      </c>
      <c r="I637" s="6">
        <v>100.0</v>
      </c>
      <c r="J637" s="7" t="s">
        <v>36</v>
      </c>
      <c r="K637" s="6">
        <v>19.0</v>
      </c>
      <c r="L637" s="7" t="s">
        <v>668</v>
      </c>
      <c r="M637" s="6">
        <v>2.0</v>
      </c>
      <c r="N637" s="7" t="s">
        <v>669</v>
      </c>
      <c r="O637" s="6">
        <v>15014.0</v>
      </c>
      <c r="P637" s="6">
        <v>2.0</v>
      </c>
      <c r="Q637" s="7" t="s">
        <v>685</v>
      </c>
      <c r="R637" s="6">
        <v>58.0</v>
      </c>
      <c r="S637" s="7" t="s">
        <v>692</v>
      </c>
      <c r="T637" s="6">
        <v>271.0</v>
      </c>
      <c r="U637" s="7" t="s">
        <v>41</v>
      </c>
      <c r="V637" s="6">
        <v>4.0</v>
      </c>
      <c r="W637" s="7" t="s">
        <v>42</v>
      </c>
      <c r="X637" s="6">
        <v>271101.0</v>
      </c>
      <c r="Y637" s="7" t="s">
        <v>116</v>
      </c>
      <c r="Z637" s="7" t="s">
        <v>44</v>
      </c>
      <c r="AA637" s="6">
        <v>4101.0</v>
      </c>
      <c r="AB637" s="7" t="s">
        <v>148</v>
      </c>
      <c r="AC637" s="6">
        <v>0.0</v>
      </c>
      <c r="AD637" s="6">
        <v>0.0</v>
      </c>
      <c r="AE637" s="6">
        <v>0.0</v>
      </c>
      <c r="AF637" s="8">
        <v>45507.0</v>
      </c>
    </row>
    <row r="638" ht="14.25" hidden="1" customHeight="1">
      <c r="A638" s="3">
        <v>2023.0</v>
      </c>
      <c r="B638" s="4" t="s">
        <v>666</v>
      </c>
      <c r="C638" s="4" t="s">
        <v>667</v>
      </c>
      <c r="D638" s="4" t="s">
        <v>34</v>
      </c>
      <c r="E638" s="3">
        <v>10.0</v>
      </c>
      <c r="F638" s="4" t="s">
        <v>35</v>
      </c>
      <c r="G638" s="3">
        <v>100.0</v>
      </c>
      <c r="H638" s="4" t="s">
        <v>35</v>
      </c>
      <c r="I638" s="3">
        <v>100.0</v>
      </c>
      <c r="J638" s="4" t="s">
        <v>36</v>
      </c>
      <c r="K638" s="3">
        <v>19.0</v>
      </c>
      <c r="L638" s="4" t="s">
        <v>668</v>
      </c>
      <c r="M638" s="3">
        <v>2.0</v>
      </c>
      <c r="N638" s="4" t="s">
        <v>669</v>
      </c>
      <c r="O638" s="3">
        <v>15014.0</v>
      </c>
      <c r="P638" s="3">
        <v>2.0</v>
      </c>
      <c r="Q638" s="4" t="s">
        <v>685</v>
      </c>
      <c r="R638" s="3">
        <v>58.0</v>
      </c>
      <c r="S638" s="4" t="s">
        <v>692</v>
      </c>
      <c r="T638" s="3">
        <v>272.0</v>
      </c>
      <c r="U638" s="4" t="s">
        <v>54</v>
      </c>
      <c r="V638" s="3">
        <v>4.0</v>
      </c>
      <c r="W638" s="4" t="s">
        <v>42</v>
      </c>
      <c r="X638" s="3">
        <v>272101.0</v>
      </c>
      <c r="Y638" s="4" t="s">
        <v>435</v>
      </c>
      <c r="Z638" s="4" t="s">
        <v>44</v>
      </c>
      <c r="AA638" s="3">
        <v>4101.0</v>
      </c>
      <c r="AB638" s="4" t="s">
        <v>148</v>
      </c>
      <c r="AC638" s="3">
        <v>1.2497155E7</v>
      </c>
      <c r="AD638" s="3">
        <v>0.0</v>
      </c>
      <c r="AE638" s="3">
        <v>0.0</v>
      </c>
      <c r="AF638" s="5">
        <v>45507.0</v>
      </c>
    </row>
    <row r="639" ht="14.25" hidden="1" customHeight="1">
      <c r="A639" s="6">
        <v>2023.0</v>
      </c>
      <c r="B639" s="7" t="s">
        <v>666</v>
      </c>
      <c r="C639" s="7" t="s">
        <v>667</v>
      </c>
      <c r="D639" s="7" t="s">
        <v>34</v>
      </c>
      <c r="E639" s="6">
        <v>10.0</v>
      </c>
      <c r="F639" s="7" t="s">
        <v>35</v>
      </c>
      <c r="G639" s="6">
        <v>100.0</v>
      </c>
      <c r="H639" s="7" t="s">
        <v>35</v>
      </c>
      <c r="I639" s="6">
        <v>100.0</v>
      </c>
      <c r="J639" s="7" t="s">
        <v>36</v>
      </c>
      <c r="K639" s="6">
        <v>19.0</v>
      </c>
      <c r="L639" s="7" t="s">
        <v>668</v>
      </c>
      <c r="M639" s="6">
        <v>2.0</v>
      </c>
      <c r="N639" s="7" t="s">
        <v>669</v>
      </c>
      <c r="O639" s="6">
        <v>15014.0</v>
      </c>
      <c r="P639" s="6">
        <v>2.0</v>
      </c>
      <c r="Q639" s="7" t="s">
        <v>685</v>
      </c>
      <c r="R639" s="6">
        <v>59.0</v>
      </c>
      <c r="S639" s="7" t="s">
        <v>693</v>
      </c>
      <c r="T639" s="6">
        <v>271.0</v>
      </c>
      <c r="U639" s="7" t="s">
        <v>41</v>
      </c>
      <c r="V639" s="6">
        <v>4.0</v>
      </c>
      <c r="W639" s="7" t="s">
        <v>42</v>
      </c>
      <c r="X639" s="6">
        <v>271101.0</v>
      </c>
      <c r="Y639" s="7" t="s">
        <v>116</v>
      </c>
      <c r="Z639" s="7" t="s">
        <v>44</v>
      </c>
      <c r="AA639" s="6">
        <v>4101.0</v>
      </c>
      <c r="AB639" s="7" t="s">
        <v>148</v>
      </c>
      <c r="AC639" s="6">
        <v>0.0</v>
      </c>
      <c r="AD639" s="6">
        <v>6.0</v>
      </c>
      <c r="AE639" s="6">
        <v>0.0</v>
      </c>
      <c r="AF639" s="8">
        <v>45507.0</v>
      </c>
    </row>
    <row r="640" ht="14.25" hidden="1" customHeight="1">
      <c r="A640" s="3">
        <v>2023.0</v>
      </c>
      <c r="B640" s="4" t="s">
        <v>666</v>
      </c>
      <c r="C640" s="4" t="s">
        <v>667</v>
      </c>
      <c r="D640" s="4" t="s">
        <v>34</v>
      </c>
      <c r="E640" s="3">
        <v>10.0</v>
      </c>
      <c r="F640" s="4" t="s">
        <v>35</v>
      </c>
      <c r="G640" s="3">
        <v>100.0</v>
      </c>
      <c r="H640" s="4" t="s">
        <v>35</v>
      </c>
      <c r="I640" s="3">
        <v>100.0</v>
      </c>
      <c r="J640" s="4" t="s">
        <v>36</v>
      </c>
      <c r="K640" s="3">
        <v>19.0</v>
      </c>
      <c r="L640" s="4" t="s">
        <v>668</v>
      </c>
      <c r="M640" s="3">
        <v>2.0</v>
      </c>
      <c r="N640" s="4" t="s">
        <v>669</v>
      </c>
      <c r="O640" s="3">
        <v>15014.0</v>
      </c>
      <c r="P640" s="3">
        <v>2.0</v>
      </c>
      <c r="Q640" s="4" t="s">
        <v>685</v>
      </c>
      <c r="R640" s="3">
        <v>59.0</v>
      </c>
      <c r="S640" s="4" t="s">
        <v>693</v>
      </c>
      <c r="T640" s="3">
        <v>272.0</v>
      </c>
      <c r="U640" s="4" t="s">
        <v>54</v>
      </c>
      <c r="V640" s="3">
        <v>4.0</v>
      </c>
      <c r="W640" s="4" t="s">
        <v>42</v>
      </c>
      <c r="X640" s="3">
        <v>272101.0</v>
      </c>
      <c r="Y640" s="4" t="s">
        <v>435</v>
      </c>
      <c r="Z640" s="4" t="s">
        <v>44</v>
      </c>
      <c r="AA640" s="3">
        <v>4101.0</v>
      </c>
      <c r="AB640" s="4" t="s">
        <v>148</v>
      </c>
      <c r="AC640" s="3">
        <v>1.2655133E7</v>
      </c>
      <c r="AD640" s="3">
        <v>0.0</v>
      </c>
      <c r="AE640" s="3">
        <v>0.0</v>
      </c>
      <c r="AF640" s="5">
        <v>45507.0</v>
      </c>
    </row>
    <row r="641" ht="14.25" hidden="1" customHeight="1">
      <c r="A641" s="6">
        <v>2023.0</v>
      </c>
      <c r="B641" s="7" t="s">
        <v>666</v>
      </c>
      <c r="C641" s="7" t="s">
        <v>667</v>
      </c>
      <c r="D641" s="7" t="s">
        <v>34</v>
      </c>
      <c r="E641" s="6">
        <v>10.0</v>
      </c>
      <c r="F641" s="7" t="s">
        <v>35</v>
      </c>
      <c r="G641" s="6">
        <v>100.0</v>
      </c>
      <c r="H641" s="7" t="s">
        <v>35</v>
      </c>
      <c r="I641" s="6">
        <v>100.0</v>
      </c>
      <c r="J641" s="7" t="s">
        <v>36</v>
      </c>
      <c r="K641" s="6">
        <v>19.0</v>
      </c>
      <c r="L641" s="7" t="s">
        <v>668</v>
      </c>
      <c r="M641" s="6">
        <v>2.0</v>
      </c>
      <c r="N641" s="7" t="s">
        <v>669</v>
      </c>
      <c r="O641" s="6">
        <v>15014.0</v>
      </c>
      <c r="P641" s="6">
        <v>2.0</v>
      </c>
      <c r="Q641" s="7" t="s">
        <v>685</v>
      </c>
      <c r="R641" s="6">
        <v>60.0</v>
      </c>
      <c r="S641" s="7" t="s">
        <v>694</v>
      </c>
      <c r="T641" s="6">
        <v>271.0</v>
      </c>
      <c r="U641" s="7" t="s">
        <v>41</v>
      </c>
      <c r="V641" s="6">
        <v>4.0</v>
      </c>
      <c r="W641" s="7" t="s">
        <v>42</v>
      </c>
      <c r="X641" s="6">
        <v>271101.0</v>
      </c>
      <c r="Y641" s="7" t="s">
        <v>116</v>
      </c>
      <c r="Z641" s="7" t="s">
        <v>44</v>
      </c>
      <c r="AA641" s="6">
        <v>4101.0</v>
      </c>
      <c r="AB641" s="7" t="s">
        <v>148</v>
      </c>
      <c r="AC641" s="6">
        <v>0.0</v>
      </c>
      <c r="AD641" s="6">
        <v>600000.0</v>
      </c>
      <c r="AE641" s="6">
        <v>0.0</v>
      </c>
      <c r="AF641" s="8">
        <v>45507.0</v>
      </c>
    </row>
    <row r="642" ht="14.25" hidden="1" customHeight="1">
      <c r="A642" s="3">
        <v>2023.0</v>
      </c>
      <c r="B642" s="4" t="s">
        <v>666</v>
      </c>
      <c r="C642" s="4" t="s">
        <v>667</v>
      </c>
      <c r="D642" s="4" t="s">
        <v>34</v>
      </c>
      <c r="E642" s="3">
        <v>10.0</v>
      </c>
      <c r="F642" s="4" t="s">
        <v>35</v>
      </c>
      <c r="G642" s="3">
        <v>100.0</v>
      </c>
      <c r="H642" s="4" t="s">
        <v>35</v>
      </c>
      <c r="I642" s="3">
        <v>100.0</v>
      </c>
      <c r="J642" s="4" t="s">
        <v>36</v>
      </c>
      <c r="K642" s="3">
        <v>19.0</v>
      </c>
      <c r="L642" s="4" t="s">
        <v>668</v>
      </c>
      <c r="M642" s="3">
        <v>2.0</v>
      </c>
      <c r="N642" s="4" t="s">
        <v>669</v>
      </c>
      <c r="O642" s="3">
        <v>15014.0</v>
      </c>
      <c r="P642" s="3">
        <v>2.0</v>
      </c>
      <c r="Q642" s="4" t="s">
        <v>685</v>
      </c>
      <c r="R642" s="3">
        <v>60.0</v>
      </c>
      <c r="S642" s="4" t="s">
        <v>694</v>
      </c>
      <c r="T642" s="3">
        <v>271.0</v>
      </c>
      <c r="U642" s="4" t="s">
        <v>41</v>
      </c>
      <c r="V642" s="3">
        <v>4.0</v>
      </c>
      <c r="W642" s="4" t="s">
        <v>42</v>
      </c>
      <c r="X642" s="3">
        <v>271201.0</v>
      </c>
      <c r="Y642" s="4" t="s">
        <v>43</v>
      </c>
      <c r="Z642" s="4" t="s">
        <v>44</v>
      </c>
      <c r="AA642" s="3">
        <v>4101.0</v>
      </c>
      <c r="AB642" s="4" t="s">
        <v>148</v>
      </c>
      <c r="AC642" s="3">
        <v>3000000.0</v>
      </c>
      <c r="AD642" s="3">
        <v>0.0</v>
      </c>
      <c r="AE642" s="3">
        <v>0.0</v>
      </c>
      <c r="AF642" s="5">
        <v>45507.0</v>
      </c>
    </row>
    <row r="643" ht="14.25" hidden="1" customHeight="1">
      <c r="A643" s="6">
        <v>2023.0</v>
      </c>
      <c r="B643" s="7" t="s">
        <v>666</v>
      </c>
      <c r="C643" s="7" t="s">
        <v>667</v>
      </c>
      <c r="D643" s="7" t="s">
        <v>34</v>
      </c>
      <c r="E643" s="6">
        <v>10.0</v>
      </c>
      <c r="F643" s="7" t="s">
        <v>35</v>
      </c>
      <c r="G643" s="6">
        <v>100.0</v>
      </c>
      <c r="H643" s="7" t="s">
        <v>35</v>
      </c>
      <c r="I643" s="6">
        <v>100.0</v>
      </c>
      <c r="J643" s="7" t="s">
        <v>36</v>
      </c>
      <c r="K643" s="6">
        <v>19.0</v>
      </c>
      <c r="L643" s="7" t="s">
        <v>668</v>
      </c>
      <c r="M643" s="6">
        <v>2.0</v>
      </c>
      <c r="N643" s="7" t="s">
        <v>669</v>
      </c>
      <c r="O643" s="6">
        <v>15014.0</v>
      </c>
      <c r="P643" s="6">
        <v>2.0</v>
      </c>
      <c r="Q643" s="7" t="s">
        <v>685</v>
      </c>
      <c r="R643" s="6">
        <v>61.0</v>
      </c>
      <c r="S643" s="7" t="s">
        <v>695</v>
      </c>
      <c r="T643" s="6">
        <v>271.0</v>
      </c>
      <c r="U643" s="7" t="s">
        <v>41</v>
      </c>
      <c r="V643" s="6">
        <v>4.0</v>
      </c>
      <c r="W643" s="7" t="s">
        <v>42</v>
      </c>
      <c r="X643" s="6">
        <v>271101.0</v>
      </c>
      <c r="Y643" s="7" t="s">
        <v>116</v>
      </c>
      <c r="Z643" s="7" t="s">
        <v>44</v>
      </c>
      <c r="AA643" s="6">
        <v>4101.0</v>
      </c>
      <c r="AB643" s="7" t="s">
        <v>148</v>
      </c>
      <c r="AC643" s="6">
        <v>1.16336195E8</v>
      </c>
      <c r="AD643" s="6">
        <v>66486.0</v>
      </c>
      <c r="AE643" s="6">
        <v>0.0</v>
      </c>
      <c r="AF643" s="8">
        <v>45507.0</v>
      </c>
    </row>
    <row r="644" ht="14.25" hidden="1" customHeight="1">
      <c r="A644" s="3">
        <v>2023.0</v>
      </c>
      <c r="B644" s="4" t="s">
        <v>666</v>
      </c>
      <c r="C644" s="4" t="s">
        <v>667</v>
      </c>
      <c r="D644" s="4" t="s">
        <v>34</v>
      </c>
      <c r="E644" s="3">
        <v>10.0</v>
      </c>
      <c r="F644" s="4" t="s">
        <v>35</v>
      </c>
      <c r="G644" s="3">
        <v>100.0</v>
      </c>
      <c r="H644" s="4" t="s">
        <v>35</v>
      </c>
      <c r="I644" s="3">
        <v>100.0</v>
      </c>
      <c r="J644" s="4" t="s">
        <v>36</v>
      </c>
      <c r="K644" s="3">
        <v>19.0</v>
      </c>
      <c r="L644" s="4" t="s">
        <v>668</v>
      </c>
      <c r="M644" s="3">
        <v>2.0</v>
      </c>
      <c r="N644" s="4" t="s">
        <v>669</v>
      </c>
      <c r="O644" s="3">
        <v>15014.0</v>
      </c>
      <c r="P644" s="3">
        <v>2.0</v>
      </c>
      <c r="Q644" s="4" t="s">
        <v>685</v>
      </c>
      <c r="R644" s="3">
        <v>62.0</v>
      </c>
      <c r="S644" s="4" t="s">
        <v>696</v>
      </c>
      <c r="T644" s="3">
        <v>271.0</v>
      </c>
      <c r="U644" s="4" t="s">
        <v>41</v>
      </c>
      <c r="V644" s="3">
        <v>4.0</v>
      </c>
      <c r="W644" s="4" t="s">
        <v>42</v>
      </c>
      <c r="X644" s="3">
        <v>271101.0</v>
      </c>
      <c r="Y644" s="4" t="s">
        <v>116</v>
      </c>
      <c r="Z644" s="4" t="s">
        <v>44</v>
      </c>
      <c r="AA644" s="3">
        <v>4101.0</v>
      </c>
      <c r="AB644" s="4" t="s">
        <v>148</v>
      </c>
      <c r="AC644" s="3">
        <v>0.0</v>
      </c>
      <c r="AD644" s="3">
        <v>8213998.0</v>
      </c>
      <c r="AE644" s="3">
        <v>0.0</v>
      </c>
      <c r="AF644" s="5">
        <v>45507.0</v>
      </c>
    </row>
    <row r="645" ht="14.25" hidden="1" customHeight="1">
      <c r="A645" s="6">
        <v>2023.0</v>
      </c>
      <c r="B645" s="7" t="s">
        <v>666</v>
      </c>
      <c r="C645" s="7" t="s">
        <v>667</v>
      </c>
      <c r="D645" s="7" t="s">
        <v>34</v>
      </c>
      <c r="E645" s="6">
        <v>10.0</v>
      </c>
      <c r="F645" s="7" t="s">
        <v>35</v>
      </c>
      <c r="G645" s="6">
        <v>100.0</v>
      </c>
      <c r="H645" s="7" t="s">
        <v>35</v>
      </c>
      <c r="I645" s="6">
        <v>100.0</v>
      </c>
      <c r="J645" s="7" t="s">
        <v>36</v>
      </c>
      <c r="K645" s="6">
        <v>19.0</v>
      </c>
      <c r="L645" s="7" t="s">
        <v>668</v>
      </c>
      <c r="M645" s="6">
        <v>2.0</v>
      </c>
      <c r="N645" s="7" t="s">
        <v>669</v>
      </c>
      <c r="O645" s="6">
        <v>15014.0</v>
      </c>
      <c r="P645" s="6">
        <v>2.0</v>
      </c>
      <c r="Q645" s="7" t="s">
        <v>685</v>
      </c>
      <c r="R645" s="6">
        <v>62.0</v>
      </c>
      <c r="S645" s="7" t="s">
        <v>696</v>
      </c>
      <c r="T645" s="6">
        <v>271.0</v>
      </c>
      <c r="U645" s="7" t="s">
        <v>41</v>
      </c>
      <c r="V645" s="6">
        <v>4.0</v>
      </c>
      <c r="W645" s="7" t="s">
        <v>42</v>
      </c>
      <c r="X645" s="6">
        <v>271201.0</v>
      </c>
      <c r="Y645" s="7" t="s">
        <v>43</v>
      </c>
      <c r="Z645" s="7" t="s">
        <v>44</v>
      </c>
      <c r="AA645" s="6">
        <v>4101.0</v>
      </c>
      <c r="AB645" s="7" t="s">
        <v>148</v>
      </c>
      <c r="AC645" s="6">
        <v>4106999.0</v>
      </c>
      <c r="AD645" s="6">
        <v>0.0</v>
      </c>
      <c r="AE645" s="6">
        <v>0.0</v>
      </c>
      <c r="AF645" s="8">
        <v>45507.0</v>
      </c>
    </row>
    <row r="646" ht="14.25" hidden="1" customHeight="1">
      <c r="A646" s="3">
        <v>2023.0</v>
      </c>
      <c r="B646" s="4" t="s">
        <v>666</v>
      </c>
      <c r="C646" s="4" t="s">
        <v>667</v>
      </c>
      <c r="D646" s="4" t="s">
        <v>34</v>
      </c>
      <c r="E646" s="3">
        <v>10.0</v>
      </c>
      <c r="F646" s="4" t="s">
        <v>35</v>
      </c>
      <c r="G646" s="3">
        <v>100.0</v>
      </c>
      <c r="H646" s="4" t="s">
        <v>35</v>
      </c>
      <c r="I646" s="3">
        <v>100.0</v>
      </c>
      <c r="J646" s="4" t="s">
        <v>36</v>
      </c>
      <c r="K646" s="3">
        <v>19.0</v>
      </c>
      <c r="L646" s="4" t="s">
        <v>668</v>
      </c>
      <c r="M646" s="3">
        <v>2.0</v>
      </c>
      <c r="N646" s="4" t="s">
        <v>669</v>
      </c>
      <c r="O646" s="3">
        <v>15014.0</v>
      </c>
      <c r="P646" s="3">
        <v>2.0</v>
      </c>
      <c r="Q646" s="4" t="s">
        <v>685</v>
      </c>
      <c r="R646" s="3">
        <v>63.0</v>
      </c>
      <c r="S646" s="4" t="s">
        <v>697</v>
      </c>
      <c r="T646" s="3">
        <v>271.0</v>
      </c>
      <c r="U646" s="4" t="s">
        <v>41</v>
      </c>
      <c r="V646" s="3">
        <v>4.0</v>
      </c>
      <c r="W646" s="4" t="s">
        <v>42</v>
      </c>
      <c r="X646" s="3">
        <v>271101.0</v>
      </c>
      <c r="Y646" s="4" t="s">
        <v>116</v>
      </c>
      <c r="Z646" s="4" t="s">
        <v>44</v>
      </c>
      <c r="AA646" s="3">
        <v>4101.0</v>
      </c>
      <c r="AB646" s="4" t="s">
        <v>148</v>
      </c>
      <c r="AC646" s="3">
        <v>0.0</v>
      </c>
      <c r="AD646" s="3">
        <v>617619.0</v>
      </c>
      <c r="AE646" s="3">
        <v>0.0</v>
      </c>
      <c r="AF646" s="5">
        <v>45507.0</v>
      </c>
    </row>
    <row r="647" ht="14.25" hidden="1" customHeight="1">
      <c r="A647" s="6">
        <v>2023.0</v>
      </c>
      <c r="B647" s="7" t="s">
        <v>666</v>
      </c>
      <c r="C647" s="7" t="s">
        <v>667</v>
      </c>
      <c r="D647" s="7" t="s">
        <v>34</v>
      </c>
      <c r="E647" s="6">
        <v>10.0</v>
      </c>
      <c r="F647" s="7" t="s">
        <v>35</v>
      </c>
      <c r="G647" s="6">
        <v>100.0</v>
      </c>
      <c r="H647" s="7" t="s">
        <v>35</v>
      </c>
      <c r="I647" s="6">
        <v>100.0</v>
      </c>
      <c r="J647" s="7" t="s">
        <v>36</v>
      </c>
      <c r="K647" s="6">
        <v>19.0</v>
      </c>
      <c r="L647" s="7" t="s">
        <v>668</v>
      </c>
      <c r="M647" s="6">
        <v>2.0</v>
      </c>
      <c r="N647" s="7" t="s">
        <v>669</v>
      </c>
      <c r="O647" s="6">
        <v>15014.0</v>
      </c>
      <c r="P647" s="6">
        <v>2.0</v>
      </c>
      <c r="Q647" s="7" t="s">
        <v>685</v>
      </c>
      <c r="R647" s="6">
        <v>63.0</v>
      </c>
      <c r="S647" s="7" t="s">
        <v>697</v>
      </c>
      <c r="T647" s="6">
        <v>271.0</v>
      </c>
      <c r="U647" s="7" t="s">
        <v>41</v>
      </c>
      <c r="V647" s="6">
        <v>4.0</v>
      </c>
      <c r="W647" s="7" t="s">
        <v>42</v>
      </c>
      <c r="X647" s="6">
        <v>271201.0</v>
      </c>
      <c r="Y647" s="7" t="s">
        <v>43</v>
      </c>
      <c r="Z647" s="7" t="s">
        <v>44</v>
      </c>
      <c r="AA647" s="6">
        <v>4101.0</v>
      </c>
      <c r="AB647" s="7" t="s">
        <v>148</v>
      </c>
      <c r="AC647" s="6">
        <v>3088095.0</v>
      </c>
      <c r="AD647" s="6">
        <v>0.0</v>
      </c>
      <c r="AE647" s="6">
        <v>0.0</v>
      </c>
      <c r="AF647" s="8">
        <v>45507.0</v>
      </c>
    </row>
    <row r="648" ht="14.25" hidden="1" customHeight="1">
      <c r="A648" s="3">
        <v>2023.0</v>
      </c>
      <c r="B648" s="4" t="s">
        <v>666</v>
      </c>
      <c r="C648" s="4" t="s">
        <v>667</v>
      </c>
      <c r="D648" s="4" t="s">
        <v>34</v>
      </c>
      <c r="E648" s="3">
        <v>10.0</v>
      </c>
      <c r="F648" s="4" t="s">
        <v>35</v>
      </c>
      <c r="G648" s="3">
        <v>100.0</v>
      </c>
      <c r="H648" s="4" t="s">
        <v>35</v>
      </c>
      <c r="I648" s="3">
        <v>100.0</v>
      </c>
      <c r="J648" s="4" t="s">
        <v>36</v>
      </c>
      <c r="K648" s="3">
        <v>19.0</v>
      </c>
      <c r="L648" s="4" t="s">
        <v>668</v>
      </c>
      <c r="M648" s="3">
        <v>2.0</v>
      </c>
      <c r="N648" s="4" t="s">
        <v>669</v>
      </c>
      <c r="O648" s="3">
        <v>15014.0</v>
      </c>
      <c r="P648" s="3">
        <v>2.0</v>
      </c>
      <c r="Q648" s="4" t="s">
        <v>685</v>
      </c>
      <c r="R648" s="3">
        <v>64.0</v>
      </c>
      <c r="S648" s="4" t="s">
        <v>698</v>
      </c>
      <c r="T648" s="3">
        <v>271.0</v>
      </c>
      <c r="U648" s="4" t="s">
        <v>41</v>
      </c>
      <c r="V648" s="3">
        <v>4.0</v>
      </c>
      <c r="W648" s="4" t="s">
        <v>42</v>
      </c>
      <c r="X648" s="3">
        <v>271101.0</v>
      </c>
      <c r="Y648" s="4" t="s">
        <v>116</v>
      </c>
      <c r="Z648" s="4" t="s">
        <v>44</v>
      </c>
      <c r="AA648" s="3">
        <v>4101.0</v>
      </c>
      <c r="AB648" s="4" t="s">
        <v>148</v>
      </c>
      <c r="AC648" s="3">
        <v>0.0</v>
      </c>
      <c r="AD648" s="3">
        <v>3570084.0</v>
      </c>
      <c r="AE648" s="3">
        <v>0.0</v>
      </c>
      <c r="AF648" s="5">
        <v>45507.0</v>
      </c>
    </row>
    <row r="649" ht="14.25" hidden="1" customHeight="1">
      <c r="A649" s="6">
        <v>2023.0</v>
      </c>
      <c r="B649" s="7" t="s">
        <v>666</v>
      </c>
      <c r="C649" s="7" t="s">
        <v>667</v>
      </c>
      <c r="D649" s="7" t="s">
        <v>34</v>
      </c>
      <c r="E649" s="6">
        <v>10.0</v>
      </c>
      <c r="F649" s="7" t="s">
        <v>35</v>
      </c>
      <c r="G649" s="6">
        <v>100.0</v>
      </c>
      <c r="H649" s="7" t="s">
        <v>35</v>
      </c>
      <c r="I649" s="6">
        <v>100.0</v>
      </c>
      <c r="J649" s="7" t="s">
        <v>36</v>
      </c>
      <c r="K649" s="6">
        <v>19.0</v>
      </c>
      <c r="L649" s="7" t="s">
        <v>668</v>
      </c>
      <c r="M649" s="6">
        <v>2.0</v>
      </c>
      <c r="N649" s="7" t="s">
        <v>669</v>
      </c>
      <c r="O649" s="6">
        <v>15014.0</v>
      </c>
      <c r="P649" s="6">
        <v>2.0</v>
      </c>
      <c r="Q649" s="7" t="s">
        <v>685</v>
      </c>
      <c r="R649" s="6">
        <v>64.0</v>
      </c>
      <c r="S649" s="7" t="s">
        <v>698</v>
      </c>
      <c r="T649" s="6">
        <v>271.0</v>
      </c>
      <c r="U649" s="7" t="s">
        <v>41</v>
      </c>
      <c r="V649" s="6">
        <v>4.0</v>
      </c>
      <c r="W649" s="7" t="s">
        <v>42</v>
      </c>
      <c r="X649" s="6">
        <v>271201.0</v>
      </c>
      <c r="Y649" s="7" t="s">
        <v>43</v>
      </c>
      <c r="Z649" s="7" t="s">
        <v>44</v>
      </c>
      <c r="AA649" s="6">
        <v>4101.0</v>
      </c>
      <c r="AB649" s="7" t="s">
        <v>148</v>
      </c>
      <c r="AC649" s="6">
        <v>1785042.0</v>
      </c>
      <c r="AD649" s="6">
        <v>0.0</v>
      </c>
      <c r="AE649" s="6">
        <v>0.0</v>
      </c>
      <c r="AF649" s="8">
        <v>45507.0</v>
      </c>
    </row>
    <row r="650" ht="14.25" hidden="1" customHeight="1">
      <c r="A650" s="3">
        <v>2023.0</v>
      </c>
      <c r="B650" s="4" t="s">
        <v>666</v>
      </c>
      <c r="C650" s="4" t="s">
        <v>667</v>
      </c>
      <c r="D650" s="4" t="s">
        <v>34</v>
      </c>
      <c r="E650" s="3">
        <v>10.0</v>
      </c>
      <c r="F650" s="4" t="s">
        <v>35</v>
      </c>
      <c r="G650" s="3">
        <v>100.0</v>
      </c>
      <c r="H650" s="4" t="s">
        <v>35</v>
      </c>
      <c r="I650" s="3">
        <v>100.0</v>
      </c>
      <c r="J650" s="4" t="s">
        <v>36</v>
      </c>
      <c r="K650" s="3">
        <v>19.0</v>
      </c>
      <c r="L650" s="4" t="s">
        <v>668</v>
      </c>
      <c r="M650" s="3">
        <v>2.0</v>
      </c>
      <c r="N650" s="4" t="s">
        <v>669</v>
      </c>
      <c r="O650" s="3">
        <v>15014.0</v>
      </c>
      <c r="P650" s="3">
        <v>2.0</v>
      </c>
      <c r="Q650" s="4" t="s">
        <v>685</v>
      </c>
      <c r="R650" s="3">
        <v>65.0</v>
      </c>
      <c r="S650" s="4" t="s">
        <v>699</v>
      </c>
      <c r="T650" s="3">
        <v>239.0</v>
      </c>
      <c r="U650" s="4" t="s">
        <v>542</v>
      </c>
      <c r="V650" s="3">
        <v>4.0</v>
      </c>
      <c r="W650" s="4" t="s">
        <v>42</v>
      </c>
      <c r="X650" s="3">
        <v>239901.0</v>
      </c>
      <c r="Y650" s="4" t="s">
        <v>635</v>
      </c>
      <c r="Z650" s="4" t="s">
        <v>44</v>
      </c>
      <c r="AA650" s="3">
        <v>4101.0</v>
      </c>
      <c r="AB650" s="4" t="s">
        <v>148</v>
      </c>
      <c r="AC650" s="3">
        <v>551071.0</v>
      </c>
      <c r="AD650" s="3">
        <v>0.0</v>
      </c>
      <c r="AE650" s="3">
        <v>0.0</v>
      </c>
      <c r="AF650" s="5">
        <v>45507.0</v>
      </c>
    </row>
    <row r="651" ht="14.25" hidden="1" customHeight="1">
      <c r="A651" s="6">
        <v>2023.0</v>
      </c>
      <c r="B651" s="7" t="s">
        <v>666</v>
      </c>
      <c r="C651" s="7" t="s">
        <v>667</v>
      </c>
      <c r="D651" s="7" t="s">
        <v>34</v>
      </c>
      <c r="E651" s="6">
        <v>10.0</v>
      </c>
      <c r="F651" s="7" t="s">
        <v>35</v>
      </c>
      <c r="G651" s="6">
        <v>100.0</v>
      </c>
      <c r="H651" s="7" t="s">
        <v>35</v>
      </c>
      <c r="I651" s="6">
        <v>100.0</v>
      </c>
      <c r="J651" s="7" t="s">
        <v>36</v>
      </c>
      <c r="K651" s="6">
        <v>19.0</v>
      </c>
      <c r="L651" s="7" t="s">
        <v>668</v>
      </c>
      <c r="M651" s="6">
        <v>2.0</v>
      </c>
      <c r="N651" s="7" t="s">
        <v>669</v>
      </c>
      <c r="O651" s="6">
        <v>15014.0</v>
      </c>
      <c r="P651" s="6">
        <v>2.0</v>
      </c>
      <c r="Q651" s="7" t="s">
        <v>685</v>
      </c>
      <c r="R651" s="6">
        <v>66.0</v>
      </c>
      <c r="S651" s="7" t="s">
        <v>700</v>
      </c>
      <c r="T651" s="6">
        <v>271.0</v>
      </c>
      <c r="U651" s="7" t="s">
        <v>41</v>
      </c>
      <c r="V651" s="6">
        <v>4.0</v>
      </c>
      <c r="W651" s="7" t="s">
        <v>42</v>
      </c>
      <c r="X651" s="6">
        <v>271101.0</v>
      </c>
      <c r="Y651" s="7" t="s">
        <v>116</v>
      </c>
      <c r="Z651" s="7" t="s">
        <v>44</v>
      </c>
      <c r="AA651" s="6">
        <v>4101.0</v>
      </c>
      <c r="AB651" s="7" t="s">
        <v>148</v>
      </c>
      <c r="AC651" s="6">
        <v>0.0</v>
      </c>
      <c r="AD651" s="6">
        <v>6281552.0</v>
      </c>
      <c r="AE651" s="6">
        <v>0.0</v>
      </c>
      <c r="AF651" s="8">
        <v>45507.0</v>
      </c>
    </row>
    <row r="652" ht="14.25" hidden="1" customHeight="1">
      <c r="A652" s="3">
        <v>2023.0</v>
      </c>
      <c r="B652" s="4" t="s">
        <v>666</v>
      </c>
      <c r="C652" s="4" t="s">
        <v>667</v>
      </c>
      <c r="D652" s="4" t="s">
        <v>34</v>
      </c>
      <c r="E652" s="3">
        <v>10.0</v>
      </c>
      <c r="F652" s="4" t="s">
        <v>35</v>
      </c>
      <c r="G652" s="3">
        <v>100.0</v>
      </c>
      <c r="H652" s="4" t="s">
        <v>35</v>
      </c>
      <c r="I652" s="3">
        <v>100.0</v>
      </c>
      <c r="J652" s="4" t="s">
        <v>36</v>
      </c>
      <c r="K652" s="3">
        <v>19.0</v>
      </c>
      <c r="L652" s="4" t="s">
        <v>668</v>
      </c>
      <c r="M652" s="3">
        <v>2.0</v>
      </c>
      <c r="N652" s="4" t="s">
        <v>669</v>
      </c>
      <c r="O652" s="3">
        <v>15014.0</v>
      </c>
      <c r="P652" s="3">
        <v>2.0</v>
      </c>
      <c r="Q652" s="4" t="s">
        <v>685</v>
      </c>
      <c r="R652" s="3">
        <v>66.0</v>
      </c>
      <c r="S652" s="4" t="s">
        <v>700</v>
      </c>
      <c r="T652" s="3">
        <v>272.0</v>
      </c>
      <c r="U652" s="4" t="s">
        <v>54</v>
      </c>
      <c r="V652" s="3">
        <v>4.0</v>
      </c>
      <c r="W652" s="4" t="s">
        <v>42</v>
      </c>
      <c r="X652" s="3">
        <v>272701.0</v>
      </c>
      <c r="Y652" s="4" t="s">
        <v>65</v>
      </c>
      <c r="Z652" s="4" t="s">
        <v>44</v>
      </c>
      <c r="AA652" s="3">
        <v>4101.0</v>
      </c>
      <c r="AB652" s="4" t="s">
        <v>148</v>
      </c>
      <c r="AC652" s="3">
        <v>3140776.0</v>
      </c>
      <c r="AD652" s="3">
        <v>0.0</v>
      </c>
      <c r="AE652" s="3">
        <v>0.0</v>
      </c>
      <c r="AF652" s="5">
        <v>45507.0</v>
      </c>
    </row>
    <row r="653" ht="14.25" hidden="1" customHeight="1">
      <c r="A653" s="6">
        <v>2023.0</v>
      </c>
      <c r="B653" s="7" t="s">
        <v>666</v>
      </c>
      <c r="C653" s="7" t="s">
        <v>667</v>
      </c>
      <c r="D653" s="7" t="s">
        <v>34</v>
      </c>
      <c r="E653" s="6">
        <v>10.0</v>
      </c>
      <c r="F653" s="7" t="s">
        <v>35</v>
      </c>
      <c r="G653" s="6">
        <v>100.0</v>
      </c>
      <c r="H653" s="7" t="s">
        <v>35</v>
      </c>
      <c r="I653" s="6">
        <v>100.0</v>
      </c>
      <c r="J653" s="7" t="s">
        <v>36</v>
      </c>
      <c r="K653" s="6">
        <v>19.0</v>
      </c>
      <c r="L653" s="7" t="s">
        <v>668</v>
      </c>
      <c r="M653" s="6">
        <v>2.0</v>
      </c>
      <c r="N653" s="7" t="s">
        <v>669</v>
      </c>
      <c r="O653" s="6">
        <v>15014.0</v>
      </c>
      <c r="P653" s="6">
        <v>2.0</v>
      </c>
      <c r="Q653" s="7" t="s">
        <v>685</v>
      </c>
      <c r="R653" s="6">
        <v>67.0</v>
      </c>
      <c r="S653" s="7" t="s">
        <v>701</v>
      </c>
      <c r="T653" s="6">
        <v>271.0</v>
      </c>
      <c r="U653" s="7" t="s">
        <v>41</v>
      </c>
      <c r="V653" s="6">
        <v>4.0</v>
      </c>
      <c r="W653" s="7" t="s">
        <v>42</v>
      </c>
      <c r="X653" s="6">
        <v>271101.0</v>
      </c>
      <c r="Y653" s="7" t="s">
        <v>116</v>
      </c>
      <c r="Z653" s="7" t="s">
        <v>44</v>
      </c>
      <c r="AA653" s="6">
        <v>4101.0</v>
      </c>
      <c r="AB653" s="7" t="s">
        <v>148</v>
      </c>
      <c r="AC653" s="6">
        <v>0.0</v>
      </c>
      <c r="AD653" s="6">
        <v>1801066.0</v>
      </c>
      <c r="AE653" s="6">
        <v>0.0</v>
      </c>
      <c r="AF653" s="8">
        <v>45507.0</v>
      </c>
    </row>
    <row r="654" ht="14.25" hidden="1" customHeight="1">
      <c r="A654" s="3">
        <v>2023.0</v>
      </c>
      <c r="B654" s="4" t="s">
        <v>666</v>
      </c>
      <c r="C654" s="4" t="s">
        <v>667</v>
      </c>
      <c r="D654" s="4" t="s">
        <v>34</v>
      </c>
      <c r="E654" s="3">
        <v>10.0</v>
      </c>
      <c r="F654" s="4" t="s">
        <v>35</v>
      </c>
      <c r="G654" s="3">
        <v>100.0</v>
      </c>
      <c r="H654" s="4" t="s">
        <v>35</v>
      </c>
      <c r="I654" s="3">
        <v>100.0</v>
      </c>
      <c r="J654" s="4" t="s">
        <v>36</v>
      </c>
      <c r="K654" s="3">
        <v>19.0</v>
      </c>
      <c r="L654" s="4" t="s">
        <v>668</v>
      </c>
      <c r="M654" s="3">
        <v>2.0</v>
      </c>
      <c r="N654" s="4" t="s">
        <v>669</v>
      </c>
      <c r="O654" s="3">
        <v>15014.0</v>
      </c>
      <c r="P654" s="3">
        <v>2.0</v>
      </c>
      <c r="Q654" s="4" t="s">
        <v>685</v>
      </c>
      <c r="R654" s="3">
        <v>67.0</v>
      </c>
      <c r="S654" s="4" t="s">
        <v>701</v>
      </c>
      <c r="T654" s="3">
        <v>272.0</v>
      </c>
      <c r="U654" s="4" t="s">
        <v>54</v>
      </c>
      <c r="V654" s="3">
        <v>4.0</v>
      </c>
      <c r="W654" s="4" t="s">
        <v>42</v>
      </c>
      <c r="X654" s="3">
        <v>272701.0</v>
      </c>
      <c r="Y654" s="4" t="s">
        <v>65</v>
      </c>
      <c r="Z654" s="4" t="s">
        <v>44</v>
      </c>
      <c r="AA654" s="3">
        <v>4101.0</v>
      </c>
      <c r="AB654" s="4" t="s">
        <v>148</v>
      </c>
      <c r="AC654" s="3">
        <v>900533.0</v>
      </c>
      <c r="AD654" s="3">
        <v>0.0</v>
      </c>
      <c r="AE654" s="3">
        <v>0.0</v>
      </c>
      <c r="AF654" s="5">
        <v>45507.0</v>
      </c>
    </row>
    <row r="655" ht="14.25" hidden="1" customHeight="1">
      <c r="A655" s="6">
        <v>2023.0</v>
      </c>
      <c r="B655" s="7" t="s">
        <v>666</v>
      </c>
      <c r="C655" s="7" t="s">
        <v>667</v>
      </c>
      <c r="D655" s="7" t="s">
        <v>34</v>
      </c>
      <c r="E655" s="6">
        <v>10.0</v>
      </c>
      <c r="F655" s="7" t="s">
        <v>35</v>
      </c>
      <c r="G655" s="6">
        <v>100.0</v>
      </c>
      <c r="H655" s="7" t="s">
        <v>35</v>
      </c>
      <c r="I655" s="6">
        <v>100.0</v>
      </c>
      <c r="J655" s="7" t="s">
        <v>36</v>
      </c>
      <c r="K655" s="6">
        <v>19.0</v>
      </c>
      <c r="L655" s="7" t="s">
        <v>668</v>
      </c>
      <c r="M655" s="6">
        <v>2.0</v>
      </c>
      <c r="N655" s="7" t="s">
        <v>669</v>
      </c>
      <c r="O655" s="6">
        <v>15014.0</v>
      </c>
      <c r="P655" s="6">
        <v>2.0</v>
      </c>
      <c r="Q655" s="7" t="s">
        <v>685</v>
      </c>
      <c r="R655" s="6">
        <v>68.0</v>
      </c>
      <c r="S655" s="7" t="s">
        <v>702</v>
      </c>
      <c r="T655" s="6">
        <v>271.0</v>
      </c>
      <c r="U655" s="7" t="s">
        <v>41</v>
      </c>
      <c r="V655" s="6">
        <v>4.0</v>
      </c>
      <c r="W655" s="7" t="s">
        <v>42</v>
      </c>
      <c r="X655" s="6">
        <v>271101.0</v>
      </c>
      <c r="Y655" s="7" t="s">
        <v>116</v>
      </c>
      <c r="Z655" s="7" t="s">
        <v>44</v>
      </c>
      <c r="AA655" s="6">
        <v>4101.0</v>
      </c>
      <c r="AB655" s="7" t="s">
        <v>148</v>
      </c>
      <c r="AC655" s="6">
        <v>0.0</v>
      </c>
      <c r="AD655" s="6">
        <v>6952168.0</v>
      </c>
      <c r="AE655" s="6">
        <v>0.0</v>
      </c>
      <c r="AF655" s="8">
        <v>45507.0</v>
      </c>
    </row>
    <row r="656" ht="14.25" hidden="1" customHeight="1">
      <c r="A656" s="3">
        <v>2023.0</v>
      </c>
      <c r="B656" s="4" t="s">
        <v>666</v>
      </c>
      <c r="C656" s="4" t="s">
        <v>667</v>
      </c>
      <c r="D656" s="4" t="s">
        <v>34</v>
      </c>
      <c r="E656" s="3">
        <v>10.0</v>
      </c>
      <c r="F656" s="4" t="s">
        <v>35</v>
      </c>
      <c r="G656" s="3">
        <v>100.0</v>
      </c>
      <c r="H656" s="4" t="s">
        <v>35</v>
      </c>
      <c r="I656" s="3">
        <v>100.0</v>
      </c>
      <c r="J656" s="4" t="s">
        <v>36</v>
      </c>
      <c r="K656" s="3">
        <v>19.0</v>
      </c>
      <c r="L656" s="4" t="s">
        <v>668</v>
      </c>
      <c r="M656" s="3">
        <v>2.0</v>
      </c>
      <c r="N656" s="4" t="s">
        <v>669</v>
      </c>
      <c r="O656" s="3">
        <v>15014.0</v>
      </c>
      <c r="P656" s="3">
        <v>2.0</v>
      </c>
      <c r="Q656" s="4" t="s">
        <v>685</v>
      </c>
      <c r="R656" s="3">
        <v>68.0</v>
      </c>
      <c r="S656" s="4" t="s">
        <v>702</v>
      </c>
      <c r="T656" s="3">
        <v>271.0</v>
      </c>
      <c r="U656" s="4" t="s">
        <v>41</v>
      </c>
      <c r="V656" s="3">
        <v>4.0</v>
      </c>
      <c r="W656" s="4" t="s">
        <v>42</v>
      </c>
      <c r="X656" s="3">
        <v>271301.0</v>
      </c>
      <c r="Y656" s="4" t="s">
        <v>122</v>
      </c>
      <c r="Z656" s="4" t="s">
        <v>44</v>
      </c>
      <c r="AA656" s="3">
        <v>4101.0</v>
      </c>
      <c r="AB656" s="4" t="s">
        <v>148</v>
      </c>
      <c r="AC656" s="3">
        <v>3476084.0</v>
      </c>
      <c r="AD656" s="3">
        <v>0.0</v>
      </c>
      <c r="AE656" s="3">
        <v>0.0</v>
      </c>
      <c r="AF656" s="5">
        <v>45507.0</v>
      </c>
    </row>
    <row r="657" ht="14.25" hidden="1" customHeight="1">
      <c r="A657" s="6">
        <v>2023.0</v>
      </c>
      <c r="B657" s="7" t="s">
        <v>666</v>
      </c>
      <c r="C657" s="7" t="s">
        <v>667</v>
      </c>
      <c r="D657" s="7" t="s">
        <v>34</v>
      </c>
      <c r="E657" s="6">
        <v>10.0</v>
      </c>
      <c r="F657" s="7" t="s">
        <v>35</v>
      </c>
      <c r="G657" s="6">
        <v>100.0</v>
      </c>
      <c r="H657" s="7" t="s">
        <v>35</v>
      </c>
      <c r="I657" s="6">
        <v>100.0</v>
      </c>
      <c r="J657" s="7" t="s">
        <v>36</v>
      </c>
      <c r="K657" s="6">
        <v>19.0</v>
      </c>
      <c r="L657" s="7" t="s">
        <v>668</v>
      </c>
      <c r="M657" s="6">
        <v>2.0</v>
      </c>
      <c r="N657" s="7" t="s">
        <v>669</v>
      </c>
      <c r="O657" s="6">
        <v>15014.0</v>
      </c>
      <c r="P657" s="6">
        <v>2.0</v>
      </c>
      <c r="Q657" s="7" t="s">
        <v>685</v>
      </c>
      <c r="R657" s="6">
        <v>69.0</v>
      </c>
      <c r="S657" s="7" t="s">
        <v>703</v>
      </c>
      <c r="T657" s="6">
        <v>271.0</v>
      </c>
      <c r="U657" s="7" t="s">
        <v>41</v>
      </c>
      <c r="V657" s="6">
        <v>4.0</v>
      </c>
      <c r="W657" s="7" t="s">
        <v>42</v>
      </c>
      <c r="X657" s="6">
        <v>271101.0</v>
      </c>
      <c r="Y657" s="7" t="s">
        <v>116</v>
      </c>
      <c r="Z657" s="7" t="s">
        <v>44</v>
      </c>
      <c r="AA657" s="6">
        <v>4101.0</v>
      </c>
      <c r="AB657" s="7" t="s">
        <v>148</v>
      </c>
      <c r="AC657" s="6">
        <v>0.0</v>
      </c>
      <c r="AD657" s="6">
        <v>3788612.0</v>
      </c>
      <c r="AE657" s="6">
        <v>0.0</v>
      </c>
      <c r="AF657" s="8">
        <v>45507.0</v>
      </c>
    </row>
    <row r="658" ht="14.25" hidden="1" customHeight="1">
      <c r="A658" s="3">
        <v>2023.0</v>
      </c>
      <c r="B658" s="4" t="s">
        <v>666</v>
      </c>
      <c r="C658" s="4" t="s">
        <v>667</v>
      </c>
      <c r="D658" s="4" t="s">
        <v>34</v>
      </c>
      <c r="E658" s="3">
        <v>10.0</v>
      </c>
      <c r="F658" s="4" t="s">
        <v>35</v>
      </c>
      <c r="G658" s="3">
        <v>100.0</v>
      </c>
      <c r="H658" s="4" t="s">
        <v>35</v>
      </c>
      <c r="I658" s="3">
        <v>100.0</v>
      </c>
      <c r="J658" s="4" t="s">
        <v>36</v>
      </c>
      <c r="K658" s="3">
        <v>19.0</v>
      </c>
      <c r="L658" s="4" t="s">
        <v>668</v>
      </c>
      <c r="M658" s="3">
        <v>2.0</v>
      </c>
      <c r="N658" s="4" t="s">
        <v>669</v>
      </c>
      <c r="O658" s="3">
        <v>15014.0</v>
      </c>
      <c r="P658" s="3">
        <v>2.0</v>
      </c>
      <c r="Q658" s="4" t="s">
        <v>685</v>
      </c>
      <c r="R658" s="3">
        <v>69.0</v>
      </c>
      <c r="S658" s="4" t="s">
        <v>703</v>
      </c>
      <c r="T658" s="3">
        <v>271.0</v>
      </c>
      <c r="U658" s="4" t="s">
        <v>41</v>
      </c>
      <c r="V658" s="3">
        <v>4.0</v>
      </c>
      <c r="W658" s="4" t="s">
        <v>42</v>
      </c>
      <c r="X658" s="3">
        <v>271301.0</v>
      </c>
      <c r="Y658" s="4" t="s">
        <v>122</v>
      </c>
      <c r="Z658" s="4" t="s">
        <v>44</v>
      </c>
      <c r="AA658" s="3">
        <v>4101.0</v>
      </c>
      <c r="AB658" s="4" t="s">
        <v>148</v>
      </c>
      <c r="AC658" s="3">
        <v>1894306.0</v>
      </c>
      <c r="AD658" s="3">
        <v>0.0</v>
      </c>
      <c r="AE658" s="3">
        <v>0.0</v>
      </c>
      <c r="AF658" s="5">
        <v>45507.0</v>
      </c>
    </row>
    <row r="659" ht="14.25" hidden="1" customHeight="1">
      <c r="A659" s="6">
        <v>2023.0</v>
      </c>
      <c r="B659" s="7" t="s">
        <v>666</v>
      </c>
      <c r="C659" s="7" t="s">
        <v>667</v>
      </c>
      <c r="D659" s="7" t="s">
        <v>34</v>
      </c>
      <c r="E659" s="6">
        <v>10.0</v>
      </c>
      <c r="F659" s="7" t="s">
        <v>35</v>
      </c>
      <c r="G659" s="6">
        <v>100.0</v>
      </c>
      <c r="H659" s="7" t="s">
        <v>35</v>
      </c>
      <c r="I659" s="6">
        <v>100.0</v>
      </c>
      <c r="J659" s="7" t="s">
        <v>36</v>
      </c>
      <c r="K659" s="6">
        <v>19.0</v>
      </c>
      <c r="L659" s="7" t="s">
        <v>668</v>
      </c>
      <c r="M659" s="6">
        <v>2.0</v>
      </c>
      <c r="N659" s="7" t="s">
        <v>669</v>
      </c>
      <c r="O659" s="6">
        <v>15129.0</v>
      </c>
      <c r="P659" s="6">
        <v>3.0</v>
      </c>
      <c r="Q659" s="7" t="s">
        <v>704</v>
      </c>
      <c r="R659" s="6">
        <v>51.0</v>
      </c>
      <c r="S659" s="7" t="s">
        <v>695</v>
      </c>
      <c r="T659" s="6">
        <v>271.0</v>
      </c>
      <c r="U659" s="7" t="s">
        <v>41</v>
      </c>
      <c r="V659" s="6">
        <v>4.0</v>
      </c>
      <c r="W659" s="7" t="s">
        <v>42</v>
      </c>
      <c r="X659" s="6">
        <v>271101.0</v>
      </c>
      <c r="Y659" s="7" t="s">
        <v>116</v>
      </c>
      <c r="Z659" s="7" t="s">
        <v>44</v>
      </c>
      <c r="AA659" s="6">
        <v>4101.0</v>
      </c>
      <c r="AB659" s="7" t="s">
        <v>148</v>
      </c>
      <c r="AC659" s="6">
        <v>0.0</v>
      </c>
      <c r="AD659" s="6">
        <v>5.52098636E8</v>
      </c>
      <c r="AE659" s="6">
        <v>4.958097894E9</v>
      </c>
      <c r="AF659" s="8">
        <v>45507.0</v>
      </c>
    </row>
    <row r="660" ht="14.25" hidden="1" customHeight="1">
      <c r="A660" s="3">
        <v>2023.0</v>
      </c>
      <c r="B660" s="4" t="s">
        <v>666</v>
      </c>
      <c r="C660" s="4" t="s">
        <v>667</v>
      </c>
      <c r="D660" s="4" t="s">
        <v>34</v>
      </c>
      <c r="E660" s="3">
        <v>10.0</v>
      </c>
      <c r="F660" s="4" t="s">
        <v>35</v>
      </c>
      <c r="G660" s="3">
        <v>100.0</v>
      </c>
      <c r="H660" s="4" t="s">
        <v>35</v>
      </c>
      <c r="I660" s="3">
        <v>100.0</v>
      </c>
      <c r="J660" s="4" t="s">
        <v>36</v>
      </c>
      <c r="K660" s="3">
        <v>19.0</v>
      </c>
      <c r="L660" s="4" t="s">
        <v>668</v>
      </c>
      <c r="M660" s="3">
        <v>2.0</v>
      </c>
      <c r="N660" s="4" t="s">
        <v>669</v>
      </c>
      <c r="O660" s="3">
        <v>15129.0</v>
      </c>
      <c r="P660" s="3">
        <v>3.0</v>
      </c>
      <c r="Q660" s="4" t="s">
        <v>704</v>
      </c>
      <c r="R660" s="3">
        <v>52.0</v>
      </c>
      <c r="S660" s="4" t="s">
        <v>705</v>
      </c>
      <c r="T660" s="3">
        <v>271.0</v>
      </c>
      <c r="U660" s="4" t="s">
        <v>41</v>
      </c>
      <c r="V660" s="3">
        <v>4.0</v>
      </c>
      <c r="W660" s="4" t="s">
        <v>42</v>
      </c>
      <c r="X660" s="3">
        <v>271101.0</v>
      </c>
      <c r="Y660" s="4" t="s">
        <v>116</v>
      </c>
      <c r="Z660" s="4" t="s">
        <v>44</v>
      </c>
      <c r="AA660" s="3">
        <v>4101.0</v>
      </c>
      <c r="AB660" s="4" t="s">
        <v>148</v>
      </c>
      <c r="AC660" s="3">
        <v>0.0</v>
      </c>
      <c r="AD660" s="3">
        <v>3.1724432E7</v>
      </c>
      <c r="AE660" s="3">
        <v>0.0</v>
      </c>
      <c r="AF660" s="5">
        <v>45507.0</v>
      </c>
    </row>
    <row r="661" ht="14.25" hidden="1" customHeight="1">
      <c r="A661" s="6">
        <v>2023.0</v>
      </c>
      <c r="B661" s="7" t="s">
        <v>666</v>
      </c>
      <c r="C661" s="7" t="s">
        <v>667</v>
      </c>
      <c r="D661" s="7" t="s">
        <v>34</v>
      </c>
      <c r="E661" s="6">
        <v>10.0</v>
      </c>
      <c r="F661" s="7" t="s">
        <v>35</v>
      </c>
      <c r="G661" s="6">
        <v>100.0</v>
      </c>
      <c r="H661" s="7" t="s">
        <v>35</v>
      </c>
      <c r="I661" s="6">
        <v>100.0</v>
      </c>
      <c r="J661" s="7" t="s">
        <v>36</v>
      </c>
      <c r="K661" s="6">
        <v>19.0</v>
      </c>
      <c r="L661" s="7" t="s">
        <v>668</v>
      </c>
      <c r="M661" s="6">
        <v>2.0</v>
      </c>
      <c r="N661" s="7" t="s">
        <v>669</v>
      </c>
      <c r="O661" s="6">
        <v>15129.0</v>
      </c>
      <c r="P661" s="6">
        <v>3.0</v>
      </c>
      <c r="Q661" s="7" t="s">
        <v>704</v>
      </c>
      <c r="R661" s="6">
        <v>52.0</v>
      </c>
      <c r="S661" s="7" t="s">
        <v>705</v>
      </c>
      <c r="T661" s="6">
        <v>272.0</v>
      </c>
      <c r="U661" s="7" t="s">
        <v>54</v>
      </c>
      <c r="V661" s="6">
        <v>4.0</v>
      </c>
      <c r="W661" s="7" t="s">
        <v>42</v>
      </c>
      <c r="X661" s="6">
        <v>272401.0</v>
      </c>
      <c r="Y661" s="7" t="s">
        <v>56</v>
      </c>
      <c r="Z661" s="7" t="s">
        <v>44</v>
      </c>
      <c r="AA661" s="6">
        <v>4101.0</v>
      </c>
      <c r="AB661" s="7" t="s">
        <v>148</v>
      </c>
      <c r="AC661" s="6">
        <v>0.0</v>
      </c>
      <c r="AD661" s="6">
        <v>0.0</v>
      </c>
      <c r="AE661" s="6">
        <v>0.0</v>
      </c>
      <c r="AF661" s="8">
        <v>45507.0</v>
      </c>
    </row>
    <row r="662" ht="14.25" hidden="1" customHeight="1">
      <c r="A662" s="3">
        <v>2023.0</v>
      </c>
      <c r="B662" s="4" t="s">
        <v>666</v>
      </c>
      <c r="C662" s="4" t="s">
        <v>667</v>
      </c>
      <c r="D662" s="4" t="s">
        <v>34</v>
      </c>
      <c r="E662" s="3">
        <v>10.0</v>
      </c>
      <c r="F662" s="4" t="s">
        <v>35</v>
      </c>
      <c r="G662" s="3">
        <v>100.0</v>
      </c>
      <c r="H662" s="4" t="s">
        <v>35</v>
      </c>
      <c r="I662" s="3">
        <v>100.0</v>
      </c>
      <c r="J662" s="4" t="s">
        <v>36</v>
      </c>
      <c r="K662" s="3">
        <v>19.0</v>
      </c>
      <c r="L662" s="4" t="s">
        <v>668</v>
      </c>
      <c r="M662" s="3">
        <v>2.0</v>
      </c>
      <c r="N662" s="4" t="s">
        <v>669</v>
      </c>
      <c r="O662" s="3">
        <v>15129.0</v>
      </c>
      <c r="P662" s="3">
        <v>3.0</v>
      </c>
      <c r="Q662" s="4" t="s">
        <v>704</v>
      </c>
      <c r="R662" s="3">
        <v>53.0</v>
      </c>
      <c r="S662" s="4" t="s">
        <v>688</v>
      </c>
      <c r="T662" s="3">
        <v>271.0</v>
      </c>
      <c r="U662" s="4" t="s">
        <v>41</v>
      </c>
      <c r="V662" s="3">
        <v>4.0</v>
      </c>
      <c r="W662" s="4" t="s">
        <v>42</v>
      </c>
      <c r="X662" s="3">
        <v>271101.0</v>
      </c>
      <c r="Y662" s="4" t="s">
        <v>116</v>
      </c>
      <c r="Z662" s="4" t="s">
        <v>44</v>
      </c>
      <c r="AA662" s="3">
        <v>4101.0</v>
      </c>
      <c r="AB662" s="4" t="s">
        <v>148</v>
      </c>
      <c r="AC662" s="3">
        <v>0.0</v>
      </c>
      <c r="AD662" s="3">
        <v>9.02969561E8</v>
      </c>
      <c r="AE662" s="3">
        <v>0.0</v>
      </c>
      <c r="AF662" s="5">
        <v>45507.0</v>
      </c>
    </row>
    <row r="663" ht="14.25" hidden="1" customHeight="1">
      <c r="A663" s="6">
        <v>2023.0</v>
      </c>
      <c r="B663" s="7" t="s">
        <v>666</v>
      </c>
      <c r="C663" s="7" t="s">
        <v>667</v>
      </c>
      <c r="D663" s="7" t="s">
        <v>34</v>
      </c>
      <c r="E663" s="6">
        <v>10.0</v>
      </c>
      <c r="F663" s="7" t="s">
        <v>35</v>
      </c>
      <c r="G663" s="6">
        <v>100.0</v>
      </c>
      <c r="H663" s="7" t="s">
        <v>35</v>
      </c>
      <c r="I663" s="6">
        <v>100.0</v>
      </c>
      <c r="J663" s="7" t="s">
        <v>36</v>
      </c>
      <c r="K663" s="6">
        <v>19.0</v>
      </c>
      <c r="L663" s="7" t="s">
        <v>668</v>
      </c>
      <c r="M663" s="6">
        <v>2.0</v>
      </c>
      <c r="N663" s="7" t="s">
        <v>669</v>
      </c>
      <c r="O663" s="6">
        <v>15129.0</v>
      </c>
      <c r="P663" s="6">
        <v>3.0</v>
      </c>
      <c r="Q663" s="7" t="s">
        <v>704</v>
      </c>
      <c r="R663" s="6">
        <v>53.0</v>
      </c>
      <c r="S663" s="7" t="s">
        <v>688</v>
      </c>
      <c r="T663" s="6">
        <v>271.0</v>
      </c>
      <c r="U663" s="7" t="s">
        <v>41</v>
      </c>
      <c r="V663" s="6">
        <v>4.0</v>
      </c>
      <c r="W663" s="7" t="s">
        <v>42</v>
      </c>
      <c r="X663" s="6">
        <v>271401.0</v>
      </c>
      <c r="Y663" s="7" t="s">
        <v>672</v>
      </c>
      <c r="Z663" s="7" t="s">
        <v>44</v>
      </c>
      <c r="AA663" s="6">
        <v>4101.0</v>
      </c>
      <c r="AB663" s="7" t="s">
        <v>148</v>
      </c>
      <c r="AC663" s="6">
        <v>0.0</v>
      </c>
      <c r="AD663" s="6">
        <v>0.0</v>
      </c>
      <c r="AE663" s="6">
        <v>0.0</v>
      </c>
      <c r="AF663" s="8">
        <v>45507.0</v>
      </c>
    </row>
    <row r="664" ht="14.25" hidden="1" customHeight="1">
      <c r="A664" s="3">
        <v>2023.0</v>
      </c>
      <c r="B664" s="4" t="s">
        <v>666</v>
      </c>
      <c r="C664" s="4" t="s">
        <v>667</v>
      </c>
      <c r="D664" s="4" t="s">
        <v>34</v>
      </c>
      <c r="E664" s="3">
        <v>10.0</v>
      </c>
      <c r="F664" s="4" t="s">
        <v>35</v>
      </c>
      <c r="G664" s="3">
        <v>100.0</v>
      </c>
      <c r="H664" s="4" t="s">
        <v>35</v>
      </c>
      <c r="I664" s="3">
        <v>100.0</v>
      </c>
      <c r="J664" s="4" t="s">
        <v>36</v>
      </c>
      <c r="K664" s="3">
        <v>19.0</v>
      </c>
      <c r="L664" s="4" t="s">
        <v>668</v>
      </c>
      <c r="M664" s="3">
        <v>2.0</v>
      </c>
      <c r="N664" s="4" t="s">
        <v>669</v>
      </c>
      <c r="O664" s="3">
        <v>15129.0</v>
      </c>
      <c r="P664" s="3">
        <v>3.0</v>
      </c>
      <c r="Q664" s="4" t="s">
        <v>704</v>
      </c>
      <c r="R664" s="3">
        <v>54.0</v>
      </c>
      <c r="S664" s="4" t="s">
        <v>706</v>
      </c>
      <c r="T664" s="3">
        <v>271.0</v>
      </c>
      <c r="U664" s="4" t="s">
        <v>41</v>
      </c>
      <c r="V664" s="3">
        <v>4.0</v>
      </c>
      <c r="W664" s="4" t="s">
        <v>42</v>
      </c>
      <c r="X664" s="3">
        <v>271101.0</v>
      </c>
      <c r="Y664" s="4" t="s">
        <v>116</v>
      </c>
      <c r="Z664" s="4" t="s">
        <v>44</v>
      </c>
      <c r="AA664" s="3">
        <v>4101.0</v>
      </c>
      <c r="AB664" s="4" t="s">
        <v>148</v>
      </c>
      <c r="AC664" s="3">
        <v>0.0</v>
      </c>
      <c r="AD664" s="3">
        <v>2.19244874E8</v>
      </c>
      <c r="AE664" s="3">
        <v>0.0</v>
      </c>
      <c r="AF664" s="5">
        <v>45507.0</v>
      </c>
    </row>
    <row r="665" ht="14.25" hidden="1" customHeight="1">
      <c r="A665" s="6">
        <v>2023.0</v>
      </c>
      <c r="B665" s="7" t="s">
        <v>666</v>
      </c>
      <c r="C665" s="7" t="s">
        <v>667</v>
      </c>
      <c r="D665" s="7" t="s">
        <v>34</v>
      </c>
      <c r="E665" s="6">
        <v>10.0</v>
      </c>
      <c r="F665" s="7" t="s">
        <v>35</v>
      </c>
      <c r="G665" s="6">
        <v>100.0</v>
      </c>
      <c r="H665" s="7" t="s">
        <v>35</v>
      </c>
      <c r="I665" s="6">
        <v>100.0</v>
      </c>
      <c r="J665" s="7" t="s">
        <v>36</v>
      </c>
      <c r="K665" s="6">
        <v>19.0</v>
      </c>
      <c r="L665" s="7" t="s">
        <v>668</v>
      </c>
      <c r="M665" s="6">
        <v>2.0</v>
      </c>
      <c r="N665" s="7" t="s">
        <v>669</v>
      </c>
      <c r="O665" s="6">
        <v>15129.0</v>
      </c>
      <c r="P665" s="6">
        <v>3.0</v>
      </c>
      <c r="Q665" s="7" t="s">
        <v>704</v>
      </c>
      <c r="R665" s="6">
        <v>54.0</v>
      </c>
      <c r="S665" s="7" t="s">
        <v>706</v>
      </c>
      <c r="T665" s="6">
        <v>272.0</v>
      </c>
      <c r="U665" s="7" t="s">
        <v>54</v>
      </c>
      <c r="V665" s="6">
        <v>4.0</v>
      </c>
      <c r="W665" s="7" t="s">
        <v>42</v>
      </c>
      <c r="X665" s="6">
        <v>272401.0</v>
      </c>
      <c r="Y665" s="7" t="s">
        <v>56</v>
      </c>
      <c r="Z665" s="7" t="s">
        <v>44</v>
      </c>
      <c r="AA665" s="6">
        <v>4101.0</v>
      </c>
      <c r="AB665" s="7" t="s">
        <v>148</v>
      </c>
      <c r="AC665" s="6">
        <v>0.0</v>
      </c>
      <c r="AD665" s="6">
        <v>0.0</v>
      </c>
      <c r="AE665" s="6">
        <v>0.0</v>
      </c>
      <c r="AF665" s="8">
        <v>45507.0</v>
      </c>
    </row>
    <row r="666" ht="14.25" hidden="1" customHeight="1">
      <c r="A666" s="3">
        <v>2023.0</v>
      </c>
      <c r="B666" s="4" t="s">
        <v>666</v>
      </c>
      <c r="C666" s="4" t="s">
        <v>667</v>
      </c>
      <c r="D666" s="4" t="s">
        <v>34</v>
      </c>
      <c r="E666" s="3">
        <v>10.0</v>
      </c>
      <c r="F666" s="4" t="s">
        <v>35</v>
      </c>
      <c r="G666" s="3">
        <v>100.0</v>
      </c>
      <c r="H666" s="4" t="s">
        <v>35</v>
      </c>
      <c r="I666" s="3">
        <v>100.0</v>
      </c>
      <c r="J666" s="4" t="s">
        <v>36</v>
      </c>
      <c r="K666" s="3">
        <v>19.0</v>
      </c>
      <c r="L666" s="4" t="s">
        <v>668</v>
      </c>
      <c r="M666" s="3">
        <v>2.0</v>
      </c>
      <c r="N666" s="4" t="s">
        <v>669</v>
      </c>
      <c r="O666" s="3">
        <v>15129.0</v>
      </c>
      <c r="P666" s="3">
        <v>3.0</v>
      </c>
      <c r="Q666" s="4" t="s">
        <v>704</v>
      </c>
      <c r="R666" s="3">
        <v>55.0</v>
      </c>
      <c r="S666" s="4" t="s">
        <v>707</v>
      </c>
      <c r="T666" s="3">
        <v>271.0</v>
      </c>
      <c r="U666" s="4" t="s">
        <v>41</v>
      </c>
      <c r="V666" s="3">
        <v>4.0</v>
      </c>
      <c r="W666" s="4" t="s">
        <v>42</v>
      </c>
      <c r="X666" s="3">
        <v>271101.0</v>
      </c>
      <c r="Y666" s="4" t="s">
        <v>116</v>
      </c>
      <c r="Z666" s="4" t="s">
        <v>44</v>
      </c>
      <c r="AA666" s="3">
        <v>4101.0</v>
      </c>
      <c r="AB666" s="4" t="s">
        <v>148</v>
      </c>
      <c r="AC666" s="3">
        <v>0.0</v>
      </c>
      <c r="AD666" s="3">
        <v>4.6660427E7</v>
      </c>
      <c r="AE666" s="3">
        <v>0.0</v>
      </c>
      <c r="AF666" s="5">
        <v>45507.0</v>
      </c>
    </row>
    <row r="667" ht="14.25" hidden="1" customHeight="1">
      <c r="A667" s="6">
        <v>2023.0</v>
      </c>
      <c r="B667" s="7" t="s">
        <v>666</v>
      </c>
      <c r="C667" s="7" t="s">
        <v>667</v>
      </c>
      <c r="D667" s="7" t="s">
        <v>34</v>
      </c>
      <c r="E667" s="6">
        <v>10.0</v>
      </c>
      <c r="F667" s="7" t="s">
        <v>35</v>
      </c>
      <c r="G667" s="6">
        <v>100.0</v>
      </c>
      <c r="H667" s="7" t="s">
        <v>35</v>
      </c>
      <c r="I667" s="6">
        <v>100.0</v>
      </c>
      <c r="J667" s="7" t="s">
        <v>36</v>
      </c>
      <c r="K667" s="6">
        <v>19.0</v>
      </c>
      <c r="L667" s="7" t="s">
        <v>668</v>
      </c>
      <c r="M667" s="6">
        <v>2.0</v>
      </c>
      <c r="N667" s="7" t="s">
        <v>669</v>
      </c>
      <c r="O667" s="6">
        <v>15129.0</v>
      </c>
      <c r="P667" s="6">
        <v>3.0</v>
      </c>
      <c r="Q667" s="7" t="s">
        <v>704</v>
      </c>
      <c r="R667" s="6">
        <v>55.0</v>
      </c>
      <c r="S667" s="7" t="s">
        <v>707</v>
      </c>
      <c r="T667" s="6">
        <v>272.0</v>
      </c>
      <c r="U667" s="7" t="s">
        <v>54</v>
      </c>
      <c r="V667" s="6">
        <v>4.0</v>
      </c>
      <c r="W667" s="7" t="s">
        <v>42</v>
      </c>
      <c r="X667" s="6">
        <v>272201.0</v>
      </c>
      <c r="Y667" s="7" t="s">
        <v>658</v>
      </c>
      <c r="Z667" s="7" t="s">
        <v>44</v>
      </c>
      <c r="AA667" s="6">
        <v>4101.0</v>
      </c>
      <c r="AB667" s="7" t="s">
        <v>148</v>
      </c>
      <c r="AC667" s="6">
        <v>0.0</v>
      </c>
      <c r="AD667" s="6">
        <v>0.0</v>
      </c>
      <c r="AE667" s="6">
        <v>0.0</v>
      </c>
      <c r="AF667" s="8">
        <v>45507.0</v>
      </c>
    </row>
    <row r="668" ht="14.25" hidden="1" customHeight="1">
      <c r="A668" s="3">
        <v>2023.0</v>
      </c>
      <c r="B668" s="4" t="s">
        <v>666</v>
      </c>
      <c r="C668" s="4" t="s">
        <v>667</v>
      </c>
      <c r="D668" s="4" t="s">
        <v>34</v>
      </c>
      <c r="E668" s="3">
        <v>10.0</v>
      </c>
      <c r="F668" s="4" t="s">
        <v>35</v>
      </c>
      <c r="G668" s="3">
        <v>100.0</v>
      </c>
      <c r="H668" s="4" t="s">
        <v>35</v>
      </c>
      <c r="I668" s="3">
        <v>100.0</v>
      </c>
      <c r="J668" s="4" t="s">
        <v>36</v>
      </c>
      <c r="K668" s="3">
        <v>19.0</v>
      </c>
      <c r="L668" s="4" t="s">
        <v>668</v>
      </c>
      <c r="M668" s="3">
        <v>2.0</v>
      </c>
      <c r="N668" s="4" t="s">
        <v>669</v>
      </c>
      <c r="O668" s="3">
        <v>15129.0</v>
      </c>
      <c r="P668" s="3">
        <v>3.0</v>
      </c>
      <c r="Q668" s="4" t="s">
        <v>704</v>
      </c>
      <c r="R668" s="3">
        <v>56.0</v>
      </c>
      <c r="S668" s="4" t="s">
        <v>708</v>
      </c>
      <c r="T668" s="3">
        <v>271.0</v>
      </c>
      <c r="U668" s="4" t="s">
        <v>41</v>
      </c>
      <c r="V668" s="3">
        <v>4.0</v>
      </c>
      <c r="W668" s="4" t="s">
        <v>42</v>
      </c>
      <c r="X668" s="3">
        <v>271101.0</v>
      </c>
      <c r="Y668" s="4" t="s">
        <v>116</v>
      </c>
      <c r="Z668" s="4" t="s">
        <v>44</v>
      </c>
      <c r="AA668" s="3">
        <v>4101.0</v>
      </c>
      <c r="AB668" s="4" t="s">
        <v>148</v>
      </c>
      <c r="AC668" s="3">
        <v>0.0</v>
      </c>
      <c r="AD668" s="3">
        <v>9.7388522E7</v>
      </c>
      <c r="AE668" s="3">
        <v>0.0</v>
      </c>
      <c r="AF668" s="5">
        <v>45507.0</v>
      </c>
    </row>
    <row r="669" ht="14.25" hidden="1" customHeight="1">
      <c r="A669" s="6">
        <v>2023.0</v>
      </c>
      <c r="B669" s="7" t="s">
        <v>666</v>
      </c>
      <c r="C669" s="7" t="s">
        <v>667</v>
      </c>
      <c r="D669" s="7" t="s">
        <v>34</v>
      </c>
      <c r="E669" s="6">
        <v>10.0</v>
      </c>
      <c r="F669" s="7" t="s">
        <v>35</v>
      </c>
      <c r="G669" s="6">
        <v>100.0</v>
      </c>
      <c r="H669" s="7" t="s">
        <v>35</v>
      </c>
      <c r="I669" s="6">
        <v>100.0</v>
      </c>
      <c r="J669" s="7" t="s">
        <v>36</v>
      </c>
      <c r="K669" s="6">
        <v>19.0</v>
      </c>
      <c r="L669" s="7" t="s">
        <v>668</v>
      </c>
      <c r="M669" s="6">
        <v>2.0</v>
      </c>
      <c r="N669" s="7" t="s">
        <v>669</v>
      </c>
      <c r="O669" s="6">
        <v>15129.0</v>
      </c>
      <c r="P669" s="6">
        <v>3.0</v>
      </c>
      <c r="Q669" s="7" t="s">
        <v>704</v>
      </c>
      <c r="R669" s="6">
        <v>56.0</v>
      </c>
      <c r="S669" s="7" t="s">
        <v>708</v>
      </c>
      <c r="T669" s="6">
        <v>271.0</v>
      </c>
      <c r="U669" s="7" t="s">
        <v>41</v>
      </c>
      <c r="V669" s="6">
        <v>4.0</v>
      </c>
      <c r="W669" s="7" t="s">
        <v>42</v>
      </c>
      <c r="X669" s="6">
        <v>271201.0</v>
      </c>
      <c r="Y669" s="7" t="s">
        <v>43</v>
      </c>
      <c r="Z669" s="7" t="s">
        <v>44</v>
      </c>
      <c r="AA669" s="6">
        <v>4101.0</v>
      </c>
      <c r="AB669" s="7" t="s">
        <v>148</v>
      </c>
      <c r="AC669" s="6">
        <v>0.0</v>
      </c>
      <c r="AD669" s="6">
        <v>0.0</v>
      </c>
      <c r="AE669" s="6">
        <v>0.0</v>
      </c>
      <c r="AF669" s="8">
        <v>45507.0</v>
      </c>
    </row>
    <row r="670" ht="14.25" hidden="1" customHeight="1">
      <c r="A670" s="3">
        <v>2023.0</v>
      </c>
      <c r="B670" s="4" t="s">
        <v>666</v>
      </c>
      <c r="C670" s="4" t="s">
        <v>667</v>
      </c>
      <c r="D670" s="4" t="s">
        <v>34</v>
      </c>
      <c r="E670" s="3">
        <v>10.0</v>
      </c>
      <c r="F670" s="4" t="s">
        <v>35</v>
      </c>
      <c r="G670" s="3">
        <v>100.0</v>
      </c>
      <c r="H670" s="4" t="s">
        <v>35</v>
      </c>
      <c r="I670" s="3">
        <v>100.0</v>
      </c>
      <c r="J670" s="4" t="s">
        <v>36</v>
      </c>
      <c r="K670" s="3">
        <v>19.0</v>
      </c>
      <c r="L670" s="4" t="s">
        <v>668</v>
      </c>
      <c r="M670" s="3">
        <v>2.0</v>
      </c>
      <c r="N670" s="4" t="s">
        <v>669</v>
      </c>
      <c r="O670" s="3">
        <v>15129.0</v>
      </c>
      <c r="P670" s="3">
        <v>3.0</v>
      </c>
      <c r="Q670" s="4" t="s">
        <v>704</v>
      </c>
      <c r="R670" s="3">
        <v>57.0</v>
      </c>
      <c r="S670" s="4" t="s">
        <v>709</v>
      </c>
      <c r="T670" s="3">
        <v>271.0</v>
      </c>
      <c r="U670" s="4" t="s">
        <v>41</v>
      </c>
      <c r="V670" s="3">
        <v>4.0</v>
      </c>
      <c r="W670" s="4" t="s">
        <v>42</v>
      </c>
      <c r="X670" s="3">
        <v>271101.0</v>
      </c>
      <c r="Y670" s="4" t="s">
        <v>116</v>
      </c>
      <c r="Z670" s="4" t="s">
        <v>44</v>
      </c>
      <c r="AA670" s="3">
        <v>4101.0</v>
      </c>
      <c r="AB670" s="4" t="s">
        <v>148</v>
      </c>
      <c r="AC670" s="3">
        <v>0.0</v>
      </c>
      <c r="AD670" s="3">
        <v>4.5298192E7</v>
      </c>
      <c r="AE670" s="3">
        <v>0.0</v>
      </c>
      <c r="AF670" s="5">
        <v>45507.0</v>
      </c>
    </row>
    <row r="671" ht="14.25" hidden="1" customHeight="1">
      <c r="A671" s="6">
        <v>2023.0</v>
      </c>
      <c r="B671" s="7" t="s">
        <v>666</v>
      </c>
      <c r="C671" s="7" t="s">
        <v>667</v>
      </c>
      <c r="D671" s="7" t="s">
        <v>34</v>
      </c>
      <c r="E671" s="6">
        <v>10.0</v>
      </c>
      <c r="F671" s="7" t="s">
        <v>35</v>
      </c>
      <c r="G671" s="6">
        <v>100.0</v>
      </c>
      <c r="H671" s="7" t="s">
        <v>35</v>
      </c>
      <c r="I671" s="6">
        <v>100.0</v>
      </c>
      <c r="J671" s="7" t="s">
        <v>36</v>
      </c>
      <c r="K671" s="6">
        <v>19.0</v>
      </c>
      <c r="L671" s="7" t="s">
        <v>668</v>
      </c>
      <c r="M671" s="6">
        <v>2.0</v>
      </c>
      <c r="N671" s="7" t="s">
        <v>669</v>
      </c>
      <c r="O671" s="6">
        <v>15129.0</v>
      </c>
      <c r="P671" s="6">
        <v>3.0</v>
      </c>
      <c r="Q671" s="7" t="s">
        <v>704</v>
      </c>
      <c r="R671" s="6">
        <v>57.0</v>
      </c>
      <c r="S671" s="7" t="s">
        <v>709</v>
      </c>
      <c r="T671" s="6">
        <v>272.0</v>
      </c>
      <c r="U671" s="7" t="s">
        <v>54</v>
      </c>
      <c r="V671" s="6">
        <v>4.0</v>
      </c>
      <c r="W671" s="7" t="s">
        <v>42</v>
      </c>
      <c r="X671" s="6">
        <v>272101.0</v>
      </c>
      <c r="Y671" s="7" t="s">
        <v>435</v>
      </c>
      <c r="Z671" s="7" t="s">
        <v>44</v>
      </c>
      <c r="AA671" s="6">
        <v>4101.0</v>
      </c>
      <c r="AB671" s="7" t="s">
        <v>148</v>
      </c>
      <c r="AC671" s="6">
        <v>0.0</v>
      </c>
      <c r="AD671" s="6">
        <v>0.0</v>
      </c>
      <c r="AE671" s="6">
        <v>0.0</v>
      </c>
      <c r="AF671" s="8">
        <v>45507.0</v>
      </c>
    </row>
    <row r="672" ht="14.25" hidden="1" customHeight="1">
      <c r="A672" s="3">
        <v>2023.0</v>
      </c>
      <c r="B672" s="4" t="s">
        <v>666</v>
      </c>
      <c r="C672" s="4" t="s">
        <v>667</v>
      </c>
      <c r="D672" s="4" t="s">
        <v>34</v>
      </c>
      <c r="E672" s="3">
        <v>10.0</v>
      </c>
      <c r="F672" s="4" t="s">
        <v>35</v>
      </c>
      <c r="G672" s="3">
        <v>100.0</v>
      </c>
      <c r="H672" s="4" t="s">
        <v>35</v>
      </c>
      <c r="I672" s="3">
        <v>100.0</v>
      </c>
      <c r="J672" s="4" t="s">
        <v>36</v>
      </c>
      <c r="K672" s="3">
        <v>19.0</v>
      </c>
      <c r="L672" s="4" t="s">
        <v>668</v>
      </c>
      <c r="M672" s="3">
        <v>2.0</v>
      </c>
      <c r="N672" s="4" t="s">
        <v>669</v>
      </c>
      <c r="O672" s="3">
        <v>15129.0</v>
      </c>
      <c r="P672" s="3">
        <v>3.0</v>
      </c>
      <c r="Q672" s="4" t="s">
        <v>704</v>
      </c>
      <c r="R672" s="3">
        <v>58.0</v>
      </c>
      <c r="S672" s="4" t="s">
        <v>710</v>
      </c>
      <c r="T672" s="3">
        <v>271.0</v>
      </c>
      <c r="U672" s="4" t="s">
        <v>41</v>
      </c>
      <c r="V672" s="3">
        <v>4.0</v>
      </c>
      <c r="W672" s="4" t="s">
        <v>42</v>
      </c>
      <c r="X672" s="3">
        <v>271101.0</v>
      </c>
      <c r="Y672" s="4" t="s">
        <v>116</v>
      </c>
      <c r="Z672" s="4" t="s">
        <v>44</v>
      </c>
      <c r="AA672" s="3">
        <v>4101.0</v>
      </c>
      <c r="AB672" s="4" t="s">
        <v>148</v>
      </c>
      <c r="AC672" s="3">
        <v>0.0</v>
      </c>
      <c r="AD672" s="3">
        <v>3.0514629E7</v>
      </c>
      <c r="AE672" s="3">
        <v>0.0</v>
      </c>
      <c r="AF672" s="5">
        <v>45507.0</v>
      </c>
    </row>
    <row r="673" ht="14.25" hidden="1" customHeight="1">
      <c r="A673" s="6">
        <v>2023.0</v>
      </c>
      <c r="B673" s="7" t="s">
        <v>666</v>
      </c>
      <c r="C673" s="7" t="s">
        <v>667</v>
      </c>
      <c r="D673" s="7" t="s">
        <v>34</v>
      </c>
      <c r="E673" s="6">
        <v>10.0</v>
      </c>
      <c r="F673" s="7" t="s">
        <v>35</v>
      </c>
      <c r="G673" s="6">
        <v>100.0</v>
      </c>
      <c r="H673" s="7" t="s">
        <v>35</v>
      </c>
      <c r="I673" s="6">
        <v>100.0</v>
      </c>
      <c r="J673" s="7" t="s">
        <v>36</v>
      </c>
      <c r="K673" s="6">
        <v>19.0</v>
      </c>
      <c r="L673" s="7" t="s">
        <v>668</v>
      </c>
      <c r="M673" s="6">
        <v>2.0</v>
      </c>
      <c r="N673" s="7" t="s">
        <v>669</v>
      </c>
      <c r="O673" s="6">
        <v>15129.0</v>
      </c>
      <c r="P673" s="6">
        <v>3.0</v>
      </c>
      <c r="Q673" s="7" t="s">
        <v>704</v>
      </c>
      <c r="R673" s="6">
        <v>58.0</v>
      </c>
      <c r="S673" s="7" t="s">
        <v>710</v>
      </c>
      <c r="T673" s="6">
        <v>272.0</v>
      </c>
      <c r="U673" s="7" t="s">
        <v>54</v>
      </c>
      <c r="V673" s="6">
        <v>4.0</v>
      </c>
      <c r="W673" s="7" t="s">
        <v>42</v>
      </c>
      <c r="X673" s="6">
        <v>272101.0</v>
      </c>
      <c r="Y673" s="7" t="s">
        <v>435</v>
      </c>
      <c r="Z673" s="7" t="s">
        <v>44</v>
      </c>
      <c r="AA673" s="6">
        <v>4101.0</v>
      </c>
      <c r="AB673" s="7" t="s">
        <v>148</v>
      </c>
      <c r="AC673" s="6">
        <v>0.0</v>
      </c>
      <c r="AD673" s="6">
        <v>0.0</v>
      </c>
      <c r="AE673" s="6">
        <v>0.0</v>
      </c>
      <c r="AF673" s="8">
        <v>45507.0</v>
      </c>
    </row>
    <row r="674" ht="14.25" hidden="1" customHeight="1">
      <c r="A674" s="3">
        <v>2023.0</v>
      </c>
      <c r="B674" s="4" t="s">
        <v>666</v>
      </c>
      <c r="C674" s="4" t="s">
        <v>667</v>
      </c>
      <c r="D674" s="4" t="s">
        <v>34</v>
      </c>
      <c r="E674" s="3">
        <v>10.0</v>
      </c>
      <c r="F674" s="4" t="s">
        <v>35</v>
      </c>
      <c r="G674" s="3">
        <v>100.0</v>
      </c>
      <c r="H674" s="4" t="s">
        <v>35</v>
      </c>
      <c r="I674" s="3">
        <v>100.0</v>
      </c>
      <c r="J674" s="4" t="s">
        <v>36</v>
      </c>
      <c r="K674" s="3">
        <v>19.0</v>
      </c>
      <c r="L674" s="4" t="s">
        <v>668</v>
      </c>
      <c r="M674" s="3">
        <v>2.0</v>
      </c>
      <c r="N674" s="4" t="s">
        <v>669</v>
      </c>
      <c r="O674" s="3">
        <v>15129.0</v>
      </c>
      <c r="P674" s="3">
        <v>3.0</v>
      </c>
      <c r="Q674" s="4" t="s">
        <v>704</v>
      </c>
      <c r="R674" s="3">
        <v>59.0</v>
      </c>
      <c r="S674" s="4" t="s">
        <v>711</v>
      </c>
      <c r="T674" s="3">
        <v>271.0</v>
      </c>
      <c r="U674" s="4" t="s">
        <v>41</v>
      </c>
      <c r="V674" s="3">
        <v>4.0</v>
      </c>
      <c r="W674" s="4" t="s">
        <v>42</v>
      </c>
      <c r="X674" s="3">
        <v>271101.0</v>
      </c>
      <c r="Y674" s="4" t="s">
        <v>116</v>
      </c>
      <c r="Z674" s="4" t="s">
        <v>44</v>
      </c>
      <c r="AA674" s="3">
        <v>4101.0</v>
      </c>
      <c r="AB674" s="4" t="s">
        <v>148</v>
      </c>
      <c r="AC674" s="3">
        <v>0.0</v>
      </c>
      <c r="AD674" s="3">
        <v>8.9480613E7</v>
      </c>
      <c r="AE674" s="3">
        <v>0.0</v>
      </c>
      <c r="AF674" s="5">
        <v>45507.0</v>
      </c>
    </row>
    <row r="675" ht="14.25" hidden="1" customHeight="1">
      <c r="A675" s="6">
        <v>2023.0</v>
      </c>
      <c r="B675" s="7" t="s">
        <v>666</v>
      </c>
      <c r="C675" s="7" t="s">
        <v>667</v>
      </c>
      <c r="D675" s="7" t="s">
        <v>34</v>
      </c>
      <c r="E675" s="6">
        <v>10.0</v>
      </c>
      <c r="F675" s="7" t="s">
        <v>35</v>
      </c>
      <c r="G675" s="6">
        <v>100.0</v>
      </c>
      <c r="H675" s="7" t="s">
        <v>35</v>
      </c>
      <c r="I675" s="6">
        <v>100.0</v>
      </c>
      <c r="J675" s="7" t="s">
        <v>36</v>
      </c>
      <c r="K675" s="6">
        <v>19.0</v>
      </c>
      <c r="L675" s="7" t="s">
        <v>668</v>
      </c>
      <c r="M675" s="6">
        <v>2.0</v>
      </c>
      <c r="N675" s="7" t="s">
        <v>669</v>
      </c>
      <c r="O675" s="6">
        <v>15129.0</v>
      </c>
      <c r="P675" s="6">
        <v>3.0</v>
      </c>
      <c r="Q675" s="7" t="s">
        <v>704</v>
      </c>
      <c r="R675" s="6">
        <v>59.0</v>
      </c>
      <c r="S675" s="7" t="s">
        <v>711</v>
      </c>
      <c r="T675" s="6">
        <v>272.0</v>
      </c>
      <c r="U675" s="7" t="s">
        <v>54</v>
      </c>
      <c r="V675" s="6">
        <v>4.0</v>
      </c>
      <c r="W675" s="7" t="s">
        <v>42</v>
      </c>
      <c r="X675" s="6">
        <v>272101.0</v>
      </c>
      <c r="Y675" s="7" t="s">
        <v>435</v>
      </c>
      <c r="Z675" s="7" t="s">
        <v>44</v>
      </c>
      <c r="AA675" s="6">
        <v>4101.0</v>
      </c>
      <c r="AB675" s="7" t="s">
        <v>148</v>
      </c>
      <c r="AC675" s="6">
        <v>0.0</v>
      </c>
      <c r="AD675" s="6">
        <v>0.0</v>
      </c>
      <c r="AE675" s="6">
        <v>0.0</v>
      </c>
      <c r="AF675" s="8">
        <v>45507.0</v>
      </c>
    </row>
    <row r="676" ht="14.25" hidden="1" customHeight="1">
      <c r="A676" s="3">
        <v>2023.0</v>
      </c>
      <c r="B676" s="4" t="s">
        <v>666</v>
      </c>
      <c r="C676" s="4" t="s">
        <v>667</v>
      </c>
      <c r="D676" s="4" t="s">
        <v>34</v>
      </c>
      <c r="E676" s="3">
        <v>10.0</v>
      </c>
      <c r="F676" s="4" t="s">
        <v>35</v>
      </c>
      <c r="G676" s="3">
        <v>100.0</v>
      </c>
      <c r="H676" s="4" t="s">
        <v>35</v>
      </c>
      <c r="I676" s="3">
        <v>100.0</v>
      </c>
      <c r="J676" s="4" t="s">
        <v>36</v>
      </c>
      <c r="K676" s="3">
        <v>19.0</v>
      </c>
      <c r="L676" s="4" t="s">
        <v>668</v>
      </c>
      <c r="M676" s="3">
        <v>2.0</v>
      </c>
      <c r="N676" s="4" t="s">
        <v>669</v>
      </c>
      <c r="O676" s="3">
        <v>15129.0</v>
      </c>
      <c r="P676" s="3">
        <v>3.0</v>
      </c>
      <c r="Q676" s="4" t="s">
        <v>704</v>
      </c>
      <c r="R676" s="3">
        <v>60.0</v>
      </c>
      <c r="S676" s="4" t="s">
        <v>712</v>
      </c>
      <c r="T676" s="3">
        <v>271.0</v>
      </c>
      <c r="U676" s="4" t="s">
        <v>41</v>
      </c>
      <c r="V676" s="3">
        <v>4.0</v>
      </c>
      <c r="W676" s="4" t="s">
        <v>42</v>
      </c>
      <c r="X676" s="3">
        <v>271101.0</v>
      </c>
      <c r="Y676" s="4" t="s">
        <v>116</v>
      </c>
      <c r="Z676" s="4" t="s">
        <v>44</v>
      </c>
      <c r="AA676" s="3">
        <v>4101.0</v>
      </c>
      <c r="AB676" s="4" t="s">
        <v>148</v>
      </c>
      <c r="AC676" s="3">
        <v>0.0</v>
      </c>
      <c r="AD676" s="3">
        <v>7837716.0</v>
      </c>
      <c r="AE676" s="3">
        <v>0.0</v>
      </c>
      <c r="AF676" s="5">
        <v>45507.0</v>
      </c>
    </row>
    <row r="677" ht="14.25" hidden="1" customHeight="1">
      <c r="A677" s="6">
        <v>2023.0</v>
      </c>
      <c r="B677" s="7" t="s">
        <v>666</v>
      </c>
      <c r="C677" s="7" t="s">
        <v>667</v>
      </c>
      <c r="D677" s="7" t="s">
        <v>34</v>
      </c>
      <c r="E677" s="6">
        <v>10.0</v>
      </c>
      <c r="F677" s="7" t="s">
        <v>35</v>
      </c>
      <c r="G677" s="6">
        <v>100.0</v>
      </c>
      <c r="H677" s="7" t="s">
        <v>35</v>
      </c>
      <c r="I677" s="6">
        <v>100.0</v>
      </c>
      <c r="J677" s="7" t="s">
        <v>36</v>
      </c>
      <c r="K677" s="6">
        <v>19.0</v>
      </c>
      <c r="L677" s="7" t="s">
        <v>668</v>
      </c>
      <c r="M677" s="6">
        <v>2.0</v>
      </c>
      <c r="N677" s="7" t="s">
        <v>669</v>
      </c>
      <c r="O677" s="6">
        <v>15129.0</v>
      </c>
      <c r="P677" s="6">
        <v>3.0</v>
      </c>
      <c r="Q677" s="7" t="s">
        <v>704</v>
      </c>
      <c r="R677" s="6">
        <v>60.0</v>
      </c>
      <c r="S677" s="7" t="s">
        <v>712</v>
      </c>
      <c r="T677" s="6">
        <v>272.0</v>
      </c>
      <c r="U677" s="7" t="s">
        <v>54</v>
      </c>
      <c r="V677" s="6">
        <v>4.0</v>
      </c>
      <c r="W677" s="7" t="s">
        <v>42</v>
      </c>
      <c r="X677" s="6">
        <v>272701.0</v>
      </c>
      <c r="Y677" s="7" t="s">
        <v>65</v>
      </c>
      <c r="Z677" s="7" t="s">
        <v>44</v>
      </c>
      <c r="AA677" s="6">
        <v>4101.0</v>
      </c>
      <c r="AB677" s="7" t="s">
        <v>148</v>
      </c>
      <c r="AC677" s="6">
        <v>0.0</v>
      </c>
      <c r="AD677" s="6">
        <v>0.0</v>
      </c>
      <c r="AE677" s="6">
        <v>0.0</v>
      </c>
      <c r="AF677" s="8">
        <v>45507.0</v>
      </c>
    </row>
    <row r="678" ht="14.25" hidden="1" customHeight="1">
      <c r="A678" s="3">
        <v>2023.0</v>
      </c>
      <c r="B678" s="4" t="s">
        <v>666</v>
      </c>
      <c r="C678" s="4" t="s">
        <v>667</v>
      </c>
      <c r="D678" s="4" t="s">
        <v>34</v>
      </c>
      <c r="E678" s="3">
        <v>10.0</v>
      </c>
      <c r="F678" s="4" t="s">
        <v>35</v>
      </c>
      <c r="G678" s="3">
        <v>100.0</v>
      </c>
      <c r="H678" s="4" t="s">
        <v>35</v>
      </c>
      <c r="I678" s="3">
        <v>100.0</v>
      </c>
      <c r="J678" s="4" t="s">
        <v>36</v>
      </c>
      <c r="K678" s="3">
        <v>19.0</v>
      </c>
      <c r="L678" s="4" t="s">
        <v>668</v>
      </c>
      <c r="M678" s="3">
        <v>2.0</v>
      </c>
      <c r="N678" s="4" t="s">
        <v>669</v>
      </c>
      <c r="O678" s="3">
        <v>15129.0</v>
      </c>
      <c r="P678" s="3">
        <v>3.0</v>
      </c>
      <c r="Q678" s="4" t="s">
        <v>704</v>
      </c>
      <c r="R678" s="3">
        <v>61.0</v>
      </c>
      <c r="S678" s="4" t="s">
        <v>713</v>
      </c>
      <c r="T678" s="3">
        <v>271.0</v>
      </c>
      <c r="U678" s="4" t="s">
        <v>41</v>
      </c>
      <c r="V678" s="3">
        <v>4.0</v>
      </c>
      <c r="W678" s="4" t="s">
        <v>42</v>
      </c>
      <c r="X678" s="3">
        <v>271101.0</v>
      </c>
      <c r="Y678" s="4" t="s">
        <v>116</v>
      </c>
      <c r="Z678" s="4" t="s">
        <v>44</v>
      </c>
      <c r="AA678" s="3">
        <v>4101.0</v>
      </c>
      <c r="AB678" s="4" t="s">
        <v>148</v>
      </c>
      <c r="AC678" s="3">
        <v>0.0</v>
      </c>
      <c r="AD678" s="3">
        <v>6863783.0</v>
      </c>
      <c r="AE678" s="3">
        <v>0.0</v>
      </c>
      <c r="AF678" s="5">
        <v>45507.0</v>
      </c>
    </row>
    <row r="679" ht="14.25" hidden="1" customHeight="1">
      <c r="A679" s="6">
        <v>2023.0</v>
      </c>
      <c r="B679" s="7" t="s">
        <v>666</v>
      </c>
      <c r="C679" s="7" t="s">
        <v>667</v>
      </c>
      <c r="D679" s="7" t="s">
        <v>34</v>
      </c>
      <c r="E679" s="6">
        <v>10.0</v>
      </c>
      <c r="F679" s="7" t="s">
        <v>35</v>
      </c>
      <c r="G679" s="6">
        <v>100.0</v>
      </c>
      <c r="H679" s="7" t="s">
        <v>35</v>
      </c>
      <c r="I679" s="6">
        <v>100.0</v>
      </c>
      <c r="J679" s="7" t="s">
        <v>36</v>
      </c>
      <c r="K679" s="6">
        <v>19.0</v>
      </c>
      <c r="L679" s="7" t="s">
        <v>668</v>
      </c>
      <c r="M679" s="6">
        <v>2.0</v>
      </c>
      <c r="N679" s="7" t="s">
        <v>669</v>
      </c>
      <c r="O679" s="6">
        <v>15129.0</v>
      </c>
      <c r="P679" s="6">
        <v>3.0</v>
      </c>
      <c r="Q679" s="7" t="s">
        <v>704</v>
      </c>
      <c r="R679" s="6">
        <v>62.0</v>
      </c>
      <c r="S679" s="7" t="s">
        <v>714</v>
      </c>
      <c r="T679" s="6">
        <v>271.0</v>
      </c>
      <c r="U679" s="7" t="s">
        <v>41</v>
      </c>
      <c r="V679" s="6">
        <v>4.0</v>
      </c>
      <c r="W679" s="7" t="s">
        <v>42</v>
      </c>
      <c r="X679" s="6">
        <v>271101.0</v>
      </c>
      <c r="Y679" s="7" t="s">
        <v>116</v>
      </c>
      <c r="Z679" s="7" t="s">
        <v>44</v>
      </c>
      <c r="AA679" s="6">
        <v>4101.0</v>
      </c>
      <c r="AB679" s="7" t="s">
        <v>148</v>
      </c>
      <c r="AC679" s="6">
        <v>0.0</v>
      </c>
      <c r="AD679" s="6">
        <v>9.1691182E7</v>
      </c>
      <c r="AE679" s="6">
        <v>0.0</v>
      </c>
      <c r="AF679" s="8">
        <v>45507.0</v>
      </c>
    </row>
    <row r="680" ht="14.25" hidden="1" customHeight="1">
      <c r="A680" s="3">
        <v>2023.0</v>
      </c>
      <c r="B680" s="4" t="s">
        <v>666</v>
      </c>
      <c r="C680" s="4" t="s">
        <v>667</v>
      </c>
      <c r="D680" s="4" t="s">
        <v>34</v>
      </c>
      <c r="E680" s="3">
        <v>10.0</v>
      </c>
      <c r="F680" s="4" t="s">
        <v>35</v>
      </c>
      <c r="G680" s="3">
        <v>100.0</v>
      </c>
      <c r="H680" s="4" t="s">
        <v>35</v>
      </c>
      <c r="I680" s="3">
        <v>100.0</v>
      </c>
      <c r="J680" s="4" t="s">
        <v>36</v>
      </c>
      <c r="K680" s="3">
        <v>19.0</v>
      </c>
      <c r="L680" s="4" t="s">
        <v>668</v>
      </c>
      <c r="M680" s="3">
        <v>2.0</v>
      </c>
      <c r="N680" s="4" t="s">
        <v>669</v>
      </c>
      <c r="O680" s="3">
        <v>15129.0</v>
      </c>
      <c r="P680" s="3">
        <v>3.0</v>
      </c>
      <c r="Q680" s="4" t="s">
        <v>704</v>
      </c>
      <c r="R680" s="3">
        <v>62.0</v>
      </c>
      <c r="S680" s="4" t="s">
        <v>714</v>
      </c>
      <c r="T680" s="3">
        <v>272.0</v>
      </c>
      <c r="U680" s="4" t="s">
        <v>54</v>
      </c>
      <c r="V680" s="3">
        <v>4.0</v>
      </c>
      <c r="W680" s="4" t="s">
        <v>42</v>
      </c>
      <c r="X680" s="3">
        <v>272401.0</v>
      </c>
      <c r="Y680" s="4" t="s">
        <v>56</v>
      </c>
      <c r="Z680" s="4" t="s">
        <v>44</v>
      </c>
      <c r="AA680" s="3">
        <v>4101.0</v>
      </c>
      <c r="AB680" s="4" t="s">
        <v>148</v>
      </c>
      <c r="AC680" s="3">
        <v>0.0</v>
      </c>
      <c r="AD680" s="3">
        <v>0.0</v>
      </c>
      <c r="AE680" s="3">
        <v>0.0</v>
      </c>
      <c r="AF680" s="5">
        <v>45507.0</v>
      </c>
    </row>
    <row r="681" ht="14.25" hidden="1" customHeight="1">
      <c r="A681" s="6">
        <v>2023.0</v>
      </c>
      <c r="B681" s="7" t="s">
        <v>666</v>
      </c>
      <c r="C681" s="7" t="s">
        <v>667</v>
      </c>
      <c r="D681" s="7" t="s">
        <v>34</v>
      </c>
      <c r="E681" s="6">
        <v>10.0</v>
      </c>
      <c r="F681" s="7" t="s">
        <v>35</v>
      </c>
      <c r="G681" s="6">
        <v>100.0</v>
      </c>
      <c r="H681" s="7" t="s">
        <v>35</v>
      </c>
      <c r="I681" s="6">
        <v>100.0</v>
      </c>
      <c r="J681" s="7" t="s">
        <v>36</v>
      </c>
      <c r="K681" s="6">
        <v>19.0</v>
      </c>
      <c r="L681" s="7" t="s">
        <v>668</v>
      </c>
      <c r="M681" s="6">
        <v>2.0</v>
      </c>
      <c r="N681" s="7" t="s">
        <v>669</v>
      </c>
      <c r="O681" s="6">
        <v>15129.0</v>
      </c>
      <c r="P681" s="6">
        <v>3.0</v>
      </c>
      <c r="Q681" s="7" t="s">
        <v>704</v>
      </c>
      <c r="R681" s="6">
        <v>62.0</v>
      </c>
      <c r="S681" s="7" t="s">
        <v>714</v>
      </c>
      <c r="T681" s="6">
        <v>272.0</v>
      </c>
      <c r="U681" s="7" t="s">
        <v>54</v>
      </c>
      <c r="V681" s="6">
        <v>4.0</v>
      </c>
      <c r="W681" s="7" t="s">
        <v>42</v>
      </c>
      <c r="X681" s="6">
        <v>272701.0</v>
      </c>
      <c r="Y681" s="7" t="s">
        <v>65</v>
      </c>
      <c r="Z681" s="7" t="s">
        <v>44</v>
      </c>
      <c r="AA681" s="6">
        <v>4101.0</v>
      </c>
      <c r="AB681" s="7" t="s">
        <v>148</v>
      </c>
      <c r="AC681" s="6">
        <v>0.0</v>
      </c>
      <c r="AD681" s="6">
        <v>0.0</v>
      </c>
      <c r="AE681" s="6">
        <v>0.0</v>
      </c>
      <c r="AF681" s="8">
        <v>45507.0</v>
      </c>
    </row>
    <row r="682" ht="14.25" hidden="1" customHeight="1">
      <c r="A682" s="3">
        <v>2023.0</v>
      </c>
      <c r="B682" s="4" t="s">
        <v>666</v>
      </c>
      <c r="C682" s="4" t="s">
        <v>667</v>
      </c>
      <c r="D682" s="4" t="s">
        <v>34</v>
      </c>
      <c r="E682" s="3">
        <v>10.0</v>
      </c>
      <c r="F682" s="4" t="s">
        <v>35</v>
      </c>
      <c r="G682" s="3">
        <v>100.0</v>
      </c>
      <c r="H682" s="4" t="s">
        <v>35</v>
      </c>
      <c r="I682" s="3">
        <v>100.0</v>
      </c>
      <c r="J682" s="4" t="s">
        <v>36</v>
      </c>
      <c r="K682" s="3">
        <v>19.0</v>
      </c>
      <c r="L682" s="4" t="s">
        <v>668</v>
      </c>
      <c r="M682" s="3">
        <v>2.0</v>
      </c>
      <c r="N682" s="4" t="s">
        <v>669</v>
      </c>
      <c r="O682" s="3">
        <v>15129.0</v>
      </c>
      <c r="P682" s="3">
        <v>3.0</v>
      </c>
      <c r="Q682" s="4" t="s">
        <v>704</v>
      </c>
      <c r="R682" s="3">
        <v>63.0</v>
      </c>
      <c r="S682" s="4" t="s">
        <v>702</v>
      </c>
      <c r="T682" s="3">
        <v>271.0</v>
      </c>
      <c r="U682" s="4" t="s">
        <v>41</v>
      </c>
      <c r="V682" s="3">
        <v>4.0</v>
      </c>
      <c r="W682" s="4" t="s">
        <v>42</v>
      </c>
      <c r="X682" s="3">
        <v>271101.0</v>
      </c>
      <c r="Y682" s="4" t="s">
        <v>116</v>
      </c>
      <c r="Z682" s="4" t="s">
        <v>44</v>
      </c>
      <c r="AA682" s="3">
        <v>4101.0</v>
      </c>
      <c r="AB682" s="4" t="s">
        <v>148</v>
      </c>
      <c r="AC682" s="3">
        <v>0.0</v>
      </c>
      <c r="AD682" s="3">
        <v>2.24026954E8</v>
      </c>
      <c r="AE682" s="3">
        <v>0.0</v>
      </c>
      <c r="AF682" s="5">
        <v>45507.0</v>
      </c>
    </row>
    <row r="683" ht="14.25" hidden="1" customHeight="1">
      <c r="A683" s="6">
        <v>2023.0</v>
      </c>
      <c r="B683" s="7" t="s">
        <v>666</v>
      </c>
      <c r="C683" s="7" t="s">
        <v>667</v>
      </c>
      <c r="D683" s="7" t="s">
        <v>34</v>
      </c>
      <c r="E683" s="6">
        <v>10.0</v>
      </c>
      <c r="F683" s="7" t="s">
        <v>35</v>
      </c>
      <c r="G683" s="6">
        <v>100.0</v>
      </c>
      <c r="H683" s="7" t="s">
        <v>35</v>
      </c>
      <c r="I683" s="6">
        <v>100.0</v>
      </c>
      <c r="J683" s="7" t="s">
        <v>36</v>
      </c>
      <c r="K683" s="6">
        <v>19.0</v>
      </c>
      <c r="L683" s="7" t="s">
        <v>668</v>
      </c>
      <c r="M683" s="6">
        <v>2.0</v>
      </c>
      <c r="N683" s="7" t="s">
        <v>669</v>
      </c>
      <c r="O683" s="6">
        <v>15129.0</v>
      </c>
      <c r="P683" s="6">
        <v>3.0</v>
      </c>
      <c r="Q683" s="7" t="s">
        <v>704</v>
      </c>
      <c r="R683" s="6">
        <v>63.0</v>
      </c>
      <c r="S683" s="7" t="s">
        <v>702</v>
      </c>
      <c r="T683" s="6">
        <v>271.0</v>
      </c>
      <c r="U683" s="7" t="s">
        <v>41</v>
      </c>
      <c r="V683" s="6">
        <v>4.0</v>
      </c>
      <c r="W683" s="7" t="s">
        <v>42</v>
      </c>
      <c r="X683" s="6">
        <v>271301.0</v>
      </c>
      <c r="Y683" s="7" t="s">
        <v>122</v>
      </c>
      <c r="Z683" s="7" t="s">
        <v>44</v>
      </c>
      <c r="AA683" s="6">
        <v>4101.0</v>
      </c>
      <c r="AB683" s="7" t="s">
        <v>148</v>
      </c>
      <c r="AC683" s="6">
        <v>0.0</v>
      </c>
      <c r="AD683" s="6">
        <v>0.0</v>
      </c>
      <c r="AE683" s="6">
        <v>0.0</v>
      </c>
      <c r="AF683" s="8">
        <v>45507.0</v>
      </c>
    </row>
    <row r="684" ht="14.25" hidden="1" customHeight="1">
      <c r="A684" s="3">
        <v>2023.0</v>
      </c>
      <c r="B684" s="4" t="s">
        <v>666</v>
      </c>
      <c r="C684" s="4" t="s">
        <v>667</v>
      </c>
      <c r="D684" s="4" t="s">
        <v>34</v>
      </c>
      <c r="E684" s="3">
        <v>10.0</v>
      </c>
      <c r="F684" s="4" t="s">
        <v>35</v>
      </c>
      <c r="G684" s="3">
        <v>100.0</v>
      </c>
      <c r="H684" s="4" t="s">
        <v>35</v>
      </c>
      <c r="I684" s="3">
        <v>100.0</v>
      </c>
      <c r="J684" s="4" t="s">
        <v>36</v>
      </c>
      <c r="K684" s="3">
        <v>19.0</v>
      </c>
      <c r="L684" s="4" t="s">
        <v>668</v>
      </c>
      <c r="M684" s="3">
        <v>2.0</v>
      </c>
      <c r="N684" s="4" t="s">
        <v>669</v>
      </c>
      <c r="O684" s="3">
        <v>15129.0</v>
      </c>
      <c r="P684" s="3">
        <v>3.0</v>
      </c>
      <c r="Q684" s="4" t="s">
        <v>704</v>
      </c>
      <c r="R684" s="3">
        <v>64.0</v>
      </c>
      <c r="S684" s="4" t="s">
        <v>703</v>
      </c>
      <c r="T684" s="3">
        <v>231.0</v>
      </c>
      <c r="U684" s="4" t="s">
        <v>715</v>
      </c>
      <c r="V684" s="3">
        <v>4.0</v>
      </c>
      <c r="W684" s="4" t="s">
        <v>42</v>
      </c>
      <c r="X684" s="3">
        <v>231301.0</v>
      </c>
      <c r="Y684" s="4" t="s">
        <v>716</v>
      </c>
      <c r="Z684" s="4" t="s">
        <v>44</v>
      </c>
      <c r="AA684" s="3">
        <v>4101.0</v>
      </c>
      <c r="AB684" s="4" t="s">
        <v>148</v>
      </c>
      <c r="AC684" s="3">
        <v>0.0</v>
      </c>
      <c r="AD684" s="3">
        <v>0.0</v>
      </c>
      <c r="AE684" s="3">
        <v>0.0</v>
      </c>
      <c r="AF684" s="5">
        <v>45507.0</v>
      </c>
    </row>
    <row r="685" ht="14.25" hidden="1" customHeight="1">
      <c r="A685" s="6">
        <v>2023.0</v>
      </c>
      <c r="B685" s="7" t="s">
        <v>666</v>
      </c>
      <c r="C685" s="7" t="s">
        <v>667</v>
      </c>
      <c r="D685" s="7" t="s">
        <v>34</v>
      </c>
      <c r="E685" s="6">
        <v>10.0</v>
      </c>
      <c r="F685" s="7" t="s">
        <v>35</v>
      </c>
      <c r="G685" s="6">
        <v>100.0</v>
      </c>
      <c r="H685" s="7" t="s">
        <v>35</v>
      </c>
      <c r="I685" s="6">
        <v>100.0</v>
      </c>
      <c r="J685" s="7" t="s">
        <v>36</v>
      </c>
      <c r="K685" s="6">
        <v>19.0</v>
      </c>
      <c r="L685" s="7" t="s">
        <v>668</v>
      </c>
      <c r="M685" s="6">
        <v>2.0</v>
      </c>
      <c r="N685" s="7" t="s">
        <v>669</v>
      </c>
      <c r="O685" s="6">
        <v>15129.0</v>
      </c>
      <c r="P685" s="6">
        <v>3.0</v>
      </c>
      <c r="Q685" s="7" t="s">
        <v>704</v>
      </c>
      <c r="R685" s="6">
        <v>64.0</v>
      </c>
      <c r="S685" s="7" t="s">
        <v>703</v>
      </c>
      <c r="T685" s="6">
        <v>271.0</v>
      </c>
      <c r="U685" s="7" t="s">
        <v>41</v>
      </c>
      <c r="V685" s="6">
        <v>4.0</v>
      </c>
      <c r="W685" s="7" t="s">
        <v>42</v>
      </c>
      <c r="X685" s="6">
        <v>271101.0</v>
      </c>
      <c r="Y685" s="7" t="s">
        <v>116</v>
      </c>
      <c r="Z685" s="7" t="s">
        <v>44</v>
      </c>
      <c r="AA685" s="6">
        <v>4101.0</v>
      </c>
      <c r="AB685" s="7" t="s">
        <v>148</v>
      </c>
      <c r="AC685" s="6">
        <v>0.0</v>
      </c>
      <c r="AD685" s="6">
        <v>1.07156098E8</v>
      </c>
      <c r="AE685" s="6">
        <v>0.0</v>
      </c>
      <c r="AF685" s="8">
        <v>45507.0</v>
      </c>
    </row>
    <row r="686" ht="14.25" hidden="1" customHeight="1">
      <c r="A686" s="3">
        <v>2023.0</v>
      </c>
      <c r="B686" s="4" t="s">
        <v>666</v>
      </c>
      <c r="C686" s="4" t="s">
        <v>667</v>
      </c>
      <c r="D686" s="4" t="s">
        <v>34</v>
      </c>
      <c r="E686" s="3">
        <v>10.0</v>
      </c>
      <c r="F686" s="4" t="s">
        <v>35</v>
      </c>
      <c r="G686" s="3">
        <v>100.0</v>
      </c>
      <c r="H686" s="4" t="s">
        <v>35</v>
      </c>
      <c r="I686" s="3">
        <v>100.0</v>
      </c>
      <c r="J686" s="4" t="s">
        <v>36</v>
      </c>
      <c r="K686" s="3">
        <v>19.0</v>
      </c>
      <c r="L686" s="4" t="s">
        <v>668</v>
      </c>
      <c r="M686" s="3">
        <v>2.0</v>
      </c>
      <c r="N686" s="4" t="s">
        <v>669</v>
      </c>
      <c r="O686" s="3">
        <v>15129.0</v>
      </c>
      <c r="P686" s="3">
        <v>3.0</v>
      </c>
      <c r="Q686" s="4" t="s">
        <v>704</v>
      </c>
      <c r="R686" s="3">
        <v>65.0</v>
      </c>
      <c r="S686" s="4" t="s">
        <v>717</v>
      </c>
      <c r="T686" s="3">
        <v>271.0</v>
      </c>
      <c r="U686" s="4" t="s">
        <v>41</v>
      </c>
      <c r="V686" s="3">
        <v>4.0</v>
      </c>
      <c r="W686" s="4" t="s">
        <v>42</v>
      </c>
      <c r="X686" s="3">
        <v>271101.0</v>
      </c>
      <c r="Y686" s="4" t="s">
        <v>116</v>
      </c>
      <c r="Z686" s="4" t="s">
        <v>44</v>
      </c>
      <c r="AA686" s="3">
        <v>4101.0</v>
      </c>
      <c r="AB686" s="4" t="s">
        <v>148</v>
      </c>
      <c r="AC686" s="3">
        <v>0.0</v>
      </c>
      <c r="AD686" s="3">
        <v>3.4453563E7</v>
      </c>
      <c r="AE686" s="3">
        <v>0.0</v>
      </c>
      <c r="AF686" s="5">
        <v>45507.0</v>
      </c>
    </row>
    <row r="687" ht="14.25" hidden="1" customHeight="1">
      <c r="A687" s="6">
        <v>2023.0</v>
      </c>
      <c r="B687" s="7" t="s">
        <v>666</v>
      </c>
      <c r="C687" s="7" t="s">
        <v>667</v>
      </c>
      <c r="D687" s="7" t="s">
        <v>34</v>
      </c>
      <c r="E687" s="6">
        <v>10.0</v>
      </c>
      <c r="F687" s="7" t="s">
        <v>35</v>
      </c>
      <c r="G687" s="6">
        <v>100.0</v>
      </c>
      <c r="H687" s="7" t="s">
        <v>35</v>
      </c>
      <c r="I687" s="6">
        <v>100.0</v>
      </c>
      <c r="J687" s="7" t="s">
        <v>36</v>
      </c>
      <c r="K687" s="6">
        <v>19.0</v>
      </c>
      <c r="L687" s="7" t="s">
        <v>668</v>
      </c>
      <c r="M687" s="6">
        <v>2.0</v>
      </c>
      <c r="N687" s="7" t="s">
        <v>669</v>
      </c>
      <c r="O687" s="6">
        <v>15129.0</v>
      </c>
      <c r="P687" s="6">
        <v>3.0</v>
      </c>
      <c r="Q687" s="7" t="s">
        <v>704</v>
      </c>
      <c r="R687" s="6">
        <v>65.0</v>
      </c>
      <c r="S687" s="7" t="s">
        <v>717</v>
      </c>
      <c r="T687" s="6">
        <v>271.0</v>
      </c>
      <c r="U687" s="7" t="s">
        <v>41</v>
      </c>
      <c r="V687" s="6">
        <v>4.0</v>
      </c>
      <c r="W687" s="7" t="s">
        <v>42</v>
      </c>
      <c r="X687" s="6">
        <v>271201.0</v>
      </c>
      <c r="Y687" s="7" t="s">
        <v>43</v>
      </c>
      <c r="Z687" s="7" t="s">
        <v>44</v>
      </c>
      <c r="AA687" s="6">
        <v>4101.0</v>
      </c>
      <c r="AB687" s="7" t="s">
        <v>148</v>
      </c>
      <c r="AC687" s="6">
        <v>0.0</v>
      </c>
      <c r="AD687" s="6">
        <v>0.0</v>
      </c>
      <c r="AE687" s="6">
        <v>0.0</v>
      </c>
      <c r="AF687" s="8">
        <v>45507.0</v>
      </c>
    </row>
    <row r="688" ht="14.25" hidden="1" customHeight="1">
      <c r="A688" s="3">
        <v>2023.0</v>
      </c>
      <c r="B688" s="4" t="s">
        <v>666</v>
      </c>
      <c r="C688" s="4" t="s">
        <v>667</v>
      </c>
      <c r="D688" s="4" t="s">
        <v>34</v>
      </c>
      <c r="E688" s="3">
        <v>10.0</v>
      </c>
      <c r="F688" s="4" t="s">
        <v>35</v>
      </c>
      <c r="G688" s="3">
        <v>100.0</v>
      </c>
      <c r="H688" s="4" t="s">
        <v>35</v>
      </c>
      <c r="I688" s="3">
        <v>100.0</v>
      </c>
      <c r="J688" s="4" t="s">
        <v>36</v>
      </c>
      <c r="K688" s="3">
        <v>19.0</v>
      </c>
      <c r="L688" s="4" t="s">
        <v>668</v>
      </c>
      <c r="M688" s="3">
        <v>2.0</v>
      </c>
      <c r="N688" s="4" t="s">
        <v>669</v>
      </c>
      <c r="O688" s="3">
        <v>15129.0</v>
      </c>
      <c r="P688" s="3">
        <v>3.0</v>
      </c>
      <c r="Q688" s="4" t="s">
        <v>704</v>
      </c>
      <c r="R688" s="3">
        <v>68.0</v>
      </c>
      <c r="S688" s="4" t="s">
        <v>718</v>
      </c>
      <c r="T688" s="3">
        <v>271.0</v>
      </c>
      <c r="U688" s="4" t="s">
        <v>41</v>
      </c>
      <c r="V688" s="3">
        <v>4.0</v>
      </c>
      <c r="W688" s="4" t="s">
        <v>42</v>
      </c>
      <c r="X688" s="3">
        <v>271101.0</v>
      </c>
      <c r="Y688" s="4" t="s">
        <v>116</v>
      </c>
      <c r="Z688" s="4" t="s">
        <v>44</v>
      </c>
      <c r="AA688" s="3">
        <v>4101.0</v>
      </c>
      <c r="AB688" s="4" t="s">
        <v>148</v>
      </c>
      <c r="AC688" s="3">
        <v>0.0</v>
      </c>
      <c r="AD688" s="3">
        <v>2.06555647E8</v>
      </c>
      <c r="AE688" s="3">
        <v>0.0</v>
      </c>
      <c r="AF688" s="5">
        <v>45507.0</v>
      </c>
    </row>
    <row r="689" ht="14.25" hidden="1" customHeight="1">
      <c r="A689" s="6">
        <v>2023.0</v>
      </c>
      <c r="B689" s="7" t="s">
        <v>666</v>
      </c>
      <c r="C689" s="7" t="s">
        <v>667</v>
      </c>
      <c r="D689" s="7" t="s">
        <v>34</v>
      </c>
      <c r="E689" s="6">
        <v>10.0</v>
      </c>
      <c r="F689" s="7" t="s">
        <v>35</v>
      </c>
      <c r="G689" s="6">
        <v>100.0</v>
      </c>
      <c r="H689" s="7" t="s">
        <v>35</v>
      </c>
      <c r="I689" s="6">
        <v>100.0</v>
      </c>
      <c r="J689" s="7" t="s">
        <v>36</v>
      </c>
      <c r="K689" s="6">
        <v>19.0</v>
      </c>
      <c r="L689" s="7" t="s">
        <v>668</v>
      </c>
      <c r="M689" s="6">
        <v>2.0</v>
      </c>
      <c r="N689" s="7" t="s">
        <v>669</v>
      </c>
      <c r="O689" s="6">
        <v>15129.0</v>
      </c>
      <c r="P689" s="6">
        <v>3.0</v>
      </c>
      <c r="Q689" s="7" t="s">
        <v>704</v>
      </c>
      <c r="R689" s="6">
        <v>68.0</v>
      </c>
      <c r="S689" s="7" t="s">
        <v>718</v>
      </c>
      <c r="T689" s="6">
        <v>272.0</v>
      </c>
      <c r="U689" s="7" t="s">
        <v>54</v>
      </c>
      <c r="V689" s="6">
        <v>4.0</v>
      </c>
      <c r="W689" s="7" t="s">
        <v>42</v>
      </c>
      <c r="X689" s="6">
        <v>272101.0</v>
      </c>
      <c r="Y689" s="7" t="s">
        <v>435</v>
      </c>
      <c r="Z689" s="7" t="s">
        <v>44</v>
      </c>
      <c r="AA689" s="6">
        <v>4101.0</v>
      </c>
      <c r="AB689" s="7" t="s">
        <v>148</v>
      </c>
      <c r="AC689" s="6">
        <v>0.0</v>
      </c>
      <c r="AD689" s="6">
        <v>0.0</v>
      </c>
      <c r="AE689" s="6">
        <v>0.0</v>
      </c>
      <c r="AF689" s="8">
        <v>45507.0</v>
      </c>
    </row>
    <row r="690" ht="14.25" hidden="1" customHeight="1">
      <c r="A690" s="3">
        <v>2023.0</v>
      </c>
      <c r="B690" s="4" t="s">
        <v>666</v>
      </c>
      <c r="C690" s="4" t="s">
        <v>667</v>
      </c>
      <c r="D690" s="4" t="s">
        <v>34</v>
      </c>
      <c r="E690" s="3">
        <v>10.0</v>
      </c>
      <c r="F690" s="4" t="s">
        <v>35</v>
      </c>
      <c r="G690" s="3">
        <v>100.0</v>
      </c>
      <c r="H690" s="4" t="s">
        <v>35</v>
      </c>
      <c r="I690" s="3">
        <v>100.0</v>
      </c>
      <c r="J690" s="4" t="s">
        <v>36</v>
      </c>
      <c r="K690" s="3">
        <v>19.0</v>
      </c>
      <c r="L690" s="4" t="s">
        <v>668</v>
      </c>
      <c r="M690" s="3">
        <v>2.0</v>
      </c>
      <c r="N690" s="4" t="s">
        <v>669</v>
      </c>
      <c r="O690" s="3">
        <v>15137.0</v>
      </c>
      <c r="P690" s="3">
        <v>4.0</v>
      </c>
      <c r="Q690" s="4" t="s">
        <v>719</v>
      </c>
      <c r="R690" s="3">
        <v>51.0</v>
      </c>
      <c r="S690" s="4" t="s">
        <v>688</v>
      </c>
      <c r="T690" s="3">
        <v>271.0</v>
      </c>
      <c r="U690" s="4" t="s">
        <v>41</v>
      </c>
      <c r="V690" s="3">
        <v>4.0</v>
      </c>
      <c r="W690" s="4" t="s">
        <v>42</v>
      </c>
      <c r="X690" s="3">
        <v>271101.0</v>
      </c>
      <c r="Y690" s="4" t="s">
        <v>116</v>
      </c>
      <c r="Z690" s="4" t="s">
        <v>44</v>
      </c>
      <c r="AA690" s="3">
        <v>4101.0</v>
      </c>
      <c r="AB690" s="4" t="s">
        <v>148</v>
      </c>
      <c r="AC690" s="3">
        <v>0.0</v>
      </c>
      <c r="AD690" s="3">
        <v>8.76292256E8</v>
      </c>
      <c r="AE690" s="3">
        <v>8.76292256E8</v>
      </c>
      <c r="AF690" s="5">
        <v>45507.0</v>
      </c>
    </row>
    <row r="691" ht="14.25" hidden="1" customHeight="1">
      <c r="A691" s="6">
        <v>2023.0</v>
      </c>
      <c r="B691" s="7" t="s">
        <v>666</v>
      </c>
      <c r="C691" s="7" t="s">
        <v>667</v>
      </c>
      <c r="D691" s="7" t="s">
        <v>34</v>
      </c>
      <c r="E691" s="6">
        <v>10.0</v>
      </c>
      <c r="F691" s="7" t="s">
        <v>35</v>
      </c>
      <c r="G691" s="6">
        <v>100.0</v>
      </c>
      <c r="H691" s="7" t="s">
        <v>35</v>
      </c>
      <c r="I691" s="6">
        <v>100.0</v>
      </c>
      <c r="J691" s="7" t="s">
        <v>36</v>
      </c>
      <c r="K691" s="6">
        <v>19.0</v>
      </c>
      <c r="L691" s="7" t="s">
        <v>668</v>
      </c>
      <c r="M691" s="6">
        <v>2.0</v>
      </c>
      <c r="N691" s="7" t="s">
        <v>669</v>
      </c>
      <c r="O691" s="6">
        <v>15137.0</v>
      </c>
      <c r="P691" s="6">
        <v>4.0</v>
      </c>
      <c r="Q691" s="7" t="s">
        <v>719</v>
      </c>
      <c r="R691" s="6">
        <v>51.0</v>
      </c>
      <c r="S691" s="7" t="s">
        <v>688</v>
      </c>
      <c r="T691" s="6">
        <v>271.0</v>
      </c>
      <c r="U691" s="7" t="s">
        <v>41</v>
      </c>
      <c r="V691" s="6">
        <v>4.0</v>
      </c>
      <c r="W691" s="7" t="s">
        <v>42</v>
      </c>
      <c r="X691" s="6">
        <v>271401.0</v>
      </c>
      <c r="Y691" s="7" t="s">
        <v>672</v>
      </c>
      <c r="Z691" s="7" t="s">
        <v>44</v>
      </c>
      <c r="AA691" s="6">
        <v>4101.0</v>
      </c>
      <c r="AB691" s="7" t="s">
        <v>148</v>
      </c>
      <c r="AC691" s="6">
        <v>0.0</v>
      </c>
      <c r="AD691" s="6">
        <v>0.0</v>
      </c>
      <c r="AE691" s="6">
        <v>0.0</v>
      </c>
      <c r="AF691" s="8">
        <v>45507.0</v>
      </c>
    </row>
    <row r="692" ht="14.25" hidden="1" customHeight="1">
      <c r="A692" s="3">
        <v>2023.0</v>
      </c>
      <c r="B692" s="4" t="s">
        <v>666</v>
      </c>
      <c r="C692" s="4" t="s">
        <v>667</v>
      </c>
      <c r="D692" s="4" t="s">
        <v>34</v>
      </c>
      <c r="E692" s="3">
        <v>10.0</v>
      </c>
      <c r="F692" s="4" t="s">
        <v>35</v>
      </c>
      <c r="G692" s="3">
        <v>100.0</v>
      </c>
      <c r="H692" s="4" t="s">
        <v>35</v>
      </c>
      <c r="I692" s="3">
        <v>100.0</v>
      </c>
      <c r="J692" s="4" t="s">
        <v>36</v>
      </c>
      <c r="K692" s="3">
        <v>19.0</v>
      </c>
      <c r="L692" s="4" t="s">
        <v>668</v>
      </c>
      <c r="M692" s="3">
        <v>2.0</v>
      </c>
      <c r="N692" s="4" t="s">
        <v>669</v>
      </c>
      <c r="O692" s="3">
        <v>15137.0</v>
      </c>
      <c r="P692" s="3">
        <v>4.0</v>
      </c>
      <c r="Q692" s="4" t="s">
        <v>719</v>
      </c>
      <c r="R692" s="3">
        <v>52.0</v>
      </c>
      <c r="S692" s="4" t="s">
        <v>720</v>
      </c>
      <c r="T692" s="3">
        <v>271.0</v>
      </c>
      <c r="U692" s="4" t="s">
        <v>41</v>
      </c>
      <c r="V692" s="3">
        <v>4.0</v>
      </c>
      <c r="W692" s="4" t="s">
        <v>42</v>
      </c>
      <c r="X692" s="3">
        <v>271101.0</v>
      </c>
      <c r="Y692" s="4" t="s">
        <v>116</v>
      </c>
      <c r="Z692" s="4" t="s">
        <v>44</v>
      </c>
      <c r="AA692" s="3">
        <v>4101.0</v>
      </c>
      <c r="AB692" s="4" t="s">
        <v>148</v>
      </c>
      <c r="AC692" s="3">
        <v>0.0</v>
      </c>
      <c r="AD692" s="3">
        <v>5.297244054E9</v>
      </c>
      <c r="AE692" s="3">
        <v>5.297244054E9</v>
      </c>
      <c r="AF692" s="5">
        <v>45507.0</v>
      </c>
    </row>
    <row r="693" ht="14.25" hidden="1" customHeight="1">
      <c r="A693" s="6">
        <v>2023.0</v>
      </c>
      <c r="B693" s="7" t="s">
        <v>666</v>
      </c>
      <c r="C693" s="7" t="s">
        <v>667</v>
      </c>
      <c r="D693" s="7" t="s">
        <v>34</v>
      </c>
      <c r="E693" s="6">
        <v>10.0</v>
      </c>
      <c r="F693" s="7" t="s">
        <v>35</v>
      </c>
      <c r="G693" s="6">
        <v>100.0</v>
      </c>
      <c r="H693" s="7" t="s">
        <v>35</v>
      </c>
      <c r="I693" s="6">
        <v>100.0</v>
      </c>
      <c r="J693" s="7" t="s">
        <v>36</v>
      </c>
      <c r="K693" s="6">
        <v>19.0</v>
      </c>
      <c r="L693" s="7" t="s">
        <v>668</v>
      </c>
      <c r="M693" s="6">
        <v>2.0</v>
      </c>
      <c r="N693" s="7" t="s">
        <v>669</v>
      </c>
      <c r="O693" s="6">
        <v>15137.0</v>
      </c>
      <c r="P693" s="6">
        <v>4.0</v>
      </c>
      <c r="Q693" s="7" t="s">
        <v>719</v>
      </c>
      <c r="R693" s="6">
        <v>53.0</v>
      </c>
      <c r="S693" s="7" t="s">
        <v>721</v>
      </c>
      <c r="T693" s="6">
        <v>271.0</v>
      </c>
      <c r="U693" s="7" t="s">
        <v>41</v>
      </c>
      <c r="V693" s="6">
        <v>4.0</v>
      </c>
      <c r="W693" s="7" t="s">
        <v>42</v>
      </c>
      <c r="X693" s="6">
        <v>271101.0</v>
      </c>
      <c r="Y693" s="7" t="s">
        <v>116</v>
      </c>
      <c r="Z693" s="7" t="s">
        <v>44</v>
      </c>
      <c r="AA693" s="6">
        <v>4101.0</v>
      </c>
      <c r="AB693" s="7" t="s">
        <v>148</v>
      </c>
      <c r="AC693" s="6">
        <v>0.0</v>
      </c>
      <c r="AD693" s="6">
        <v>4.3309773E7</v>
      </c>
      <c r="AE693" s="6">
        <v>0.0</v>
      </c>
      <c r="AF693" s="8">
        <v>45507.0</v>
      </c>
    </row>
    <row r="694" ht="14.25" hidden="1" customHeight="1">
      <c r="A694" s="3">
        <v>2023.0</v>
      </c>
      <c r="B694" s="4" t="s">
        <v>666</v>
      </c>
      <c r="C694" s="4" t="s">
        <v>667</v>
      </c>
      <c r="D694" s="4" t="s">
        <v>34</v>
      </c>
      <c r="E694" s="3">
        <v>10.0</v>
      </c>
      <c r="F694" s="4" t="s">
        <v>35</v>
      </c>
      <c r="G694" s="3">
        <v>100.0</v>
      </c>
      <c r="H694" s="4" t="s">
        <v>35</v>
      </c>
      <c r="I694" s="3">
        <v>100.0</v>
      </c>
      <c r="J694" s="4" t="s">
        <v>36</v>
      </c>
      <c r="K694" s="3">
        <v>19.0</v>
      </c>
      <c r="L694" s="4" t="s">
        <v>668</v>
      </c>
      <c r="M694" s="3">
        <v>2.0</v>
      </c>
      <c r="N694" s="4" t="s">
        <v>669</v>
      </c>
      <c r="O694" s="3">
        <v>15137.0</v>
      </c>
      <c r="P694" s="3">
        <v>4.0</v>
      </c>
      <c r="Q694" s="4" t="s">
        <v>719</v>
      </c>
      <c r="R694" s="3">
        <v>53.0</v>
      </c>
      <c r="S694" s="4" t="s">
        <v>721</v>
      </c>
      <c r="T694" s="3">
        <v>272.0</v>
      </c>
      <c r="U694" s="4" t="s">
        <v>54</v>
      </c>
      <c r="V694" s="3">
        <v>4.0</v>
      </c>
      <c r="W694" s="4" t="s">
        <v>42</v>
      </c>
      <c r="X694" s="3">
        <v>272401.0</v>
      </c>
      <c r="Y694" s="4" t="s">
        <v>56</v>
      </c>
      <c r="Z694" s="4" t="s">
        <v>44</v>
      </c>
      <c r="AA694" s="3">
        <v>4101.0</v>
      </c>
      <c r="AB694" s="4" t="s">
        <v>148</v>
      </c>
      <c r="AC694" s="3">
        <v>0.0</v>
      </c>
      <c r="AD694" s="3">
        <v>0.0</v>
      </c>
      <c r="AE694" s="3">
        <v>0.0</v>
      </c>
      <c r="AF694" s="5">
        <v>45507.0</v>
      </c>
    </row>
    <row r="695" ht="14.25" hidden="1" customHeight="1">
      <c r="A695" s="6">
        <v>2023.0</v>
      </c>
      <c r="B695" s="7" t="s">
        <v>666</v>
      </c>
      <c r="C695" s="7" t="s">
        <v>667</v>
      </c>
      <c r="D695" s="7" t="s">
        <v>34</v>
      </c>
      <c r="E695" s="6">
        <v>10.0</v>
      </c>
      <c r="F695" s="7" t="s">
        <v>35</v>
      </c>
      <c r="G695" s="6">
        <v>100.0</v>
      </c>
      <c r="H695" s="7" t="s">
        <v>35</v>
      </c>
      <c r="I695" s="6">
        <v>100.0</v>
      </c>
      <c r="J695" s="7" t="s">
        <v>36</v>
      </c>
      <c r="K695" s="6">
        <v>19.0</v>
      </c>
      <c r="L695" s="7" t="s">
        <v>668</v>
      </c>
      <c r="M695" s="6">
        <v>2.0</v>
      </c>
      <c r="N695" s="7" t="s">
        <v>669</v>
      </c>
      <c r="O695" s="6">
        <v>15137.0</v>
      </c>
      <c r="P695" s="6">
        <v>4.0</v>
      </c>
      <c r="Q695" s="7" t="s">
        <v>719</v>
      </c>
      <c r="R695" s="6">
        <v>54.0</v>
      </c>
      <c r="S695" s="7" t="s">
        <v>722</v>
      </c>
      <c r="T695" s="6">
        <v>271.0</v>
      </c>
      <c r="U695" s="7" t="s">
        <v>41</v>
      </c>
      <c r="V695" s="6">
        <v>4.0</v>
      </c>
      <c r="W695" s="7" t="s">
        <v>42</v>
      </c>
      <c r="X695" s="6">
        <v>271101.0</v>
      </c>
      <c r="Y695" s="7" t="s">
        <v>116</v>
      </c>
      <c r="Z695" s="7" t="s">
        <v>44</v>
      </c>
      <c r="AA695" s="6">
        <v>4101.0</v>
      </c>
      <c r="AB695" s="7" t="s">
        <v>148</v>
      </c>
      <c r="AC695" s="6">
        <v>0.0</v>
      </c>
      <c r="AD695" s="6">
        <v>8828831.0</v>
      </c>
      <c r="AE695" s="6">
        <v>0.0</v>
      </c>
      <c r="AF695" s="8">
        <v>45507.0</v>
      </c>
    </row>
    <row r="696" ht="14.25" hidden="1" customHeight="1">
      <c r="A696" s="3">
        <v>2023.0</v>
      </c>
      <c r="B696" s="4" t="s">
        <v>666</v>
      </c>
      <c r="C696" s="4" t="s">
        <v>667</v>
      </c>
      <c r="D696" s="4" t="s">
        <v>34</v>
      </c>
      <c r="E696" s="3">
        <v>10.0</v>
      </c>
      <c r="F696" s="4" t="s">
        <v>35</v>
      </c>
      <c r="G696" s="3">
        <v>100.0</v>
      </c>
      <c r="H696" s="4" t="s">
        <v>35</v>
      </c>
      <c r="I696" s="3">
        <v>100.0</v>
      </c>
      <c r="J696" s="4" t="s">
        <v>36</v>
      </c>
      <c r="K696" s="3">
        <v>19.0</v>
      </c>
      <c r="L696" s="4" t="s">
        <v>668</v>
      </c>
      <c r="M696" s="3">
        <v>2.0</v>
      </c>
      <c r="N696" s="4" t="s">
        <v>669</v>
      </c>
      <c r="O696" s="3">
        <v>15137.0</v>
      </c>
      <c r="P696" s="3">
        <v>4.0</v>
      </c>
      <c r="Q696" s="4" t="s">
        <v>719</v>
      </c>
      <c r="R696" s="3">
        <v>54.0</v>
      </c>
      <c r="S696" s="4" t="s">
        <v>722</v>
      </c>
      <c r="T696" s="3">
        <v>272.0</v>
      </c>
      <c r="U696" s="4" t="s">
        <v>54</v>
      </c>
      <c r="V696" s="3">
        <v>4.0</v>
      </c>
      <c r="W696" s="4" t="s">
        <v>42</v>
      </c>
      <c r="X696" s="3">
        <v>272701.0</v>
      </c>
      <c r="Y696" s="4" t="s">
        <v>65</v>
      </c>
      <c r="Z696" s="4" t="s">
        <v>44</v>
      </c>
      <c r="AA696" s="3">
        <v>4101.0</v>
      </c>
      <c r="AB696" s="4" t="s">
        <v>148</v>
      </c>
      <c r="AC696" s="3">
        <v>0.0</v>
      </c>
      <c r="AD696" s="3">
        <v>0.0</v>
      </c>
      <c r="AE696" s="3">
        <v>0.0</v>
      </c>
      <c r="AF696" s="5">
        <v>45507.0</v>
      </c>
    </row>
    <row r="697" ht="14.25" hidden="1" customHeight="1">
      <c r="A697" s="6">
        <v>2023.0</v>
      </c>
      <c r="B697" s="7" t="s">
        <v>666</v>
      </c>
      <c r="C697" s="7" t="s">
        <v>667</v>
      </c>
      <c r="D697" s="7" t="s">
        <v>34</v>
      </c>
      <c r="E697" s="6">
        <v>10.0</v>
      </c>
      <c r="F697" s="7" t="s">
        <v>35</v>
      </c>
      <c r="G697" s="6">
        <v>100.0</v>
      </c>
      <c r="H697" s="7" t="s">
        <v>35</v>
      </c>
      <c r="I697" s="6">
        <v>100.0</v>
      </c>
      <c r="J697" s="7" t="s">
        <v>36</v>
      </c>
      <c r="K697" s="6">
        <v>19.0</v>
      </c>
      <c r="L697" s="7" t="s">
        <v>668</v>
      </c>
      <c r="M697" s="6">
        <v>2.0</v>
      </c>
      <c r="N697" s="7" t="s">
        <v>669</v>
      </c>
      <c r="O697" s="6">
        <v>15137.0</v>
      </c>
      <c r="P697" s="6">
        <v>4.0</v>
      </c>
      <c r="Q697" s="7" t="s">
        <v>719</v>
      </c>
      <c r="R697" s="6">
        <v>55.0</v>
      </c>
      <c r="S697" s="7" t="s">
        <v>692</v>
      </c>
      <c r="T697" s="6">
        <v>271.0</v>
      </c>
      <c r="U697" s="7" t="s">
        <v>41</v>
      </c>
      <c r="V697" s="6">
        <v>4.0</v>
      </c>
      <c r="W697" s="7" t="s">
        <v>42</v>
      </c>
      <c r="X697" s="6">
        <v>271101.0</v>
      </c>
      <c r="Y697" s="7" t="s">
        <v>116</v>
      </c>
      <c r="Z697" s="7" t="s">
        <v>44</v>
      </c>
      <c r="AA697" s="6">
        <v>4101.0</v>
      </c>
      <c r="AB697" s="7" t="s">
        <v>148</v>
      </c>
      <c r="AC697" s="6">
        <v>0.0</v>
      </c>
      <c r="AD697" s="6">
        <v>2.0889446E7</v>
      </c>
      <c r="AE697" s="6">
        <v>0.0</v>
      </c>
      <c r="AF697" s="8">
        <v>45507.0</v>
      </c>
    </row>
    <row r="698" ht="14.25" hidden="1" customHeight="1">
      <c r="A698" s="3">
        <v>2023.0</v>
      </c>
      <c r="B698" s="4" t="s">
        <v>666</v>
      </c>
      <c r="C698" s="4" t="s">
        <v>667</v>
      </c>
      <c r="D698" s="4" t="s">
        <v>34</v>
      </c>
      <c r="E698" s="3">
        <v>10.0</v>
      </c>
      <c r="F698" s="4" t="s">
        <v>35</v>
      </c>
      <c r="G698" s="3">
        <v>100.0</v>
      </c>
      <c r="H698" s="4" t="s">
        <v>35</v>
      </c>
      <c r="I698" s="3">
        <v>100.0</v>
      </c>
      <c r="J698" s="4" t="s">
        <v>36</v>
      </c>
      <c r="K698" s="3">
        <v>19.0</v>
      </c>
      <c r="L698" s="4" t="s">
        <v>668</v>
      </c>
      <c r="M698" s="3">
        <v>2.0</v>
      </c>
      <c r="N698" s="4" t="s">
        <v>669</v>
      </c>
      <c r="O698" s="3">
        <v>15137.0</v>
      </c>
      <c r="P698" s="3">
        <v>4.0</v>
      </c>
      <c r="Q698" s="4" t="s">
        <v>719</v>
      </c>
      <c r="R698" s="3">
        <v>55.0</v>
      </c>
      <c r="S698" s="4" t="s">
        <v>692</v>
      </c>
      <c r="T698" s="3">
        <v>272.0</v>
      </c>
      <c r="U698" s="4" t="s">
        <v>54</v>
      </c>
      <c r="V698" s="3">
        <v>4.0</v>
      </c>
      <c r="W698" s="4" t="s">
        <v>42</v>
      </c>
      <c r="X698" s="3">
        <v>272101.0</v>
      </c>
      <c r="Y698" s="4" t="s">
        <v>435</v>
      </c>
      <c r="Z698" s="4" t="s">
        <v>44</v>
      </c>
      <c r="AA698" s="3">
        <v>4101.0</v>
      </c>
      <c r="AB698" s="4" t="s">
        <v>148</v>
      </c>
      <c r="AC698" s="3">
        <v>0.0</v>
      </c>
      <c r="AD698" s="3">
        <v>0.0</v>
      </c>
      <c r="AE698" s="3">
        <v>0.0</v>
      </c>
      <c r="AF698" s="5">
        <v>45507.0</v>
      </c>
    </row>
    <row r="699" ht="14.25" hidden="1" customHeight="1">
      <c r="A699" s="6">
        <v>2023.0</v>
      </c>
      <c r="B699" s="7" t="s">
        <v>666</v>
      </c>
      <c r="C699" s="7" t="s">
        <v>667</v>
      </c>
      <c r="D699" s="7" t="s">
        <v>34</v>
      </c>
      <c r="E699" s="6">
        <v>10.0</v>
      </c>
      <c r="F699" s="7" t="s">
        <v>35</v>
      </c>
      <c r="G699" s="6">
        <v>100.0</v>
      </c>
      <c r="H699" s="7" t="s">
        <v>35</v>
      </c>
      <c r="I699" s="6">
        <v>100.0</v>
      </c>
      <c r="J699" s="7" t="s">
        <v>36</v>
      </c>
      <c r="K699" s="6">
        <v>19.0</v>
      </c>
      <c r="L699" s="7" t="s">
        <v>668</v>
      </c>
      <c r="M699" s="6">
        <v>2.0</v>
      </c>
      <c r="N699" s="7" t="s">
        <v>669</v>
      </c>
      <c r="O699" s="6">
        <v>15137.0</v>
      </c>
      <c r="P699" s="6">
        <v>4.0</v>
      </c>
      <c r="Q699" s="7" t="s">
        <v>719</v>
      </c>
      <c r="R699" s="6">
        <v>56.0</v>
      </c>
      <c r="S699" s="7" t="s">
        <v>723</v>
      </c>
      <c r="T699" s="6">
        <v>271.0</v>
      </c>
      <c r="U699" s="7" t="s">
        <v>41</v>
      </c>
      <c r="V699" s="6">
        <v>4.0</v>
      </c>
      <c r="W699" s="7" t="s">
        <v>42</v>
      </c>
      <c r="X699" s="6">
        <v>271101.0</v>
      </c>
      <c r="Y699" s="7" t="s">
        <v>116</v>
      </c>
      <c r="Z699" s="7" t="s">
        <v>44</v>
      </c>
      <c r="AA699" s="6">
        <v>4101.0</v>
      </c>
      <c r="AB699" s="7" t="s">
        <v>148</v>
      </c>
      <c r="AC699" s="6">
        <v>0.0</v>
      </c>
      <c r="AD699" s="6">
        <v>2.57821529E8</v>
      </c>
      <c r="AE699" s="6">
        <v>0.0</v>
      </c>
      <c r="AF699" s="8">
        <v>45507.0</v>
      </c>
    </row>
    <row r="700" ht="14.25" hidden="1" customHeight="1">
      <c r="A700" s="3">
        <v>2023.0</v>
      </c>
      <c r="B700" s="4" t="s">
        <v>666</v>
      </c>
      <c r="C700" s="4" t="s">
        <v>667</v>
      </c>
      <c r="D700" s="4" t="s">
        <v>34</v>
      </c>
      <c r="E700" s="3">
        <v>10.0</v>
      </c>
      <c r="F700" s="4" t="s">
        <v>35</v>
      </c>
      <c r="G700" s="3">
        <v>100.0</v>
      </c>
      <c r="H700" s="4" t="s">
        <v>35</v>
      </c>
      <c r="I700" s="3">
        <v>100.0</v>
      </c>
      <c r="J700" s="4" t="s">
        <v>36</v>
      </c>
      <c r="K700" s="3">
        <v>19.0</v>
      </c>
      <c r="L700" s="4" t="s">
        <v>668</v>
      </c>
      <c r="M700" s="3">
        <v>2.0</v>
      </c>
      <c r="N700" s="4" t="s">
        <v>669</v>
      </c>
      <c r="O700" s="3">
        <v>15137.0</v>
      </c>
      <c r="P700" s="3">
        <v>4.0</v>
      </c>
      <c r="Q700" s="4" t="s">
        <v>719</v>
      </c>
      <c r="R700" s="3">
        <v>56.0</v>
      </c>
      <c r="S700" s="4" t="s">
        <v>723</v>
      </c>
      <c r="T700" s="3">
        <v>272.0</v>
      </c>
      <c r="U700" s="4" t="s">
        <v>54</v>
      </c>
      <c r="V700" s="3">
        <v>4.0</v>
      </c>
      <c r="W700" s="4" t="s">
        <v>42</v>
      </c>
      <c r="X700" s="3">
        <v>272101.0</v>
      </c>
      <c r="Y700" s="4" t="s">
        <v>435</v>
      </c>
      <c r="Z700" s="4" t="s">
        <v>44</v>
      </c>
      <c r="AA700" s="3">
        <v>4101.0</v>
      </c>
      <c r="AB700" s="4" t="s">
        <v>148</v>
      </c>
      <c r="AC700" s="3">
        <v>0.0</v>
      </c>
      <c r="AD700" s="3">
        <v>0.0</v>
      </c>
      <c r="AE700" s="3">
        <v>0.0</v>
      </c>
      <c r="AF700" s="5">
        <v>45507.0</v>
      </c>
    </row>
    <row r="701" ht="14.25" hidden="1" customHeight="1">
      <c r="A701" s="6">
        <v>2023.0</v>
      </c>
      <c r="B701" s="7" t="s">
        <v>666</v>
      </c>
      <c r="C701" s="7" t="s">
        <v>667</v>
      </c>
      <c r="D701" s="7" t="s">
        <v>34</v>
      </c>
      <c r="E701" s="6">
        <v>10.0</v>
      </c>
      <c r="F701" s="7" t="s">
        <v>35</v>
      </c>
      <c r="G701" s="6">
        <v>100.0</v>
      </c>
      <c r="H701" s="7" t="s">
        <v>35</v>
      </c>
      <c r="I701" s="6">
        <v>100.0</v>
      </c>
      <c r="J701" s="7" t="s">
        <v>36</v>
      </c>
      <c r="K701" s="6">
        <v>19.0</v>
      </c>
      <c r="L701" s="7" t="s">
        <v>668</v>
      </c>
      <c r="M701" s="6">
        <v>2.0</v>
      </c>
      <c r="N701" s="7" t="s">
        <v>669</v>
      </c>
      <c r="O701" s="6">
        <v>15137.0</v>
      </c>
      <c r="P701" s="6">
        <v>4.0</v>
      </c>
      <c r="Q701" s="7" t="s">
        <v>719</v>
      </c>
      <c r="R701" s="6">
        <v>57.0</v>
      </c>
      <c r="S701" s="7" t="s">
        <v>694</v>
      </c>
      <c r="T701" s="6">
        <v>271.0</v>
      </c>
      <c r="U701" s="7" t="s">
        <v>41</v>
      </c>
      <c r="V701" s="6">
        <v>4.0</v>
      </c>
      <c r="W701" s="7" t="s">
        <v>42</v>
      </c>
      <c r="X701" s="6">
        <v>271101.0</v>
      </c>
      <c r="Y701" s="7" t="s">
        <v>116</v>
      </c>
      <c r="Z701" s="7" t="s">
        <v>44</v>
      </c>
      <c r="AA701" s="6">
        <v>4101.0</v>
      </c>
      <c r="AB701" s="7" t="s">
        <v>148</v>
      </c>
      <c r="AC701" s="6">
        <v>0.0</v>
      </c>
      <c r="AD701" s="6">
        <v>1.98530287E8</v>
      </c>
      <c r="AE701" s="6">
        <v>0.0</v>
      </c>
      <c r="AF701" s="8">
        <v>45507.0</v>
      </c>
    </row>
    <row r="702" ht="14.25" hidden="1" customHeight="1">
      <c r="A702" s="3">
        <v>2023.0</v>
      </c>
      <c r="B702" s="4" t="s">
        <v>666</v>
      </c>
      <c r="C702" s="4" t="s">
        <v>667</v>
      </c>
      <c r="D702" s="4" t="s">
        <v>34</v>
      </c>
      <c r="E702" s="3">
        <v>10.0</v>
      </c>
      <c r="F702" s="4" t="s">
        <v>35</v>
      </c>
      <c r="G702" s="3">
        <v>100.0</v>
      </c>
      <c r="H702" s="4" t="s">
        <v>35</v>
      </c>
      <c r="I702" s="3">
        <v>100.0</v>
      </c>
      <c r="J702" s="4" t="s">
        <v>36</v>
      </c>
      <c r="K702" s="3">
        <v>19.0</v>
      </c>
      <c r="L702" s="4" t="s">
        <v>668</v>
      </c>
      <c r="M702" s="3">
        <v>2.0</v>
      </c>
      <c r="N702" s="4" t="s">
        <v>669</v>
      </c>
      <c r="O702" s="3">
        <v>15137.0</v>
      </c>
      <c r="P702" s="3">
        <v>4.0</v>
      </c>
      <c r="Q702" s="4" t="s">
        <v>719</v>
      </c>
      <c r="R702" s="3">
        <v>57.0</v>
      </c>
      <c r="S702" s="4" t="s">
        <v>694</v>
      </c>
      <c r="T702" s="3">
        <v>272.0</v>
      </c>
      <c r="U702" s="4" t="s">
        <v>54</v>
      </c>
      <c r="V702" s="3">
        <v>4.0</v>
      </c>
      <c r="W702" s="4" t="s">
        <v>42</v>
      </c>
      <c r="X702" s="3">
        <v>272201.0</v>
      </c>
      <c r="Y702" s="4" t="s">
        <v>658</v>
      </c>
      <c r="Z702" s="4" t="s">
        <v>44</v>
      </c>
      <c r="AA702" s="3">
        <v>4101.0</v>
      </c>
      <c r="AB702" s="4" t="s">
        <v>148</v>
      </c>
      <c r="AC702" s="3">
        <v>0.0</v>
      </c>
      <c r="AD702" s="3">
        <v>0.0</v>
      </c>
      <c r="AE702" s="3">
        <v>0.0</v>
      </c>
      <c r="AF702" s="5">
        <v>45507.0</v>
      </c>
    </row>
    <row r="703" ht="14.25" hidden="1" customHeight="1">
      <c r="A703" s="6">
        <v>2023.0</v>
      </c>
      <c r="B703" s="7" t="s">
        <v>666</v>
      </c>
      <c r="C703" s="7" t="s">
        <v>667</v>
      </c>
      <c r="D703" s="7" t="s">
        <v>34</v>
      </c>
      <c r="E703" s="6">
        <v>10.0</v>
      </c>
      <c r="F703" s="7" t="s">
        <v>35</v>
      </c>
      <c r="G703" s="6">
        <v>100.0</v>
      </c>
      <c r="H703" s="7" t="s">
        <v>35</v>
      </c>
      <c r="I703" s="6">
        <v>100.0</v>
      </c>
      <c r="J703" s="7" t="s">
        <v>36</v>
      </c>
      <c r="K703" s="6">
        <v>19.0</v>
      </c>
      <c r="L703" s="7" t="s">
        <v>668</v>
      </c>
      <c r="M703" s="6">
        <v>2.0</v>
      </c>
      <c r="N703" s="7" t="s">
        <v>669</v>
      </c>
      <c r="O703" s="6">
        <v>15137.0</v>
      </c>
      <c r="P703" s="6">
        <v>4.0</v>
      </c>
      <c r="Q703" s="7" t="s">
        <v>719</v>
      </c>
      <c r="R703" s="6">
        <v>58.0</v>
      </c>
      <c r="S703" s="7" t="s">
        <v>702</v>
      </c>
      <c r="T703" s="6">
        <v>271.0</v>
      </c>
      <c r="U703" s="7" t="s">
        <v>41</v>
      </c>
      <c r="V703" s="6">
        <v>4.0</v>
      </c>
      <c r="W703" s="7" t="s">
        <v>42</v>
      </c>
      <c r="X703" s="6">
        <v>271101.0</v>
      </c>
      <c r="Y703" s="7" t="s">
        <v>116</v>
      </c>
      <c r="Z703" s="7" t="s">
        <v>44</v>
      </c>
      <c r="AA703" s="6">
        <v>4101.0</v>
      </c>
      <c r="AB703" s="7" t="s">
        <v>148</v>
      </c>
      <c r="AC703" s="6">
        <v>0.0</v>
      </c>
      <c r="AD703" s="6">
        <v>2.46917966E8</v>
      </c>
      <c r="AE703" s="6">
        <v>2.42083931E8</v>
      </c>
      <c r="AF703" s="8">
        <v>45507.0</v>
      </c>
    </row>
    <row r="704" ht="14.25" hidden="1" customHeight="1">
      <c r="A704" s="3">
        <v>2023.0</v>
      </c>
      <c r="B704" s="4" t="s">
        <v>666</v>
      </c>
      <c r="C704" s="4" t="s">
        <v>667</v>
      </c>
      <c r="D704" s="4" t="s">
        <v>34</v>
      </c>
      <c r="E704" s="3">
        <v>10.0</v>
      </c>
      <c r="F704" s="4" t="s">
        <v>35</v>
      </c>
      <c r="G704" s="3">
        <v>100.0</v>
      </c>
      <c r="H704" s="4" t="s">
        <v>35</v>
      </c>
      <c r="I704" s="3">
        <v>100.0</v>
      </c>
      <c r="J704" s="4" t="s">
        <v>36</v>
      </c>
      <c r="K704" s="3">
        <v>19.0</v>
      </c>
      <c r="L704" s="4" t="s">
        <v>668</v>
      </c>
      <c r="M704" s="3">
        <v>2.0</v>
      </c>
      <c r="N704" s="4" t="s">
        <v>669</v>
      </c>
      <c r="O704" s="3">
        <v>15137.0</v>
      </c>
      <c r="P704" s="3">
        <v>4.0</v>
      </c>
      <c r="Q704" s="4" t="s">
        <v>719</v>
      </c>
      <c r="R704" s="3">
        <v>58.0</v>
      </c>
      <c r="S704" s="4" t="s">
        <v>702</v>
      </c>
      <c r="T704" s="3">
        <v>271.0</v>
      </c>
      <c r="U704" s="4" t="s">
        <v>41</v>
      </c>
      <c r="V704" s="3">
        <v>4.0</v>
      </c>
      <c r="W704" s="4" t="s">
        <v>42</v>
      </c>
      <c r="X704" s="3">
        <v>271301.0</v>
      </c>
      <c r="Y704" s="4" t="s">
        <v>122</v>
      </c>
      <c r="Z704" s="4" t="s">
        <v>44</v>
      </c>
      <c r="AA704" s="3">
        <v>4101.0</v>
      </c>
      <c r="AB704" s="4" t="s">
        <v>148</v>
      </c>
      <c r="AC704" s="3">
        <v>0.0</v>
      </c>
      <c r="AD704" s="3">
        <v>0.0</v>
      </c>
      <c r="AE704" s="3">
        <v>0.0</v>
      </c>
      <c r="AF704" s="5">
        <v>45507.0</v>
      </c>
    </row>
    <row r="705" ht="14.25" hidden="1" customHeight="1">
      <c r="A705" s="6">
        <v>2023.0</v>
      </c>
      <c r="B705" s="7" t="s">
        <v>666</v>
      </c>
      <c r="C705" s="7" t="s">
        <v>667</v>
      </c>
      <c r="D705" s="7" t="s">
        <v>34</v>
      </c>
      <c r="E705" s="6">
        <v>10.0</v>
      </c>
      <c r="F705" s="7" t="s">
        <v>35</v>
      </c>
      <c r="G705" s="6">
        <v>100.0</v>
      </c>
      <c r="H705" s="7" t="s">
        <v>35</v>
      </c>
      <c r="I705" s="6">
        <v>100.0</v>
      </c>
      <c r="J705" s="7" t="s">
        <v>36</v>
      </c>
      <c r="K705" s="6">
        <v>19.0</v>
      </c>
      <c r="L705" s="7" t="s">
        <v>668</v>
      </c>
      <c r="M705" s="6">
        <v>2.0</v>
      </c>
      <c r="N705" s="7" t="s">
        <v>669</v>
      </c>
      <c r="O705" s="6">
        <v>15137.0</v>
      </c>
      <c r="P705" s="6">
        <v>4.0</v>
      </c>
      <c r="Q705" s="7" t="s">
        <v>719</v>
      </c>
      <c r="R705" s="6">
        <v>59.0</v>
      </c>
      <c r="S705" s="7" t="s">
        <v>724</v>
      </c>
      <c r="T705" s="6">
        <v>271.0</v>
      </c>
      <c r="U705" s="7" t="s">
        <v>41</v>
      </c>
      <c r="V705" s="6">
        <v>4.0</v>
      </c>
      <c r="W705" s="7" t="s">
        <v>42</v>
      </c>
      <c r="X705" s="6">
        <v>271101.0</v>
      </c>
      <c r="Y705" s="7" t="s">
        <v>116</v>
      </c>
      <c r="Z705" s="7" t="s">
        <v>44</v>
      </c>
      <c r="AA705" s="6">
        <v>4101.0</v>
      </c>
      <c r="AB705" s="7" t="s">
        <v>148</v>
      </c>
      <c r="AC705" s="6">
        <v>0.0</v>
      </c>
      <c r="AD705" s="6">
        <v>3.8120711E7</v>
      </c>
      <c r="AE705" s="6">
        <v>0.0</v>
      </c>
      <c r="AF705" s="8">
        <v>45507.0</v>
      </c>
    </row>
    <row r="706" ht="14.25" hidden="1" customHeight="1">
      <c r="A706" s="3">
        <v>2023.0</v>
      </c>
      <c r="B706" s="4" t="s">
        <v>666</v>
      </c>
      <c r="C706" s="4" t="s">
        <v>667</v>
      </c>
      <c r="D706" s="4" t="s">
        <v>34</v>
      </c>
      <c r="E706" s="3">
        <v>10.0</v>
      </c>
      <c r="F706" s="4" t="s">
        <v>35</v>
      </c>
      <c r="G706" s="3">
        <v>100.0</v>
      </c>
      <c r="H706" s="4" t="s">
        <v>35</v>
      </c>
      <c r="I706" s="3">
        <v>100.0</v>
      </c>
      <c r="J706" s="4" t="s">
        <v>36</v>
      </c>
      <c r="K706" s="3">
        <v>19.0</v>
      </c>
      <c r="L706" s="4" t="s">
        <v>668</v>
      </c>
      <c r="M706" s="3">
        <v>2.0</v>
      </c>
      <c r="N706" s="4" t="s">
        <v>669</v>
      </c>
      <c r="O706" s="3">
        <v>15137.0</v>
      </c>
      <c r="P706" s="3">
        <v>4.0</v>
      </c>
      <c r="Q706" s="4" t="s">
        <v>719</v>
      </c>
      <c r="R706" s="3">
        <v>59.0</v>
      </c>
      <c r="S706" s="4" t="s">
        <v>724</v>
      </c>
      <c r="T706" s="3">
        <v>271.0</v>
      </c>
      <c r="U706" s="4" t="s">
        <v>41</v>
      </c>
      <c r="V706" s="3">
        <v>4.0</v>
      </c>
      <c r="W706" s="4" t="s">
        <v>42</v>
      </c>
      <c r="X706" s="3">
        <v>271201.0</v>
      </c>
      <c r="Y706" s="4" t="s">
        <v>43</v>
      </c>
      <c r="Z706" s="4" t="s">
        <v>44</v>
      </c>
      <c r="AA706" s="3">
        <v>4101.0</v>
      </c>
      <c r="AB706" s="4" t="s">
        <v>148</v>
      </c>
      <c r="AC706" s="3">
        <v>0.0</v>
      </c>
      <c r="AD706" s="3">
        <v>0.0</v>
      </c>
      <c r="AE706" s="3">
        <v>0.0</v>
      </c>
      <c r="AF706" s="5">
        <v>45507.0</v>
      </c>
    </row>
    <row r="707" ht="14.25" hidden="1" customHeight="1">
      <c r="A707" s="6">
        <v>2023.0</v>
      </c>
      <c r="B707" s="7" t="s">
        <v>666</v>
      </c>
      <c r="C707" s="7" t="s">
        <v>667</v>
      </c>
      <c r="D707" s="7" t="s">
        <v>34</v>
      </c>
      <c r="E707" s="6">
        <v>10.0</v>
      </c>
      <c r="F707" s="7" t="s">
        <v>35</v>
      </c>
      <c r="G707" s="6">
        <v>100.0</v>
      </c>
      <c r="H707" s="7" t="s">
        <v>35</v>
      </c>
      <c r="I707" s="6">
        <v>100.0</v>
      </c>
      <c r="J707" s="7" t="s">
        <v>36</v>
      </c>
      <c r="K707" s="6">
        <v>19.0</v>
      </c>
      <c r="L707" s="7" t="s">
        <v>668</v>
      </c>
      <c r="M707" s="6">
        <v>2.0</v>
      </c>
      <c r="N707" s="7" t="s">
        <v>669</v>
      </c>
      <c r="O707" s="6">
        <v>15118.0</v>
      </c>
      <c r="P707" s="6">
        <v>5.0</v>
      </c>
      <c r="Q707" s="7" t="s">
        <v>725</v>
      </c>
      <c r="R707" s="6">
        <v>51.0</v>
      </c>
      <c r="S707" s="7" t="s">
        <v>726</v>
      </c>
      <c r="T707" s="6">
        <v>271.0</v>
      </c>
      <c r="U707" s="7" t="s">
        <v>41</v>
      </c>
      <c r="V707" s="6">
        <v>4.0</v>
      </c>
      <c r="W707" s="7" t="s">
        <v>42</v>
      </c>
      <c r="X707" s="6">
        <v>271101.0</v>
      </c>
      <c r="Y707" s="7" t="s">
        <v>116</v>
      </c>
      <c r="Z707" s="7" t="s">
        <v>44</v>
      </c>
      <c r="AA707" s="6">
        <v>4101.0</v>
      </c>
      <c r="AB707" s="7" t="s">
        <v>148</v>
      </c>
      <c r="AC707" s="6">
        <v>0.0</v>
      </c>
      <c r="AD707" s="6">
        <v>4440095.0</v>
      </c>
      <c r="AE707" s="6">
        <v>4440095.0</v>
      </c>
      <c r="AF707" s="8">
        <v>45507.0</v>
      </c>
    </row>
    <row r="708" ht="14.25" hidden="1" customHeight="1">
      <c r="A708" s="3">
        <v>2023.0</v>
      </c>
      <c r="B708" s="4" t="s">
        <v>666</v>
      </c>
      <c r="C708" s="4" t="s">
        <v>667</v>
      </c>
      <c r="D708" s="4" t="s">
        <v>34</v>
      </c>
      <c r="E708" s="3">
        <v>10.0</v>
      </c>
      <c r="F708" s="4" t="s">
        <v>35</v>
      </c>
      <c r="G708" s="3">
        <v>100.0</v>
      </c>
      <c r="H708" s="4" t="s">
        <v>35</v>
      </c>
      <c r="I708" s="3">
        <v>100.0</v>
      </c>
      <c r="J708" s="4" t="s">
        <v>36</v>
      </c>
      <c r="K708" s="3">
        <v>19.0</v>
      </c>
      <c r="L708" s="4" t="s">
        <v>668</v>
      </c>
      <c r="M708" s="3">
        <v>2.0</v>
      </c>
      <c r="N708" s="4" t="s">
        <v>669</v>
      </c>
      <c r="O708" s="3">
        <v>15118.0</v>
      </c>
      <c r="P708" s="3">
        <v>5.0</v>
      </c>
      <c r="Q708" s="4" t="s">
        <v>725</v>
      </c>
      <c r="R708" s="3">
        <v>51.0</v>
      </c>
      <c r="S708" s="4" t="s">
        <v>726</v>
      </c>
      <c r="T708" s="3">
        <v>271.0</v>
      </c>
      <c r="U708" s="4" t="s">
        <v>41</v>
      </c>
      <c r="V708" s="3">
        <v>4.0</v>
      </c>
      <c r="W708" s="4" t="s">
        <v>42</v>
      </c>
      <c r="X708" s="3">
        <v>271401.0</v>
      </c>
      <c r="Y708" s="4" t="s">
        <v>672</v>
      </c>
      <c r="Z708" s="4" t="s">
        <v>44</v>
      </c>
      <c r="AA708" s="3">
        <v>4101.0</v>
      </c>
      <c r="AB708" s="4" t="s">
        <v>148</v>
      </c>
      <c r="AC708" s="3">
        <v>0.0</v>
      </c>
      <c r="AD708" s="3">
        <v>0.0</v>
      </c>
      <c r="AE708" s="3">
        <v>0.0</v>
      </c>
      <c r="AF708" s="5">
        <v>45507.0</v>
      </c>
    </row>
    <row r="709" ht="14.25" hidden="1" customHeight="1">
      <c r="A709" s="6">
        <v>2023.0</v>
      </c>
      <c r="B709" s="7" t="s">
        <v>666</v>
      </c>
      <c r="C709" s="7" t="s">
        <v>667</v>
      </c>
      <c r="D709" s="7" t="s">
        <v>34</v>
      </c>
      <c r="E709" s="6">
        <v>10.0</v>
      </c>
      <c r="F709" s="7" t="s">
        <v>35</v>
      </c>
      <c r="G709" s="6">
        <v>100.0</v>
      </c>
      <c r="H709" s="7" t="s">
        <v>35</v>
      </c>
      <c r="I709" s="6">
        <v>100.0</v>
      </c>
      <c r="J709" s="7" t="s">
        <v>36</v>
      </c>
      <c r="K709" s="6">
        <v>19.0</v>
      </c>
      <c r="L709" s="7" t="s">
        <v>668</v>
      </c>
      <c r="M709" s="6">
        <v>2.0</v>
      </c>
      <c r="N709" s="7" t="s">
        <v>669</v>
      </c>
      <c r="O709" s="6">
        <v>15118.0</v>
      </c>
      <c r="P709" s="6">
        <v>5.0</v>
      </c>
      <c r="Q709" s="7" t="s">
        <v>725</v>
      </c>
      <c r="R709" s="6">
        <v>52.0</v>
      </c>
      <c r="S709" s="7" t="s">
        <v>688</v>
      </c>
      <c r="T709" s="6">
        <v>271.0</v>
      </c>
      <c r="U709" s="7" t="s">
        <v>41</v>
      </c>
      <c r="V709" s="6">
        <v>4.0</v>
      </c>
      <c r="W709" s="7" t="s">
        <v>42</v>
      </c>
      <c r="X709" s="6">
        <v>271101.0</v>
      </c>
      <c r="Y709" s="7" t="s">
        <v>116</v>
      </c>
      <c r="Z709" s="7" t="s">
        <v>44</v>
      </c>
      <c r="AA709" s="6">
        <v>4101.0</v>
      </c>
      <c r="AB709" s="7" t="s">
        <v>148</v>
      </c>
      <c r="AC709" s="6">
        <v>0.0</v>
      </c>
      <c r="AD709" s="6">
        <v>1.54553907E8</v>
      </c>
      <c r="AE709" s="6">
        <v>1.54553907E8</v>
      </c>
      <c r="AF709" s="8">
        <v>45507.0</v>
      </c>
    </row>
    <row r="710" ht="14.25" hidden="1" customHeight="1">
      <c r="A710" s="3">
        <v>2023.0</v>
      </c>
      <c r="B710" s="4" t="s">
        <v>666</v>
      </c>
      <c r="C710" s="4" t="s">
        <v>667</v>
      </c>
      <c r="D710" s="4" t="s">
        <v>34</v>
      </c>
      <c r="E710" s="3">
        <v>10.0</v>
      </c>
      <c r="F710" s="4" t="s">
        <v>35</v>
      </c>
      <c r="G710" s="3">
        <v>100.0</v>
      </c>
      <c r="H710" s="4" t="s">
        <v>35</v>
      </c>
      <c r="I710" s="3">
        <v>100.0</v>
      </c>
      <c r="J710" s="4" t="s">
        <v>36</v>
      </c>
      <c r="K710" s="3">
        <v>19.0</v>
      </c>
      <c r="L710" s="4" t="s">
        <v>668</v>
      </c>
      <c r="M710" s="3">
        <v>2.0</v>
      </c>
      <c r="N710" s="4" t="s">
        <v>669</v>
      </c>
      <c r="O710" s="3">
        <v>15118.0</v>
      </c>
      <c r="P710" s="3">
        <v>5.0</v>
      </c>
      <c r="Q710" s="4" t="s">
        <v>725</v>
      </c>
      <c r="R710" s="3">
        <v>52.0</v>
      </c>
      <c r="S710" s="4" t="s">
        <v>688</v>
      </c>
      <c r="T710" s="3">
        <v>271.0</v>
      </c>
      <c r="U710" s="4" t="s">
        <v>41</v>
      </c>
      <c r="V710" s="3">
        <v>4.0</v>
      </c>
      <c r="W710" s="4" t="s">
        <v>42</v>
      </c>
      <c r="X710" s="3">
        <v>271401.0</v>
      </c>
      <c r="Y710" s="4" t="s">
        <v>672</v>
      </c>
      <c r="Z710" s="4" t="s">
        <v>44</v>
      </c>
      <c r="AA710" s="3">
        <v>4101.0</v>
      </c>
      <c r="AB710" s="4" t="s">
        <v>148</v>
      </c>
      <c r="AC710" s="3">
        <v>0.0</v>
      </c>
      <c r="AD710" s="3">
        <v>0.0</v>
      </c>
      <c r="AE710" s="3">
        <v>0.0</v>
      </c>
      <c r="AF710" s="5">
        <v>45507.0</v>
      </c>
    </row>
    <row r="711" ht="14.25" hidden="1" customHeight="1">
      <c r="A711" s="6">
        <v>2023.0</v>
      </c>
      <c r="B711" s="7" t="s">
        <v>666</v>
      </c>
      <c r="C711" s="7" t="s">
        <v>667</v>
      </c>
      <c r="D711" s="7" t="s">
        <v>34</v>
      </c>
      <c r="E711" s="6">
        <v>10.0</v>
      </c>
      <c r="F711" s="7" t="s">
        <v>35</v>
      </c>
      <c r="G711" s="6">
        <v>100.0</v>
      </c>
      <c r="H711" s="7" t="s">
        <v>35</v>
      </c>
      <c r="I711" s="6">
        <v>100.0</v>
      </c>
      <c r="J711" s="7" t="s">
        <v>36</v>
      </c>
      <c r="K711" s="6">
        <v>19.0</v>
      </c>
      <c r="L711" s="7" t="s">
        <v>668</v>
      </c>
      <c r="M711" s="6">
        <v>2.0</v>
      </c>
      <c r="N711" s="7" t="s">
        <v>669</v>
      </c>
      <c r="O711" s="6">
        <v>15118.0</v>
      </c>
      <c r="P711" s="6">
        <v>5.0</v>
      </c>
      <c r="Q711" s="7" t="s">
        <v>725</v>
      </c>
      <c r="R711" s="6">
        <v>53.0</v>
      </c>
      <c r="S711" s="7" t="s">
        <v>695</v>
      </c>
      <c r="T711" s="6">
        <v>271.0</v>
      </c>
      <c r="U711" s="7" t="s">
        <v>41</v>
      </c>
      <c r="V711" s="6">
        <v>4.0</v>
      </c>
      <c r="W711" s="7" t="s">
        <v>42</v>
      </c>
      <c r="X711" s="6">
        <v>271101.0</v>
      </c>
      <c r="Y711" s="7" t="s">
        <v>116</v>
      </c>
      <c r="Z711" s="7" t="s">
        <v>44</v>
      </c>
      <c r="AA711" s="6">
        <v>4101.0</v>
      </c>
      <c r="AB711" s="7" t="s">
        <v>148</v>
      </c>
      <c r="AC711" s="6">
        <v>0.0</v>
      </c>
      <c r="AD711" s="6">
        <v>1.536331759E9</v>
      </c>
      <c r="AE711" s="6">
        <v>1.266398176E9</v>
      </c>
      <c r="AF711" s="8">
        <v>45507.0</v>
      </c>
    </row>
    <row r="712" ht="14.25" hidden="1" customHeight="1">
      <c r="A712" s="3">
        <v>2023.0</v>
      </c>
      <c r="B712" s="4" t="s">
        <v>666</v>
      </c>
      <c r="C712" s="4" t="s">
        <v>667</v>
      </c>
      <c r="D712" s="4" t="s">
        <v>34</v>
      </c>
      <c r="E712" s="3">
        <v>10.0</v>
      </c>
      <c r="F712" s="4" t="s">
        <v>35</v>
      </c>
      <c r="G712" s="3">
        <v>100.0</v>
      </c>
      <c r="H712" s="4" t="s">
        <v>35</v>
      </c>
      <c r="I712" s="3">
        <v>100.0</v>
      </c>
      <c r="J712" s="4" t="s">
        <v>36</v>
      </c>
      <c r="K712" s="3">
        <v>19.0</v>
      </c>
      <c r="L712" s="4" t="s">
        <v>668</v>
      </c>
      <c r="M712" s="3">
        <v>2.0</v>
      </c>
      <c r="N712" s="4" t="s">
        <v>669</v>
      </c>
      <c r="O712" s="3">
        <v>15118.0</v>
      </c>
      <c r="P712" s="3">
        <v>5.0</v>
      </c>
      <c r="Q712" s="4" t="s">
        <v>725</v>
      </c>
      <c r="R712" s="3">
        <v>54.0</v>
      </c>
      <c r="S712" s="4" t="s">
        <v>727</v>
      </c>
      <c r="T712" s="3">
        <v>271.0</v>
      </c>
      <c r="U712" s="4" t="s">
        <v>41</v>
      </c>
      <c r="V712" s="3">
        <v>4.0</v>
      </c>
      <c r="W712" s="4" t="s">
        <v>42</v>
      </c>
      <c r="X712" s="3">
        <v>271101.0</v>
      </c>
      <c r="Y712" s="4" t="s">
        <v>116</v>
      </c>
      <c r="Z712" s="4" t="s">
        <v>44</v>
      </c>
      <c r="AA712" s="3">
        <v>4101.0</v>
      </c>
      <c r="AB712" s="4" t="s">
        <v>148</v>
      </c>
      <c r="AC712" s="3">
        <v>0.0</v>
      </c>
      <c r="AD712" s="3">
        <v>2.91756201E8</v>
      </c>
      <c r="AE712" s="3">
        <v>2.91756201E8</v>
      </c>
      <c r="AF712" s="5">
        <v>45507.0</v>
      </c>
    </row>
    <row r="713" ht="14.25" hidden="1" customHeight="1">
      <c r="A713" s="6">
        <v>2023.0</v>
      </c>
      <c r="B713" s="7" t="s">
        <v>666</v>
      </c>
      <c r="C713" s="7" t="s">
        <v>667</v>
      </c>
      <c r="D713" s="7" t="s">
        <v>34</v>
      </c>
      <c r="E713" s="6">
        <v>10.0</v>
      </c>
      <c r="F713" s="7" t="s">
        <v>35</v>
      </c>
      <c r="G713" s="6">
        <v>100.0</v>
      </c>
      <c r="H713" s="7" t="s">
        <v>35</v>
      </c>
      <c r="I713" s="6">
        <v>100.0</v>
      </c>
      <c r="J713" s="7" t="s">
        <v>36</v>
      </c>
      <c r="K713" s="6">
        <v>19.0</v>
      </c>
      <c r="L713" s="7" t="s">
        <v>668</v>
      </c>
      <c r="M713" s="6">
        <v>2.0</v>
      </c>
      <c r="N713" s="7" t="s">
        <v>669</v>
      </c>
      <c r="O713" s="6">
        <v>15118.0</v>
      </c>
      <c r="P713" s="6">
        <v>5.0</v>
      </c>
      <c r="Q713" s="7" t="s">
        <v>725</v>
      </c>
      <c r="R713" s="6">
        <v>54.0</v>
      </c>
      <c r="S713" s="7" t="s">
        <v>727</v>
      </c>
      <c r="T713" s="6">
        <v>272.0</v>
      </c>
      <c r="U713" s="7" t="s">
        <v>54</v>
      </c>
      <c r="V713" s="6">
        <v>4.0</v>
      </c>
      <c r="W713" s="7" t="s">
        <v>42</v>
      </c>
      <c r="X713" s="6">
        <v>272401.0</v>
      </c>
      <c r="Y713" s="7" t="s">
        <v>56</v>
      </c>
      <c r="Z713" s="7" t="s">
        <v>44</v>
      </c>
      <c r="AA713" s="6">
        <v>4101.0</v>
      </c>
      <c r="AB713" s="7" t="s">
        <v>148</v>
      </c>
      <c r="AC713" s="6">
        <v>0.0</v>
      </c>
      <c r="AD713" s="6">
        <v>0.0</v>
      </c>
      <c r="AE713" s="6">
        <v>0.0</v>
      </c>
      <c r="AF713" s="8">
        <v>45507.0</v>
      </c>
    </row>
    <row r="714" ht="14.25" hidden="1" customHeight="1">
      <c r="A714" s="3">
        <v>2023.0</v>
      </c>
      <c r="B714" s="4" t="s">
        <v>666</v>
      </c>
      <c r="C714" s="4" t="s">
        <v>667</v>
      </c>
      <c r="D714" s="4" t="s">
        <v>34</v>
      </c>
      <c r="E714" s="3">
        <v>10.0</v>
      </c>
      <c r="F714" s="4" t="s">
        <v>35</v>
      </c>
      <c r="G714" s="3">
        <v>100.0</v>
      </c>
      <c r="H714" s="4" t="s">
        <v>35</v>
      </c>
      <c r="I714" s="3">
        <v>100.0</v>
      </c>
      <c r="J714" s="4" t="s">
        <v>36</v>
      </c>
      <c r="K714" s="3">
        <v>19.0</v>
      </c>
      <c r="L714" s="4" t="s">
        <v>668</v>
      </c>
      <c r="M714" s="3">
        <v>2.0</v>
      </c>
      <c r="N714" s="4" t="s">
        <v>669</v>
      </c>
      <c r="O714" s="3">
        <v>15118.0</v>
      </c>
      <c r="P714" s="3">
        <v>5.0</v>
      </c>
      <c r="Q714" s="4" t="s">
        <v>725</v>
      </c>
      <c r="R714" s="3">
        <v>55.0</v>
      </c>
      <c r="S714" s="4" t="s">
        <v>692</v>
      </c>
      <c r="T714" s="3">
        <v>271.0</v>
      </c>
      <c r="U714" s="4" t="s">
        <v>41</v>
      </c>
      <c r="V714" s="3">
        <v>4.0</v>
      </c>
      <c r="W714" s="4" t="s">
        <v>42</v>
      </c>
      <c r="X714" s="3">
        <v>271101.0</v>
      </c>
      <c r="Y714" s="4" t="s">
        <v>116</v>
      </c>
      <c r="Z714" s="4" t="s">
        <v>44</v>
      </c>
      <c r="AA714" s="3">
        <v>4101.0</v>
      </c>
      <c r="AB714" s="4" t="s">
        <v>148</v>
      </c>
      <c r="AC714" s="3">
        <v>0.0</v>
      </c>
      <c r="AD714" s="3">
        <v>1.85030142E8</v>
      </c>
      <c r="AE714" s="3">
        <v>1.85030142E8</v>
      </c>
      <c r="AF714" s="5">
        <v>45507.0</v>
      </c>
    </row>
    <row r="715" ht="14.25" hidden="1" customHeight="1">
      <c r="A715" s="6">
        <v>2023.0</v>
      </c>
      <c r="B715" s="7" t="s">
        <v>666</v>
      </c>
      <c r="C715" s="7" t="s">
        <v>667</v>
      </c>
      <c r="D715" s="7" t="s">
        <v>34</v>
      </c>
      <c r="E715" s="6">
        <v>10.0</v>
      </c>
      <c r="F715" s="7" t="s">
        <v>35</v>
      </c>
      <c r="G715" s="6">
        <v>100.0</v>
      </c>
      <c r="H715" s="7" t="s">
        <v>35</v>
      </c>
      <c r="I715" s="6">
        <v>100.0</v>
      </c>
      <c r="J715" s="7" t="s">
        <v>36</v>
      </c>
      <c r="K715" s="6">
        <v>19.0</v>
      </c>
      <c r="L715" s="7" t="s">
        <v>668</v>
      </c>
      <c r="M715" s="6">
        <v>2.0</v>
      </c>
      <c r="N715" s="7" t="s">
        <v>669</v>
      </c>
      <c r="O715" s="6">
        <v>15118.0</v>
      </c>
      <c r="P715" s="6">
        <v>5.0</v>
      </c>
      <c r="Q715" s="7" t="s">
        <v>725</v>
      </c>
      <c r="R715" s="6">
        <v>55.0</v>
      </c>
      <c r="S715" s="7" t="s">
        <v>692</v>
      </c>
      <c r="T715" s="6">
        <v>272.0</v>
      </c>
      <c r="U715" s="7" t="s">
        <v>54</v>
      </c>
      <c r="V715" s="6">
        <v>4.0</v>
      </c>
      <c r="W715" s="7" t="s">
        <v>42</v>
      </c>
      <c r="X715" s="6">
        <v>272101.0</v>
      </c>
      <c r="Y715" s="7" t="s">
        <v>435</v>
      </c>
      <c r="Z715" s="7" t="s">
        <v>44</v>
      </c>
      <c r="AA715" s="6">
        <v>4101.0</v>
      </c>
      <c r="AB715" s="7" t="s">
        <v>148</v>
      </c>
      <c r="AC715" s="6">
        <v>0.0</v>
      </c>
      <c r="AD715" s="6">
        <v>0.0</v>
      </c>
      <c r="AE715" s="6">
        <v>0.0</v>
      </c>
      <c r="AF715" s="8">
        <v>45507.0</v>
      </c>
    </row>
    <row r="716" ht="14.25" hidden="1" customHeight="1">
      <c r="A716" s="3">
        <v>2023.0</v>
      </c>
      <c r="B716" s="4" t="s">
        <v>666</v>
      </c>
      <c r="C716" s="4" t="s">
        <v>667</v>
      </c>
      <c r="D716" s="4" t="s">
        <v>34</v>
      </c>
      <c r="E716" s="3">
        <v>10.0</v>
      </c>
      <c r="F716" s="4" t="s">
        <v>35</v>
      </c>
      <c r="G716" s="3">
        <v>100.0</v>
      </c>
      <c r="H716" s="4" t="s">
        <v>35</v>
      </c>
      <c r="I716" s="3">
        <v>100.0</v>
      </c>
      <c r="J716" s="4" t="s">
        <v>36</v>
      </c>
      <c r="K716" s="3">
        <v>19.0</v>
      </c>
      <c r="L716" s="4" t="s">
        <v>668</v>
      </c>
      <c r="M716" s="3">
        <v>2.0</v>
      </c>
      <c r="N716" s="4" t="s">
        <v>669</v>
      </c>
      <c r="O716" s="3">
        <v>15118.0</v>
      </c>
      <c r="P716" s="3">
        <v>5.0</v>
      </c>
      <c r="Q716" s="4" t="s">
        <v>725</v>
      </c>
      <c r="R716" s="3">
        <v>56.0</v>
      </c>
      <c r="S716" s="4" t="s">
        <v>693</v>
      </c>
      <c r="T716" s="3">
        <v>271.0</v>
      </c>
      <c r="U716" s="4" t="s">
        <v>41</v>
      </c>
      <c r="V716" s="3">
        <v>4.0</v>
      </c>
      <c r="W716" s="4" t="s">
        <v>42</v>
      </c>
      <c r="X716" s="3">
        <v>271101.0</v>
      </c>
      <c r="Y716" s="4" t="s">
        <v>116</v>
      </c>
      <c r="Z716" s="4" t="s">
        <v>44</v>
      </c>
      <c r="AA716" s="3">
        <v>4101.0</v>
      </c>
      <c r="AB716" s="4" t="s">
        <v>148</v>
      </c>
      <c r="AC716" s="3">
        <v>0.0</v>
      </c>
      <c r="AD716" s="3">
        <v>1.82428036E8</v>
      </c>
      <c r="AE716" s="3">
        <v>1.82428036E8</v>
      </c>
      <c r="AF716" s="5">
        <v>45507.0</v>
      </c>
    </row>
    <row r="717" ht="14.25" hidden="1" customHeight="1">
      <c r="A717" s="6">
        <v>2023.0</v>
      </c>
      <c r="B717" s="7" t="s">
        <v>666</v>
      </c>
      <c r="C717" s="7" t="s">
        <v>667</v>
      </c>
      <c r="D717" s="7" t="s">
        <v>34</v>
      </c>
      <c r="E717" s="6">
        <v>10.0</v>
      </c>
      <c r="F717" s="7" t="s">
        <v>35</v>
      </c>
      <c r="G717" s="6">
        <v>100.0</v>
      </c>
      <c r="H717" s="7" t="s">
        <v>35</v>
      </c>
      <c r="I717" s="6">
        <v>100.0</v>
      </c>
      <c r="J717" s="7" t="s">
        <v>36</v>
      </c>
      <c r="K717" s="6">
        <v>19.0</v>
      </c>
      <c r="L717" s="7" t="s">
        <v>668</v>
      </c>
      <c r="M717" s="6">
        <v>2.0</v>
      </c>
      <c r="N717" s="7" t="s">
        <v>669</v>
      </c>
      <c r="O717" s="6">
        <v>15118.0</v>
      </c>
      <c r="P717" s="6">
        <v>5.0</v>
      </c>
      <c r="Q717" s="7" t="s">
        <v>725</v>
      </c>
      <c r="R717" s="6">
        <v>56.0</v>
      </c>
      <c r="S717" s="7" t="s">
        <v>693</v>
      </c>
      <c r="T717" s="6">
        <v>272.0</v>
      </c>
      <c r="U717" s="7" t="s">
        <v>54</v>
      </c>
      <c r="V717" s="6">
        <v>4.0</v>
      </c>
      <c r="W717" s="7" t="s">
        <v>42</v>
      </c>
      <c r="X717" s="6">
        <v>272101.0</v>
      </c>
      <c r="Y717" s="7" t="s">
        <v>435</v>
      </c>
      <c r="Z717" s="7" t="s">
        <v>44</v>
      </c>
      <c r="AA717" s="6">
        <v>4101.0</v>
      </c>
      <c r="AB717" s="7" t="s">
        <v>148</v>
      </c>
      <c r="AC717" s="6">
        <v>0.0</v>
      </c>
      <c r="AD717" s="6">
        <v>0.0</v>
      </c>
      <c r="AE717" s="6">
        <v>0.0</v>
      </c>
      <c r="AF717" s="8">
        <v>45507.0</v>
      </c>
    </row>
    <row r="718" ht="14.25" hidden="1" customHeight="1">
      <c r="A718" s="3">
        <v>2023.0</v>
      </c>
      <c r="B718" s="4" t="s">
        <v>666</v>
      </c>
      <c r="C718" s="4" t="s">
        <v>667</v>
      </c>
      <c r="D718" s="4" t="s">
        <v>34</v>
      </c>
      <c r="E718" s="3">
        <v>10.0</v>
      </c>
      <c r="F718" s="4" t="s">
        <v>35</v>
      </c>
      <c r="G718" s="3">
        <v>100.0</v>
      </c>
      <c r="H718" s="4" t="s">
        <v>35</v>
      </c>
      <c r="I718" s="3">
        <v>100.0</v>
      </c>
      <c r="J718" s="4" t="s">
        <v>36</v>
      </c>
      <c r="K718" s="3">
        <v>19.0</v>
      </c>
      <c r="L718" s="4" t="s">
        <v>668</v>
      </c>
      <c r="M718" s="3">
        <v>2.0</v>
      </c>
      <c r="N718" s="4" t="s">
        <v>669</v>
      </c>
      <c r="O718" s="3">
        <v>15118.0</v>
      </c>
      <c r="P718" s="3">
        <v>5.0</v>
      </c>
      <c r="Q718" s="4" t="s">
        <v>725</v>
      </c>
      <c r="R718" s="3">
        <v>57.0</v>
      </c>
      <c r="S718" s="4" t="s">
        <v>690</v>
      </c>
      <c r="T718" s="3">
        <v>271.0</v>
      </c>
      <c r="U718" s="4" t="s">
        <v>41</v>
      </c>
      <c r="V718" s="3">
        <v>4.0</v>
      </c>
      <c r="W718" s="4" t="s">
        <v>42</v>
      </c>
      <c r="X718" s="3">
        <v>271101.0</v>
      </c>
      <c r="Y718" s="4" t="s">
        <v>116</v>
      </c>
      <c r="Z718" s="4" t="s">
        <v>44</v>
      </c>
      <c r="AA718" s="3">
        <v>4101.0</v>
      </c>
      <c r="AB718" s="4" t="s">
        <v>148</v>
      </c>
      <c r="AC718" s="3">
        <v>0.0</v>
      </c>
      <c r="AD718" s="3">
        <v>7106716.0</v>
      </c>
      <c r="AE718" s="3">
        <v>7106716.0</v>
      </c>
      <c r="AF718" s="5">
        <v>45507.0</v>
      </c>
    </row>
    <row r="719" ht="14.25" hidden="1" customHeight="1">
      <c r="A719" s="6">
        <v>2023.0</v>
      </c>
      <c r="B719" s="7" t="s">
        <v>666</v>
      </c>
      <c r="C719" s="7" t="s">
        <v>667</v>
      </c>
      <c r="D719" s="7" t="s">
        <v>34</v>
      </c>
      <c r="E719" s="6">
        <v>10.0</v>
      </c>
      <c r="F719" s="7" t="s">
        <v>35</v>
      </c>
      <c r="G719" s="6">
        <v>100.0</v>
      </c>
      <c r="H719" s="7" t="s">
        <v>35</v>
      </c>
      <c r="I719" s="6">
        <v>100.0</v>
      </c>
      <c r="J719" s="7" t="s">
        <v>36</v>
      </c>
      <c r="K719" s="6">
        <v>19.0</v>
      </c>
      <c r="L719" s="7" t="s">
        <v>668</v>
      </c>
      <c r="M719" s="6">
        <v>2.0</v>
      </c>
      <c r="N719" s="7" t="s">
        <v>669</v>
      </c>
      <c r="O719" s="6">
        <v>15118.0</v>
      </c>
      <c r="P719" s="6">
        <v>5.0</v>
      </c>
      <c r="Q719" s="7" t="s">
        <v>725</v>
      </c>
      <c r="R719" s="6">
        <v>57.0</v>
      </c>
      <c r="S719" s="7" t="s">
        <v>690</v>
      </c>
      <c r="T719" s="6">
        <v>272.0</v>
      </c>
      <c r="U719" s="7" t="s">
        <v>54</v>
      </c>
      <c r="V719" s="6">
        <v>4.0</v>
      </c>
      <c r="W719" s="7" t="s">
        <v>42</v>
      </c>
      <c r="X719" s="6">
        <v>272701.0</v>
      </c>
      <c r="Y719" s="7" t="s">
        <v>65</v>
      </c>
      <c r="Z719" s="7" t="s">
        <v>44</v>
      </c>
      <c r="AA719" s="6">
        <v>4101.0</v>
      </c>
      <c r="AB719" s="7" t="s">
        <v>148</v>
      </c>
      <c r="AC719" s="6">
        <v>0.0</v>
      </c>
      <c r="AD719" s="6">
        <v>0.0</v>
      </c>
      <c r="AE719" s="6">
        <v>0.0</v>
      </c>
      <c r="AF719" s="8">
        <v>45507.0</v>
      </c>
    </row>
    <row r="720" ht="14.25" hidden="1" customHeight="1">
      <c r="A720" s="3">
        <v>2023.0</v>
      </c>
      <c r="B720" s="4" t="s">
        <v>666</v>
      </c>
      <c r="C720" s="4" t="s">
        <v>667</v>
      </c>
      <c r="D720" s="4" t="s">
        <v>34</v>
      </c>
      <c r="E720" s="3">
        <v>10.0</v>
      </c>
      <c r="F720" s="4" t="s">
        <v>35</v>
      </c>
      <c r="G720" s="3">
        <v>100.0</v>
      </c>
      <c r="H720" s="4" t="s">
        <v>35</v>
      </c>
      <c r="I720" s="3">
        <v>100.0</v>
      </c>
      <c r="J720" s="4" t="s">
        <v>36</v>
      </c>
      <c r="K720" s="3">
        <v>19.0</v>
      </c>
      <c r="L720" s="4" t="s">
        <v>668</v>
      </c>
      <c r="M720" s="3">
        <v>2.0</v>
      </c>
      <c r="N720" s="4" t="s">
        <v>669</v>
      </c>
      <c r="O720" s="3">
        <v>15118.0</v>
      </c>
      <c r="P720" s="3">
        <v>5.0</v>
      </c>
      <c r="Q720" s="4" t="s">
        <v>725</v>
      </c>
      <c r="R720" s="3">
        <v>58.0</v>
      </c>
      <c r="S720" s="4" t="s">
        <v>728</v>
      </c>
      <c r="T720" s="3">
        <v>271.0</v>
      </c>
      <c r="U720" s="4" t="s">
        <v>41</v>
      </c>
      <c r="V720" s="3">
        <v>4.0</v>
      </c>
      <c r="W720" s="4" t="s">
        <v>42</v>
      </c>
      <c r="X720" s="3">
        <v>271101.0</v>
      </c>
      <c r="Y720" s="4" t="s">
        <v>116</v>
      </c>
      <c r="Z720" s="4" t="s">
        <v>44</v>
      </c>
      <c r="AA720" s="3">
        <v>4101.0</v>
      </c>
      <c r="AB720" s="4" t="s">
        <v>148</v>
      </c>
      <c r="AC720" s="3">
        <v>0.0</v>
      </c>
      <c r="AD720" s="3">
        <v>1.22114382E8</v>
      </c>
      <c r="AE720" s="3">
        <v>1.22114382E8</v>
      </c>
      <c r="AF720" s="5">
        <v>45507.0</v>
      </c>
    </row>
    <row r="721" ht="14.25" hidden="1" customHeight="1">
      <c r="A721" s="6">
        <v>2023.0</v>
      </c>
      <c r="B721" s="7" t="s">
        <v>666</v>
      </c>
      <c r="C721" s="7" t="s">
        <v>667</v>
      </c>
      <c r="D721" s="7" t="s">
        <v>34</v>
      </c>
      <c r="E721" s="6">
        <v>10.0</v>
      </c>
      <c r="F721" s="7" t="s">
        <v>35</v>
      </c>
      <c r="G721" s="6">
        <v>100.0</v>
      </c>
      <c r="H721" s="7" t="s">
        <v>35</v>
      </c>
      <c r="I721" s="6">
        <v>100.0</v>
      </c>
      <c r="J721" s="7" t="s">
        <v>36</v>
      </c>
      <c r="K721" s="6">
        <v>19.0</v>
      </c>
      <c r="L721" s="7" t="s">
        <v>668</v>
      </c>
      <c r="M721" s="6">
        <v>2.0</v>
      </c>
      <c r="N721" s="7" t="s">
        <v>669</v>
      </c>
      <c r="O721" s="6">
        <v>15118.0</v>
      </c>
      <c r="P721" s="6">
        <v>5.0</v>
      </c>
      <c r="Q721" s="7" t="s">
        <v>725</v>
      </c>
      <c r="R721" s="6">
        <v>58.0</v>
      </c>
      <c r="S721" s="7" t="s">
        <v>728</v>
      </c>
      <c r="T721" s="6">
        <v>272.0</v>
      </c>
      <c r="U721" s="7" t="s">
        <v>54</v>
      </c>
      <c r="V721" s="6">
        <v>4.0</v>
      </c>
      <c r="W721" s="7" t="s">
        <v>42</v>
      </c>
      <c r="X721" s="6">
        <v>272201.0</v>
      </c>
      <c r="Y721" s="7" t="s">
        <v>658</v>
      </c>
      <c r="Z721" s="7" t="s">
        <v>44</v>
      </c>
      <c r="AA721" s="6">
        <v>4101.0</v>
      </c>
      <c r="AB721" s="7" t="s">
        <v>148</v>
      </c>
      <c r="AC721" s="6">
        <v>0.0</v>
      </c>
      <c r="AD721" s="6">
        <v>0.0</v>
      </c>
      <c r="AE721" s="6">
        <v>0.0</v>
      </c>
      <c r="AF721" s="8">
        <v>45507.0</v>
      </c>
    </row>
    <row r="722" ht="14.25" hidden="1" customHeight="1">
      <c r="A722" s="3">
        <v>2023.0</v>
      </c>
      <c r="B722" s="4" t="s">
        <v>666</v>
      </c>
      <c r="C722" s="4" t="s">
        <v>667</v>
      </c>
      <c r="D722" s="4" t="s">
        <v>34</v>
      </c>
      <c r="E722" s="3">
        <v>10.0</v>
      </c>
      <c r="F722" s="4" t="s">
        <v>35</v>
      </c>
      <c r="G722" s="3">
        <v>100.0</v>
      </c>
      <c r="H722" s="4" t="s">
        <v>35</v>
      </c>
      <c r="I722" s="3">
        <v>100.0</v>
      </c>
      <c r="J722" s="4" t="s">
        <v>36</v>
      </c>
      <c r="K722" s="3">
        <v>19.0</v>
      </c>
      <c r="L722" s="4" t="s">
        <v>668</v>
      </c>
      <c r="M722" s="3">
        <v>2.0</v>
      </c>
      <c r="N722" s="4" t="s">
        <v>669</v>
      </c>
      <c r="O722" s="3">
        <v>15118.0</v>
      </c>
      <c r="P722" s="3">
        <v>5.0</v>
      </c>
      <c r="Q722" s="4" t="s">
        <v>725</v>
      </c>
      <c r="R722" s="3">
        <v>59.0</v>
      </c>
      <c r="S722" s="4" t="s">
        <v>700</v>
      </c>
      <c r="T722" s="3">
        <v>271.0</v>
      </c>
      <c r="U722" s="4" t="s">
        <v>41</v>
      </c>
      <c r="V722" s="3">
        <v>4.0</v>
      </c>
      <c r="W722" s="4" t="s">
        <v>42</v>
      </c>
      <c r="X722" s="3">
        <v>271101.0</v>
      </c>
      <c r="Y722" s="4" t="s">
        <v>116</v>
      </c>
      <c r="Z722" s="4" t="s">
        <v>44</v>
      </c>
      <c r="AA722" s="3">
        <v>4101.0</v>
      </c>
      <c r="AB722" s="4" t="s">
        <v>148</v>
      </c>
      <c r="AC722" s="3">
        <v>0.0</v>
      </c>
      <c r="AD722" s="3">
        <v>7.9765327E7</v>
      </c>
      <c r="AE722" s="3">
        <v>7.9765327E7</v>
      </c>
      <c r="AF722" s="5">
        <v>45507.0</v>
      </c>
    </row>
    <row r="723" ht="14.25" hidden="1" customHeight="1">
      <c r="A723" s="6">
        <v>2023.0</v>
      </c>
      <c r="B723" s="7" t="s">
        <v>666</v>
      </c>
      <c r="C723" s="7" t="s">
        <v>667</v>
      </c>
      <c r="D723" s="7" t="s">
        <v>34</v>
      </c>
      <c r="E723" s="6">
        <v>10.0</v>
      </c>
      <c r="F723" s="7" t="s">
        <v>35</v>
      </c>
      <c r="G723" s="6">
        <v>100.0</v>
      </c>
      <c r="H723" s="7" t="s">
        <v>35</v>
      </c>
      <c r="I723" s="6">
        <v>100.0</v>
      </c>
      <c r="J723" s="7" t="s">
        <v>36</v>
      </c>
      <c r="K723" s="6">
        <v>19.0</v>
      </c>
      <c r="L723" s="7" t="s">
        <v>668</v>
      </c>
      <c r="M723" s="6">
        <v>2.0</v>
      </c>
      <c r="N723" s="7" t="s">
        <v>669</v>
      </c>
      <c r="O723" s="6">
        <v>15118.0</v>
      </c>
      <c r="P723" s="6">
        <v>5.0</v>
      </c>
      <c r="Q723" s="7" t="s">
        <v>725</v>
      </c>
      <c r="R723" s="6">
        <v>59.0</v>
      </c>
      <c r="S723" s="7" t="s">
        <v>700</v>
      </c>
      <c r="T723" s="6">
        <v>272.0</v>
      </c>
      <c r="U723" s="7" t="s">
        <v>54</v>
      </c>
      <c r="V723" s="6">
        <v>4.0</v>
      </c>
      <c r="W723" s="7" t="s">
        <v>42</v>
      </c>
      <c r="X723" s="6">
        <v>272701.0</v>
      </c>
      <c r="Y723" s="7" t="s">
        <v>65</v>
      </c>
      <c r="Z723" s="7" t="s">
        <v>44</v>
      </c>
      <c r="AA723" s="6">
        <v>4101.0</v>
      </c>
      <c r="AB723" s="7" t="s">
        <v>148</v>
      </c>
      <c r="AC723" s="6">
        <v>0.0</v>
      </c>
      <c r="AD723" s="6">
        <v>0.0</v>
      </c>
      <c r="AE723" s="6">
        <v>0.0</v>
      </c>
      <c r="AF723" s="8">
        <v>45507.0</v>
      </c>
    </row>
    <row r="724" ht="14.25" hidden="1" customHeight="1">
      <c r="A724" s="3">
        <v>2023.0</v>
      </c>
      <c r="B724" s="4" t="s">
        <v>666</v>
      </c>
      <c r="C724" s="4" t="s">
        <v>667</v>
      </c>
      <c r="D724" s="4" t="s">
        <v>34</v>
      </c>
      <c r="E724" s="3">
        <v>10.0</v>
      </c>
      <c r="F724" s="4" t="s">
        <v>35</v>
      </c>
      <c r="G724" s="3">
        <v>100.0</v>
      </c>
      <c r="H724" s="4" t="s">
        <v>35</v>
      </c>
      <c r="I724" s="3">
        <v>100.0</v>
      </c>
      <c r="J724" s="4" t="s">
        <v>36</v>
      </c>
      <c r="K724" s="3">
        <v>19.0</v>
      </c>
      <c r="L724" s="4" t="s">
        <v>668</v>
      </c>
      <c r="M724" s="3">
        <v>2.0</v>
      </c>
      <c r="N724" s="4" t="s">
        <v>669</v>
      </c>
      <c r="O724" s="3">
        <v>15118.0</v>
      </c>
      <c r="P724" s="3">
        <v>5.0</v>
      </c>
      <c r="Q724" s="4" t="s">
        <v>725</v>
      </c>
      <c r="R724" s="3">
        <v>60.0</v>
      </c>
      <c r="S724" s="4" t="s">
        <v>729</v>
      </c>
      <c r="T724" s="3">
        <v>271.0</v>
      </c>
      <c r="U724" s="4" t="s">
        <v>41</v>
      </c>
      <c r="V724" s="3">
        <v>4.0</v>
      </c>
      <c r="W724" s="4" t="s">
        <v>42</v>
      </c>
      <c r="X724" s="3">
        <v>271101.0</v>
      </c>
      <c r="Y724" s="4" t="s">
        <v>116</v>
      </c>
      <c r="Z724" s="4" t="s">
        <v>44</v>
      </c>
      <c r="AA724" s="3">
        <v>4101.0</v>
      </c>
      <c r="AB724" s="4" t="s">
        <v>148</v>
      </c>
      <c r="AC724" s="3">
        <v>0.0</v>
      </c>
      <c r="AD724" s="3">
        <v>1.4991618E7</v>
      </c>
      <c r="AE724" s="3">
        <v>1.4991618E7</v>
      </c>
      <c r="AF724" s="5">
        <v>45507.0</v>
      </c>
    </row>
    <row r="725" ht="14.25" hidden="1" customHeight="1">
      <c r="A725" s="6">
        <v>2023.0</v>
      </c>
      <c r="B725" s="7" t="s">
        <v>666</v>
      </c>
      <c r="C725" s="7" t="s">
        <v>667</v>
      </c>
      <c r="D725" s="7" t="s">
        <v>34</v>
      </c>
      <c r="E725" s="6">
        <v>10.0</v>
      </c>
      <c r="F725" s="7" t="s">
        <v>35</v>
      </c>
      <c r="G725" s="6">
        <v>100.0</v>
      </c>
      <c r="H725" s="7" t="s">
        <v>35</v>
      </c>
      <c r="I725" s="6">
        <v>100.0</v>
      </c>
      <c r="J725" s="7" t="s">
        <v>36</v>
      </c>
      <c r="K725" s="6">
        <v>19.0</v>
      </c>
      <c r="L725" s="7" t="s">
        <v>668</v>
      </c>
      <c r="M725" s="6">
        <v>2.0</v>
      </c>
      <c r="N725" s="7" t="s">
        <v>669</v>
      </c>
      <c r="O725" s="6">
        <v>15118.0</v>
      </c>
      <c r="P725" s="6">
        <v>5.0</v>
      </c>
      <c r="Q725" s="7" t="s">
        <v>725</v>
      </c>
      <c r="R725" s="6">
        <v>60.0</v>
      </c>
      <c r="S725" s="7" t="s">
        <v>729</v>
      </c>
      <c r="T725" s="6">
        <v>272.0</v>
      </c>
      <c r="U725" s="7" t="s">
        <v>54</v>
      </c>
      <c r="V725" s="6">
        <v>4.0</v>
      </c>
      <c r="W725" s="7" t="s">
        <v>42</v>
      </c>
      <c r="X725" s="6">
        <v>272701.0</v>
      </c>
      <c r="Y725" s="7" t="s">
        <v>65</v>
      </c>
      <c r="Z725" s="7" t="s">
        <v>44</v>
      </c>
      <c r="AA725" s="6">
        <v>4101.0</v>
      </c>
      <c r="AB725" s="7" t="s">
        <v>148</v>
      </c>
      <c r="AC725" s="6">
        <v>0.0</v>
      </c>
      <c r="AD725" s="6">
        <v>0.0</v>
      </c>
      <c r="AE725" s="6">
        <v>0.0</v>
      </c>
      <c r="AF725" s="8">
        <v>45507.0</v>
      </c>
    </row>
    <row r="726" ht="14.25" hidden="1" customHeight="1">
      <c r="A726" s="3">
        <v>2023.0</v>
      </c>
      <c r="B726" s="4" t="s">
        <v>666</v>
      </c>
      <c r="C726" s="4" t="s">
        <v>667</v>
      </c>
      <c r="D726" s="4" t="s">
        <v>34</v>
      </c>
      <c r="E726" s="3">
        <v>10.0</v>
      </c>
      <c r="F726" s="4" t="s">
        <v>35</v>
      </c>
      <c r="G726" s="3">
        <v>100.0</v>
      </c>
      <c r="H726" s="4" t="s">
        <v>35</v>
      </c>
      <c r="I726" s="3">
        <v>100.0</v>
      </c>
      <c r="J726" s="4" t="s">
        <v>36</v>
      </c>
      <c r="K726" s="3">
        <v>19.0</v>
      </c>
      <c r="L726" s="4" t="s">
        <v>668</v>
      </c>
      <c r="M726" s="3">
        <v>2.0</v>
      </c>
      <c r="N726" s="4" t="s">
        <v>669</v>
      </c>
      <c r="O726" s="3">
        <v>15118.0</v>
      </c>
      <c r="P726" s="3">
        <v>5.0</v>
      </c>
      <c r="Q726" s="4" t="s">
        <v>725</v>
      </c>
      <c r="R726" s="3">
        <v>61.0</v>
      </c>
      <c r="S726" s="4" t="s">
        <v>699</v>
      </c>
      <c r="T726" s="3">
        <v>271.0</v>
      </c>
      <c r="U726" s="4" t="s">
        <v>41</v>
      </c>
      <c r="V726" s="3">
        <v>4.0</v>
      </c>
      <c r="W726" s="4" t="s">
        <v>42</v>
      </c>
      <c r="X726" s="3">
        <v>271101.0</v>
      </c>
      <c r="Y726" s="4" t="s">
        <v>116</v>
      </c>
      <c r="Z726" s="4" t="s">
        <v>44</v>
      </c>
      <c r="AA726" s="3">
        <v>4101.0</v>
      </c>
      <c r="AB726" s="4" t="s">
        <v>148</v>
      </c>
      <c r="AC726" s="3">
        <v>0.0</v>
      </c>
      <c r="AD726" s="3">
        <v>1.5380185E7</v>
      </c>
      <c r="AE726" s="3">
        <v>1.5380185E7</v>
      </c>
      <c r="AF726" s="5">
        <v>45507.0</v>
      </c>
    </row>
    <row r="727" ht="14.25" hidden="1" customHeight="1">
      <c r="A727" s="6">
        <v>2023.0</v>
      </c>
      <c r="B727" s="7" t="s">
        <v>666</v>
      </c>
      <c r="C727" s="7" t="s">
        <v>667</v>
      </c>
      <c r="D727" s="7" t="s">
        <v>34</v>
      </c>
      <c r="E727" s="6">
        <v>10.0</v>
      </c>
      <c r="F727" s="7" t="s">
        <v>35</v>
      </c>
      <c r="G727" s="6">
        <v>100.0</v>
      </c>
      <c r="H727" s="7" t="s">
        <v>35</v>
      </c>
      <c r="I727" s="6">
        <v>100.0</v>
      </c>
      <c r="J727" s="7" t="s">
        <v>36</v>
      </c>
      <c r="K727" s="6">
        <v>19.0</v>
      </c>
      <c r="L727" s="7" t="s">
        <v>668</v>
      </c>
      <c r="M727" s="6">
        <v>2.0</v>
      </c>
      <c r="N727" s="7" t="s">
        <v>669</v>
      </c>
      <c r="O727" s="6">
        <v>15118.0</v>
      </c>
      <c r="P727" s="6">
        <v>5.0</v>
      </c>
      <c r="Q727" s="7" t="s">
        <v>725</v>
      </c>
      <c r="R727" s="6">
        <v>61.0</v>
      </c>
      <c r="S727" s="7" t="s">
        <v>699</v>
      </c>
      <c r="T727" s="6">
        <v>271.0</v>
      </c>
      <c r="U727" s="7" t="s">
        <v>41</v>
      </c>
      <c r="V727" s="6">
        <v>4.0</v>
      </c>
      <c r="W727" s="7" t="s">
        <v>42</v>
      </c>
      <c r="X727" s="6">
        <v>271301.0</v>
      </c>
      <c r="Y727" s="7" t="s">
        <v>122</v>
      </c>
      <c r="Z727" s="7" t="s">
        <v>44</v>
      </c>
      <c r="AA727" s="6">
        <v>4101.0</v>
      </c>
      <c r="AB727" s="7" t="s">
        <v>148</v>
      </c>
      <c r="AC727" s="6">
        <v>0.0</v>
      </c>
      <c r="AD727" s="6">
        <v>0.0</v>
      </c>
      <c r="AE727" s="6">
        <v>0.0</v>
      </c>
      <c r="AF727" s="8">
        <v>45507.0</v>
      </c>
    </row>
    <row r="728" ht="14.25" hidden="1" customHeight="1">
      <c r="A728" s="3">
        <v>2023.0</v>
      </c>
      <c r="B728" s="4" t="s">
        <v>666</v>
      </c>
      <c r="C728" s="4" t="s">
        <v>667</v>
      </c>
      <c r="D728" s="4" t="s">
        <v>34</v>
      </c>
      <c r="E728" s="3">
        <v>10.0</v>
      </c>
      <c r="F728" s="4" t="s">
        <v>35</v>
      </c>
      <c r="G728" s="3">
        <v>100.0</v>
      </c>
      <c r="H728" s="4" t="s">
        <v>35</v>
      </c>
      <c r="I728" s="3">
        <v>100.0</v>
      </c>
      <c r="J728" s="4" t="s">
        <v>36</v>
      </c>
      <c r="K728" s="3">
        <v>19.0</v>
      </c>
      <c r="L728" s="4" t="s">
        <v>668</v>
      </c>
      <c r="M728" s="3">
        <v>2.0</v>
      </c>
      <c r="N728" s="4" t="s">
        <v>669</v>
      </c>
      <c r="O728" s="3">
        <v>15118.0</v>
      </c>
      <c r="P728" s="3">
        <v>5.0</v>
      </c>
      <c r="Q728" s="4" t="s">
        <v>725</v>
      </c>
      <c r="R728" s="3">
        <v>62.0</v>
      </c>
      <c r="S728" s="4" t="s">
        <v>702</v>
      </c>
      <c r="T728" s="3">
        <v>271.0</v>
      </c>
      <c r="U728" s="4" t="s">
        <v>41</v>
      </c>
      <c r="V728" s="3">
        <v>4.0</v>
      </c>
      <c r="W728" s="4" t="s">
        <v>42</v>
      </c>
      <c r="X728" s="3">
        <v>271101.0</v>
      </c>
      <c r="Y728" s="4" t="s">
        <v>116</v>
      </c>
      <c r="Z728" s="4" t="s">
        <v>44</v>
      </c>
      <c r="AA728" s="3">
        <v>4101.0</v>
      </c>
      <c r="AB728" s="4" t="s">
        <v>148</v>
      </c>
      <c r="AC728" s="3">
        <v>0.0</v>
      </c>
      <c r="AD728" s="3">
        <v>6.9834304E7</v>
      </c>
      <c r="AE728" s="3">
        <v>6.9834304E7</v>
      </c>
      <c r="AF728" s="5">
        <v>45507.0</v>
      </c>
    </row>
    <row r="729" ht="14.25" hidden="1" customHeight="1">
      <c r="A729" s="6">
        <v>2023.0</v>
      </c>
      <c r="B729" s="7" t="s">
        <v>666</v>
      </c>
      <c r="C729" s="7" t="s">
        <v>667</v>
      </c>
      <c r="D729" s="7" t="s">
        <v>34</v>
      </c>
      <c r="E729" s="6">
        <v>10.0</v>
      </c>
      <c r="F729" s="7" t="s">
        <v>35</v>
      </c>
      <c r="G729" s="6">
        <v>100.0</v>
      </c>
      <c r="H729" s="7" t="s">
        <v>35</v>
      </c>
      <c r="I729" s="6">
        <v>100.0</v>
      </c>
      <c r="J729" s="7" t="s">
        <v>36</v>
      </c>
      <c r="K729" s="6">
        <v>19.0</v>
      </c>
      <c r="L729" s="7" t="s">
        <v>668</v>
      </c>
      <c r="M729" s="6">
        <v>2.0</v>
      </c>
      <c r="N729" s="7" t="s">
        <v>669</v>
      </c>
      <c r="O729" s="6">
        <v>15118.0</v>
      </c>
      <c r="P729" s="6">
        <v>5.0</v>
      </c>
      <c r="Q729" s="7" t="s">
        <v>725</v>
      </c>
      <c r="R729" s="6">
        <v>62.0</v>
      </c>
      <c r="S729" s="7" t="s">
        <v>702</v>
      </c>
      <c r="T729" s="6">
        <v>271.0</v>
      </c>
      <c r="U729" s="7" t="s">
        <v>41</v>
      </c>
      <c r="V729" s="6">
        <v>4.0</v>
      </c>
      <c r="W729" s="7" t="s">
        <v>42</v>
      </c>
      <c r="X729" s="6">
        <v>271301.0</v>
      </c>
      <c r="Y729" s="7" t="s">
        <v>122</v>
      </c>
      <c r="Z729" s="7" t="s">
        <v>44</v>
      </c>
      <c r="AA729" s="6">
        <v>4101.0</v>
      </c>
      <c r="AB729" s="7" t="s">
        <v>148</v>
      </c>
      <c r="AC729" s="6">
        <v>0.0</v>
      </c>
      <c r="AD729" s="6">
        <v>0.0</v>
      </c>
      <c r="AE729" s="6">
        <v>0.0</v>
      </c>
      <c r="AF729" s="8">
        <v>45507.0</v>
      </c>
    </row>
    <row r="730" ht="14.25" hidden="1" customHeight="1">
      <c r="A730" s="3">
        <v>2023.0</v>
      </c>
      <c r="B730" s="4" t="s">
        <v>666</v>
      </c>
      <c r="C730" s="4" t="s">
        <v>667</v>
      </c>
      <c r="D730" s="4" t="s">
        <v>34</v>
      </c>
      <c r="E730" s="3">
        <v>10.0</v>
      </c>
      <c r="F730" s="4" t="s">
        <v>35</v>
      </c>
      <c r="G730" s="3">
        <v>100.0</v>
      </c>
      <c r="H730" s="4" t="s">
        <v>35</v>
      </c>
      <c r="I730" s="3">
        <v>100.0</v>
      </c>
      <c r="J730" s="4" t="s">
        <v>36</v>
      </c>
      <c r="K730" s="3">
        <v>19.0</v>
      </c>
      <c r="L730" s="4" t="s">
        <v>668</v>
      </c>
      <c r="M730" s="3">
        <v>2.0</v>
      </c>
      <c r="N730" s="4" t="s">
        <v>669</v>
      </c>
      <c r="O730" s="3">
        <v>15118.0</v>
      </c>
      <c r="P730" s="3">
        <v>5.0</v>
      </c>
      <c r="Q730" s="4" t="s">
        <v>725</v>
      </c>
      <c r="R730" s="3">
        <v>63.0</v>
      </c>
      <c r="S730" s="4" t="s">
        <v>703</v>
      </c>
      <c r="T730" s="3">
        <v>271.0</v>
      </c>
      <c r="U730" s="4" t="s">
        <v>41</v>
      </c>
      <c r="V730" s="3">
        <v>4.0</v>
      </c>
      <c r="W730" s="4" t="s">
        <v>42</v>
      </c>
      <c r="X730" s="3">
        <v>271101.0</v>
      </c>
      <c r="Y730" s="4" t="s">
        <v>116</v>
      </c>
      <c r="Z730" s="4" t="s">
        <v>44</v>
      </c>
      <c r="AA730" s="3">
        <v>4101.0</v>
      </c>
      <c r="AB730" s="4" t="s">
        <v>148</v>
      </c>
      <c r="AC730" s="3">
        <v>0.0</v>
      </c>
      <c r="AD730" s="3">
        <v>3.5603185E7</v>
      </c>
      <c r="AE730" s="3">
        <v>3.5603185E7</v>
      </c>
      <c r="AF730" s="5">
        <v>45507.0</v>
      </c>
    </row>
    <row r="731" ht="14.25" hidden="1" customHeight="1">
      <c r="A731" s="6">
        <v>2023.0</v>
      </c>
      <c r="B731" s="7" t="s">
        <v>666</v>
      </c>
      <c r="C731" s="7" t="s">
        <v>667</v>
      </c>
      <c r="D731" s="7" t="s">
        <v>34</v>
      </c>
      <c r="E731" s="6">
        <v>10.0</v>
      </c>
      <c r="F731" s="7" t="s">
        <v>35</v>
      </c>
      <c r="G731" s="6">
        <v>100.0</v>
      </c>
      <c r="H731" s="7" t="s">
        <v>35</v>
      </c>
      <c r="I731" s="6">
        <v>100.0</v>
      </c>
      <c r="J731" s="7" t="s">
        <v>36</v>
      </c>
      <c r="K731" s="6">
        <v>19.0</v>
      </c>
      <c r="L731" s="7" t="s">
        <v>668</v>
      </c>
      <c r="M731" s="6">
        <v>2.0</v>
      </c>
      <c r="N731" s="7" t="s">
        <v>669</v>
      </c>
      <c r="O731" s="6">
        <v>15118.0</v>
      </c>
      <c r="P731" s="6">
        <v>5.0</v>
      </c>
      <c r="Q731" s="7" t="s">
        <v>725</v>
      </c>
      <c r="R731" s="6">
        <v>63.0</v>
      </c>
      <c r="S731" s="7" t="s">
        <v>703</v>
      </c>
      <c r="T731" s="6">
        <v>271.0</v>
      </c>
      <c r="U731" s="7" t="s">
        <v>41</v>
      </c>
      <c r="V731" s="6">
        <v>4.0</v>
      </c>
      <c r="W731" s="7" t="s">
        <v>42</v>
      </c>
      <c r="X731" s="6">
        <v>271301.0</v>
      </c>
      <c r="Y731" s="7" t="s">
        <v>122</v>
      </c>
      <c r="Z731" s="7" t="s">
        <v>44</v>
      </c>
      <c r="AA731" s="6">
        <v>4101.0</v>
      </c>
      <c r="AB731" s="7" t="s">
        <v>148</v>
      </c>
      <c r="AC731" s="6">
        <v>0.0</v>
      </c>
      <c r="AD731" s="6">
        <v>0.0</v>
      </c>
      <c r="AE731" s="6">
        <v>0.0</v>
      </c>
      <c r="AF731" s="8">
        <v>45507.0</v>
      </c>
    </row>
    <row r="732" ht="14.25" hidden="1" customHeight="1">
      <c r="A732" s="3">
        <v>2023.0</v>
      </c>
      <c r="B732" s="4" t="s">
        <v>666</v>
      </c>
      <c r="C732" s="4" t="s">
        <v>667</v>
      </c>
      <c r="D732" s="4" t="s">
        <v>34</v>
      </c>
      <c r="E732" s="3">
        <v>10.0</v>
      </c>
      <c r="F732" s="4" t="s">
        <v>35</v>
      </c>
      <c r="G732" s="3">
        <v>100.0</v>
      </c>
      <c r="H732" s="4" t="s">
        <v>35</v>
      </c>
      <c r="I732" s="3">
        <v>100.0</v>
      </c>
      <c r="J732" s="4" t="s">
        <v>36</v>
      </c>
      <c r="K732" s="3">
        <v>19.0</v>
      </c>
      <c r="L732" s="4" t="s">
        <v>668</v>
      </c>
      <c r="M732" s="3">
        <v>2.0</v>
      </c>
      <c r="N732" s="4" t="s">
        <v>669</v>
      </c>
      <c r="O732" s="3">
        <v>15128.0</v>
      </c>
      <c r="P732" s="3">
        <v>6.0</v>
      </c>
      <c r="Q732" s="4" t="s">
        <v>730</v>
      </c>
      <c r="R732" s="3">
        <v>51.0</v>
      </c>
      <c r="S732" s="4" t="s">
        <v>726</v>
      </c>
      <c r="T732" s="3">
        <v>271.0</v>
      </c>
      <c r="U732" s="4" t="s">
        <v>41</v>
      </c>
      <c r="V732" s="3">
        <v>4.0</v>
      </c>
      <c r="W732" s="4" t="s">
        <v>42</v>
      </c>
      <c r="X732" s="3">
        <v>271101.0</v>
      </c>
      <c r="Y732" s="4" t="s">
        <v>116</v>
      </c>
      <c r="Z732" s="4" t="s">
        <v>44</v>
      </c>
      <c r="AA732" s="3">
        <v>4101.0</v>
      </c>
      <c r="AB732" s="4" t="s">
        <v>148</v>
      </c>
      <c r="AC732" s="3">
        <v>0.0</v>
      </c>
      <c r="AD732" s="3">
        <v>4440095.0</v>
      </c>
      <c r="AE732" s="3">
        <v>0.0</v>
      </c>
      <c r="AF732" s="5">
        <v>45507.0</v>
      </c>
    </row>
    <row r="733" ht="14.25" hidden="1" customHeight="1">
      <c r="A733" s="6">
        <v>2023.0</v>
      </c>
      <c r="B733" s="7" t="s">
        <v>666</v>
      </c>
      <c r="C733" s="7" t="s">
        <v>667</v>
      </c>
      <c r="D733" s="7" t="s">
        <v>34</v>
      </c>
      <c r="E733" s="6">
        <v>10.0</v>
      </c>
      <c r="F733" s="7" t="s">
        <v>35</v>
      </c>
      <c r="G733" s="6">
        <v>100.0</v>
      </c>
      <c r="H733" s="7" t="s">
        <v>35</v>
      </c>
      <c r="I733" s="6">
        <v>100.0</v>
      </c>
      <c r="J733" s="7" t="s">
        <v>36</v>
      </c>
      <c r="K733" s="6">
        <v>19.0</v>
      </c>
      <c r="L733" s="7" t="s">
        <v>668</v>
      </c>
      <c r="M733" s="6">
        <v>2.0</v>
      </c>
      <c r="N733" s="7" t="s">
        <v>669</v>
      </c>
      <c r="O733" s="6">
        <v>15128.0</v>
      </c>
      <c r="P733" s="6">
        <v>6.0</v>
      </c>
      <c r="Q733" s="7" t="s">
        <v>730</v>
      </c>
      <c r="R733" s="6">
        <v>51.0</v>
      </c>
      <c r="S733" s="7" t="s">
        <v>726</v>
      </c>
      <c r="T733" s="6">
        <v>271.0</v>
      </c>
      <c r="U733" s="7" t="s">
        <v>41</v>
      </c>
      <c r="V733" s="6">
        <v>4.0</v>
      </c>
      <c r="W733" s="7" t="s">
        <v>42</v>
      </c>
      <c r="X733" s="6">
        <v>271301.0</v>
      </c>
      <c r="Y733" s="7" t="s">
        <v>122</v>
      </c>
      <c r="Z733" s="7" t="s">
        <v>44</v>
      </c>
      <c r="AA733" s="6">
        <v>4101.0</v>
      </c>
      <c r="AB733" s="7" t="s">
        <v>148</v>
      </c>
      <c r="AC733" s="6">
        <v>0.0</v>
      </c>
      <c r="AD733" s="6">
        <v>0.0</v>
      </c>
      <c r="AE733" s="6">
        <v>0.0</v>
      </c>
      <c r="AF733" s="8">
        <v>45507.0</v>
      </c>
    </row>
    <row r="734" ht="14.25" hidden="1" customHeight="1">
      <c r="A734" s="3">
        <v>2023.0</v>
      </c>
      <c r="B734" s="4" t="s">
        <v>666</v>
      </c>
      <c r="C734" s="4" t="s">
        <v>667</v>
      </c>
      <c r="D734" s="4" t="s">
        <v>34</v>
      </c>
      <c r="E734" s="3">
        <v>10.0</v>
      </c>
      <c r="F734" s="4" t="s">
        <v>35</v>
      </c>
      <c r="G734" s="3">
        <v>100.0</v>
      </c>
      <c r="H734" s="4" t="s">
        <v>35</v>
      </c>
      <c r="I734" s="3">
        <v>100.0</v>
      </c>
      <c r="J734" s="4" t="s">
        <v>36</v>
      </c>
      <c r="K734" s="3">
        <v>19.0</v>
      </c>
      <c r="L734" s="4" t="s">
        <v>668</v>
      </c>
      <c r="M734" s="3">
        <v>2.0</v>
      </c>
      <c r="N734" s="4" t="s">
        <v>669</v>
      </c>
      <c r="O734" s="3">
        <v>15128.0</v>
      </c>
      <c r="P734" s="3">
        <v>6.0</v>
      </c>
      <c r="Q734" s="4" t="s">
        <v>730</v>
      </c>
      <c r="R734" s="3">
        <v>52.0</v>
      </c>
      <c r="S734" s="4" t="s">
        <v>688</v>
      </c>
      <c r="T734" s="3">
        <v>271.0</v>
      </c>
      <c r="U734" s="4" t="s">
        <v>41</v>
      </c>
      <c r="V734" s="3">
        <v>4.0</v>
      </c>
      <c r="W734" s="4" t="s">
        <v>42</v>
      </c>
      <c r="X734" s="3">
        <v>271101.0</v>
      </c>
      <c r="Y734" s="4" t="s">
        <v>116</v>
      </c>
      <c r="Z734" s="4" t="s">
        <v>44</v>
      </c>
      <c r="AA734" s="3">
        <v>4101.0</v>
      </c>
      <c r="AB734" s="4" t="s">
        <v>148</v>
      </c>
      <c r="AC734" s="3">
        <v>0.0</v>
      </c>
      <c r="AD734" s="3">
        <v>1.12185695E8</v>
      </c>
      <c r="AE734" s="3">
        <v>0.0</v>
      </c>
      <c r="AF734" s="5">
        <v>45507.0</v>
      </c>
    </row>
    <row r="735" ht="14.25" hidden="1" customHeight="1">
      <c r="A735" s="6">
        <v>2023.0</v>
      </c>
      <c r="B735" s="7" t="s">
        <v>666</v>
      </c>
      <c r="C735" s="7" t="s">
        <v>667</v>
      </c>
      <c r="D735" s="7" t="s">
        <v>34</v>
      </c>
      <c r="E735" s="6">
        <v>10.0</v>
      </c>
      <c r="F735" s="7" t="s">
        <v>35</v>
      </c>
      <c r="G735" s="6">
        <v>100.0</v>
      </c>
      <c r="H735" s="7" t="s">
        <v>35</v>
      </c>
      <c r="I735" s="6">
        <v>100.0</v>
      </c>
      <c r="J735" s="7" t="s">
        <v>36</v>
      </c>
      <c r="K735" s="6">
        <v>19.0</v>
      </c>
      <c r="L735" s="7" t="s">
        <v>668</v>
      </c>
      <c r="M735" s="6">
        <v>2.0</v>
      </c>
      <c r="N735" s="7" t="s">
        <v>669</v>
      </c>
      <c r="O735" s="6">
        <v>15128.0</v>
      </c>
      <c r="P735" s="6">
        <v>6.0</v>
      </c>
      <c r="Q735" s="7" t="s">
        <v>730</v>
      </c>
      <c r="R735" s="6">
        <v>52.0</v>
      </c>
      <c r="S735" s="7" t="s">
        <v>688</v>
      </c>
      <c r="T735" s="6">
        <v>271.0</v>
      </c>
      <c r="U735" s="7" t="s">
        <v>41</v>
      </c>
      <c r="V735" s="6">
        <v>4.0</v>
      </c>
      <c r="W735" s="7" t="s">
        <v>42</v>
      </c>
      <c r="X735" s="6">
        <v>271401.0</v>
      </c>
      <c r="Y735" s="7" t="s">
        <v>672</v>
      </c>
      <c r="Z735" s="7" t="s">
        <v>44</v>
      </c>
      <c r="AA735" s="6">
        <v>4101.0</v>
      </c>
      <c r="AB735" s="7" t="s">
        <v>148</v>
      </c>
      <c r="AC735" s="6">
        <v>0.0</v>
      </c>
      <c r="AD735" s="6">
        <v>0.0</v>
      </c>
      <c r="AE735" s="6">
        <v>0.0</v>
      </c>
      <c r="AF735" s="8">
        <v>45507.0</v>
      </c>
    </row>
    <row r="736" ht="14.25" hidden="1" customHeight="1">
      <c r="A736" s="3">
        <v>2023.0</v>
      </c>
      <c r="B736" s="4" t="s">
        <v>666</v>
      </c>
      <c r="C736" s="4" t="s">
        <v>667</v>
      </c>
      <c r="D736" s="4" t="s">
        <v>34</v>
      </c>
      <c r="E736" s="3">
        <v>10.0</v>
      </c>
      <c r="F736" s="4" t="s">
        <v>35</v>
      </c>
      <c r="G736" s="3">
        <v>100.0</v>
      </c>
      <c r="H736" s="4" t="s">
        <v>35</v>
      </c>
      <c r="I736" s="3">
        <v>100.0</v>
      </c>
      <c r="J736" s="4" t="s">
        <v>36</v>
      </c>
      <c r="K736" s="3">
        <v>19.0</v>
      </c>
      <c r="L736" s="4" t="s">
        <v>668</v>
      </c>
      <c r="M736" s="3">
        <v>2.0</v>
      </c>
      <c r="N736" s="4" t="s">
        <v>669</v>
      </c>
      <c r="O736" s="3">
        <v>15128.0</v>
      </c>
      <c r="P736" s="3">
        <v>6.0</v>
      </c>
      <c r="Q736" s="4" t="s">
        <v>730</v>
      </c>
      <c r="R736" s="3">
        <v>53.0</v>
      </c>
      <c r="S736" s="4" t="s">
        <v>695</v>
      </c>
      <c r="T736" s="3">
        <v>271.0</v>
      </c>
      <c r="U736" s="4" t="s">
        <v>41</v>
      </c>
      <c r="V736" s="3">
        <v>4.0</v>
      </c>
      <c r="W736" s="4" t="s">
        <v>42</v>
      </c>
      <c r="X736" s="3">
        <v>271101.0</v>
      </c>
      <c r="Y736" s="4" t="s">
        <v>116</v>
      </c>
      <c r="Z736" s="4" t="s">
        <v>44</v>
      </c>
      <c r="AA736" s="3">
        <v>4101.0</v>
      </c>
      <c r="AB736" s="4" t="s">
        <v>148</v>
      </c>
      <c r="AC736" s="3">
        <v>0.0</v>
      </c>
      <c r="AD736" s="3">
        <v>1.532282E7</v>
      </c>
      <c r="AE736" s="3">
        <v>0.0</v>
      </c>
      <c r="AF736" s="5">
        <v>45507.0</v>
      </c>
    </row>
    <row r="737" ht="14.25" hidden="1" customHeight="1">
      <c r="A737" s="6">
        <v>2023.0</v>
      </c>
      <c r="B737" s="7" t="s">
        <v>666</v>
      </c>
      <c r="C737" s="7" t="s">
        <v>667</v>
      </c>
      <c r="D737" s="7" t="s">
        <v>34</v>
      </c>
      <c r="E737" s="6">
        <v>10.0</v>
      </c>
      <c r="F737" s="7" t="s">
        <v>35</v>
      </c>
      <c r="G737" s="6">
        <v>100.0</v>
      </c>
      <c r="H737" s="7" t="s">
        <v>35</v>
      </c>
      <c r="I737" s="6">
        <v>100.0</v>
      </c>
      <c r="J737" s="7" t="s">
        <v>36</v>
      </c>
      <c r="K737" s="6">
        <v>19.0</v>
      </c>
      <c r="L737" s="7" t="s">
        <v>668</v>
      </c>
      <c r="M737" s="6">
        <v>2.0</v>
      </c>
      <c r="N737" s="7" t="s">
        <v>669</v>
      </c>
      <c r="O737" s="6">
        <v>15128.0</v>
      </c>
      <c r="P737" s="6">
        <v>6.0</v>
      </c>
      <c r="Q737" s="7" t="s">
        <v>730</v>
      </c>
      <c r="R737" s="6">
        <v>54.0</v>
      </c>
      <c r="S737" s="7" t="s">
        <v>731</v>
      </c>
      <c r="T737" s="6">
        <v>271.0</v>
      </c>
      <c r="U737" s="7" t="s">
        <v>41</v>
      </c>
      <c r="V737" s="6">
        <v>4.0</v>
      </c>
      <c r="W737" s="7" t="s">
        <v>42</v>
      </c>
      <c r="X737" s="6">
        <v>271101.0</v>
      </c>
      <c r="Y737" s="7" t="s">
        <v>116</v>
      </c>
      <c r="Z737" s="7" t="s">
        <v>44</v>
      </c>
      <c r="AA737" s="6">
        <v>4101.0</v>
      </c>
      <c r="AB737" s="7" t="s">
        <v>148</v>
      </c>
      <c r="AC737" s="6">
        <v>0.0</v>
      </c>
      <c r="AD737" s="6">
        <v>2.91756201E8</v>
      </c>
      <c r="AE737" s="6">
        <v>0.0</v>
      </c>
      <c r="AF737" s="8">
        <v>45507.0</v>
      </c>
    </row>
    <row r="738" ht="14.25" hidden="1" customHeight="1">
      <c r="A738" s="3">
        <v>2023.0</v>
      </c>
      <c r="B738" s="4" t="s">
        <v>666</v>
      </c>
      <c r="C738" s="4" t="s">
        <v>667</v>
      </c>
      <c r="D738" s="4" t="s">
        <v>34</v>
      </c>
      <c r="E738" s="3">
        <v>10.0</v>
      </c>
      <c r="F738" s="4" t="s">
        <v>35</v>
      </c>
      <c r="G738" s="3">
        <v>100.0</v>
      </c>
      <c r="H738" s="4" t="s">
        <v>35</v>
      </c>
      <c r="I738" s="3">
        <v>100.0</v>
      </c>
      <c r="J738" s="4" t="s">
        <v>36</v>
      </c>
      <c r="K738" s="3">
        <v>19.0</v>
      </c>
      <c r="L738" s="4" t="s">
        <v>668</v>
      </c>
      <c r="M738" s="3">
        <v>2.0</v>
      </c>
      <c r="N738" s="4" t="s">
        <v>669</v>
      </c>
      <c r="O738" s="3">
        <v>15128.0</v>
      </c>
      <c r="P738" s="3">
        <v>6.0</v>
      </c>
      <c r="Q738" s="4" t="s">
        <v>730</v>
      </c>
      <c r="R738" s="3">
        <v>54.0</v>
      </c>
      <c r="S738" s="4" t="s">
        <v>731</v>
      </c>
      <c r="T738" s="3">
        <v>272.0</v>
      </c>
      <c r="U738" s="4" t="s">
        <v>54</v>
      </c>
      <c r="V738" s="3">
        <v>4.0</v>
      </c>
      <c r="W738" s="4" t="s">
        <v>42</v>
      </c>
      <c r="X738" s="3">
        <v>272701.0</v>
      </c>
      <c r="Y738" s="4" t="s">
        <v>65</v>
      </c>
      <c r="Z738" s="4" t="s">
        <v>44</v>
      </c>
      <c r="AA738" s="3">
        <v>4101.0</v>
      </c>
      <c r="AB738" s="4" t="s">
        <v>148</v>
      </c>
      <c r="AC738" s="3">
        <v>0.0</v>
      </c>
      <c r="AD738" s="3">
        <v>0.0</v>
      </c>
      <c r="AE738" s="3">
        <v>0.0</v>
      </c>
      <c r="AF738" s="5">
        <v>45507.0</v>
      </c>
    </row>
    <row r="739" ht="14.25" hidden="1" customHeight="1">
      <c r="A739" s="6">
        <v>2023.0</v>
      </c>
      <c r="B739" s="7" t="s">
        <v>666</v>
      </c>
      <c r="C739" s="7" t="s">
        <v>667</v>
      </c>
      <c r="D739" s="7" t="s">
        <v>34</v>
      </c>
      <c r="E739" s="6">
        <v>10.0</v>
      </c>
      <c r="F739" s="7" t="s">
        <v>35</v>
      </c>
      <c r="G739" s="6">
        <v>100.0</v>
      </c>
      <c r="H739" s="7" t="s">
        <v>35</v>
      </c>
      <c r="I739" s="6">
        <v>100.0</v>
      </c>
      <c r="J739" s="7" t="s">
        <v>36</v>
      </c>
      <c r="K739" s="6">
        <v>19.0</v>
      </c>
      <c r="L739" s="7" t="s">
        <v>668</v>
      </c>
      <c r="M739" s="6">
        <v>2.0</v>
      </c>
      <c r="N739" s="7" t="s">
        <v>669</v>
      </c>
      <c r="O739" s="6">
        <v>15128.0</v>
      </c>
      <c r="P739" s="6">
        <v>6.0</v>
      </c>
      <c r="Q739" s="7" t="s">
        <v>730</v>
      </c>
      <c r="R739" s="6">
        <v>55.0</v>
      </c>
      <c r="S739" s="7" t="s">
        <v>692</v>
      </c>
      <c r="T739" s="6">
        <v>271.0</v>
      </c>
      <c r="U739" s="7" t="s">
        <v>41</v>
      </c>
      <c r="V739" s="6">
        <v>4.0</v>
      </c>
      <c r="W739" s="7" t="s">
        <v>42</v>
      </c>
      <c r="X739" s="6">
        <v>271101.0</v>
      </c>
      <c r="Y739" s="7" t="s">
        <v>116</v>
      </c>
      <c r="Z739" s="7" t="s">
        <v>44</v>
      </c>
      <c r="AA739" s="6">
        <v>4101.0</v>
      </c>
      <c r="AB739" s="7" t="s">
        <v>148</v>
      </c>
      <c r="AC739" s="6">
        <v>0.0</v>
      </c>
      <c r="AD739" s="6">
        <v>1.85030142E8</v>
      </c>
      <c r="AE739" s="6">
        <v>0.0</v>
      </c>
      <c r="AF739" s="8">
        <v>45507.0</v>
      </c>
    </row>
    <row r="740" ht="14.25" hidden="1" customHeight="1">
      <c r="A740" s="3">
        <v>2023.0</v>
      </c>
      <c r="B740" s="4" t="s">
        <v>666</v>
      </c>
      <c r="C740" s="4" t="s">
        <v>667</v>
      </c>
      <c r="D740" s="4" t="s">
        <v>34</v>
      </c>
      <c r="E740" s="3">
        <v>10.0</v>
      </c>
      <c r="F740" s="4" t="s">
        <v>35</v>
      </c>
      <c r="G740" s="3">
        <v>100.0</v>
      </c>
      <c r="H740" s="4" t="s">
        <v>35</v>
      </c>
      <c r="I740" s="3">
        <v>100.0</v>
      </c>
      <c r="J740" s="4" t="s">
        <v>36</v>
      </c>
      <c r="K740" s="3">
        <v>19.0</v>
      </c>
      <c r="L740" s="4" t="s">
        <v>668</v>
      </c>
      <c r="M740" s="3">
        <v>2.0</v>
      </c>
      <c r="N740" s="4" t="s">
        <v>669</v>
      </c>
      <c r="O740" s="3">
        <v>15128.0</v>
      </c>
      <c r="P740" s="3">
        <v>6.0</v>
      </c>
      <c r="Q740" s="4" t="s">
        <v>730</v>
      </c>
      <c r="R740" s="3">
        <v>55.0</v>
      </c>
      <c r="S740" s="4" t="s">
        <v>692</v>
      </c>
      <c r="T740" s="3">
        <v>272.0</v>
      </c>
      <c r="U740" s="4" t="s">
        <v>54</v>
      </c>
      <c r="V740" s="3">
        <v>4.0</v>
      </c>
      <c r="W740" s="4" t="s">
        <v>42</v>
      </c>
      <c r="X740" s="3">
        <v>272101.0</v>
      </c>
      <c r="Y740" s="4" t="s">
        <v>435</v>
      </c>
      <c r="Z740" s="4" t="s">
        <v>44</v>
      </c>
      <c r="AA740" s="3">
        <v>4101.0</v>
      </c>
      <c r="AB740" s="4" t="s">
        <v>148</v>
      </c>
      <c r="AC740" s="3">
        <v>0.0</v>
      </c>
      <c r="AD740" s="3">
        <v>0.0</v>
      </c>
      <c r="AE740" s="3">
        <v>0.0</v>
      </c>
      <c r="AF740" s="5">
        <v>45507.0</v>
      </c>
    </row>
    <row r="741" ht="14.25" hidden="1" customHeight="1">
      <c r="A741" s="6">
        <v>2023.0</v>
      </c>
      <c r="B741" s="7" t="s">
        <v>666</v>
      </c>
      <c r="C741" s="7" t="s">
        <v>667</v>
      </c>
      <c r="D741" s="7" t="s">
        <v>34</v>
      </c>
      <c r="E741" s="6">
        <v>10.0</v>
      </c>
      <c r="F741" s="7" t="s">
        <v>35</v>
      </c>
      <c r="G741" s="6">
        <v>100.0</v>
      </c>
      <c r="H741" s="7" t="s">
        <v>35</v>
      </c>
      <c r="I741" s="6">
        <v>100.0</v>
      </c>
      <c r="J741" s="7" t="s">
        <v>36</v>
      </c>
      <c r="K741" s="6">
        <v>19.0</v>
      </c>
      <c r="L741" s="7" t="s">
        <v>668</v>
      </c>
      <c r="M741" s="6">
        <v>2.0</v>
      </c>
      <c r="N741" s="7" t="s">
        <v>669</v>
      </c>
      <c r="O741" s="6">
        <v>15128.0</v>
      </c>
      <c r="P741" s="6">
        <v>6.0</v>
      </c>
      <c r="Q741" s="7" t="s">
        <v>730</v>
      </c>
      <c r="R741" s="6">
        <v>56.0</v>
      </c>
      <c r="S741" s="7" t="s">
        <v>693</v>
      </c>
      <c r="T741" s="6">
        <v>271.0</v>
      </c>
      <c r="U741" s="7" t="s">
        <v>41</v>
      </c>
      <c r="V741" s="6">
        <v>4.0</v>
      </c>
      <c r="W741" s="7" t="s">
        <v>42</v>
      </c>
      <c r="X741" s="6">
        <v>271101.0</v>
      </c>
      <c r="Y741" s="7" t="s">
        <v>116</v>
      </c>
      <c r="Z741" s="7" t="s">
        <v>44</v>
      </c>
      <c r="AA741" s="6">
        <v>4101.0</v>
      </c>
      <c r="AB741" s="7" t="s">
        <v>148</v>
      </c>
      <c r="AC741" s="6">
        <v>0.0</v>
      </c>
      <c r="AD741" s="6">
        <v>1.82428036E8</v>
      </c>
      <c r="AE741" s="6">
        <v>0.0</v>
      </c>
      <c r="AF741" s="8">
        <v>45507.0</v>
      </c>
    </row>
    <row r="742" ht="14.25" hidden="1" customHeight="1">
      <c r="A742" s="3">
        <v>2023.0</v>
      </c>
      <c r="B742" s="4" t="s">
        <v>666</v>
      </c>
      <c r="C742" s="4" t="s">
        <v>667</v>
      </c>
      <c r="D742" s="4" t="s">
        <v>34</v>
      </c>
      <c r="E742" s="3">
        <v>10.0</v>
      </c>
      <c r="F742" s="4" t="s">
        <v>35</v>
      </c>
      <c r="G742" s="3">
        <v>100.0</v>
      </c>
      <c r="H742" s="4" t="s">
        <v>35</v>
      </c>
      <c r="I742" s="3">
        <v>100.0</v>
      </c>
      <c r="J742" s="4" t="s">
        <v>36</v>
      </c>
      <c r="K742" s="3">
        <v>19.0</v>
      </c>
      <c r="L742" s="4" t="s">
        <v>668</v>
      </c>
      <c r="M742" s="3">
        <v>2.0</v>
      </c>
      <c r="N742" s="4" t="s">
        <v>669</v>
      </c>
      <c r="O742" s="3">
        <v>15128.0</v>
      </c>
      <c r="P742" s="3">
        <v>6.0</v>
      </c>
      <c r="Q742" s="4" t="s">
        <v>730</v>
      </c>
      <c r="R742" s="3">
        <v>56.0</v>
      </c>
      <c r="S742" s="4" t="s">
        <v>693</v>
      </c>
      <c r="T742" s="3">
        <v>272.0</v>
      </c>
      <c r="U742" s="4" t="s">
        <v>54</v>
      </c>
      <c r="V742" s="3">
        <v>4.0</v>
      </c>
      <c r="W742" s="4" t="s">
        <v>42</v>
      </c>
      <c r="X742" s="3">
        <v>272101.0</v>
      </c>
      <c r="Y742" s="4" t="s">
        <v>435</v>
      </c>
      <c r="Z742" s="4" t="s">
        <v>44</v>
      </c>
      <c r="AA742" s="3">
        <v>4101.0</v>
      </c>
      <c r="AB742" s="4" t="s">
        <v>148</v>
      </c>
      <c r="AC742" s="3">
        <v>0.0</v>
      </c>
      <c r="AD742" s="3">
        <v>0.0</v>
      </c>
      <c r="AE742" s="3">
        <v>0.0</v>
      </c>
      <c r="AF742" s="5">
        <v>45507.0</v>
      </c>
    </row>
    <row r="743" ht="14.25" hidden="1" customHeight="1">
      <c r="A743" s="6">
        <v>2023.0</v>
      </c>
      <c r="B743" s="7" t="s">
        <v>666</v>
      </c>
      <c r="C743" s="7" t="s">
        <v>667</v>
      </c>
      <c r="D743" s="7" t="s">
        <v>34</v>
      </c>
      <c r="E743" s="6">
        <v>10.0</v>
      </c>
      <c r="F743" s="7" t="s">
        <v>35</v>
      </c>
      <c r="G743" s="6">
        <v>100.0</v>
      </c>
      <c r="H743" s="7" t="s">
        <v>35</v>
      </c>
      <c r="I743" s="6">
        <v>100.0</v>
      </c>
      <c r="J743" s="7" t="s">
        <v>36</v>
      </c>
      <c r="K743" s="6">
        <v>19.0</v>
      </c>
      <c r="L743" s="7" t="s">
        <v>668</v>
      </c>
      <c r="M743" s="6">
        <v>2.0</v>
      </c>
      <c r="N743" s="7" t="s">
        <v>669</v>
      </c>
      <c r="O743" s="6">
        <v>15128.0</v>
      </c>
      <c r="P743" s="6">
        <v>6.0</v>
      </c>
      <c r="Q743" s="7" t="s">
        <v>730</v>
      </c>
      <c r="R743" s="6">
        <v>57.0</v>
      </c>
      <c r="S743" s="7" t="s">
        <v>732</v>
      </c>
      <c r="T743" s="6">
        <v>271.0</v>
      </c>
      <c r="U743" s="7" t="s">
        <v>41</v>
      </c>
      <c r="V743" s="6">
        <v>4.0</v>
      </c>
      <c r="W743" s="7" t="s">
        <v>42</v>
      </c>
      <c r="X743" s="6">
        <v>271101.0</v>
      </c>
      <c r="Y743" s="7" t="s">
        <v>116</v>
      </c>
      <c r="Z743" s="7" t="s">
        <v>44</v>
      </c>
      <c r="AA743" s="6">
        <v>4101.0</v>
      </c>
      <c r="AB743" s="7" t="s">
        <v>148</v>
      </c>
      <c r="AC743" s="6">
        <v>0.0</v>
      </c>
      <c r="AD743" s="6">
        <v>7106716.0</v>
      </c>
      <c r="AE743" s="6">
        <v>0.0</v>
      </c>
      <c r="AF743" s="8">
        <v>45507.0</v>
      </c>
    </row>
    <row r="744" ht="14.25" hidden="1" customHeight="1">
      <c r="A744" s="3">
        <v>2023.0</v>
      </c>
      <c r="B744" s="4" t="s">
        <v>666</v>
      </c>
      <c r="C744" s="4" t="s">
        <v>667</v>
      </c>
      <c r="D744" s="4" t="s">
        <v>34</v>
      </c>
      <c r="E744" s="3">
        <v>10.0</v>
      </c>
      <c r="F744" s="4" t="s">
        <v>35</v>
      </c>
      <c r="G744" s="3">
        <v>100.0</v>
      </c>
      <c r="H744" s="4" t="s">
        <v>35</v>
      </c>
      <c r="I744" s="3">
        <v>100.0</v>
      </c>
      <c r="J744" s="4" t="s">
        <v>36</v>
      </c>
      <c r="K744" s="3">
        <v>19.0</v>
      </c>
      <c r="L744" s="4" t="s">
        <v>668</v>
      </c>
      <c r="M744" s="3">
        <v>2.0</v>
      </c>
      <c r="N744" s="4" t="s">
        <v>669</v>
      </c>
      <c r="O744" s="3">
        <v>15128.0</v>
      </c>
      <c r="P744" s="3">
        <v>6.0</v>
      </c>
      <c r="Q744" s="4" t="s">
        <v>730</v>
      </c>
      <c r="R744" s="3">
        <v>57.0</v>
      </c>
      <c r="S744" s="4" t="s">
        <v>732</v>
      </c>
      <c r="T744" s="3">
        <v>272.0</v>
      </c>
      <c r="U744" s="4" t="s">
        <v>54</v>
      </c>
      <c r="V744" s="3">
        <v>4.0</v>
      </c>
      <c r="W744" s="4" t="s">
        <v>42</v>
      </c>
      <c r="X744" s="3">
        <v>272701.0</v>
      </c>
      <c r="Y744" s="4" t="s">
        <v>65</v>
      </c>
      <c r="Z744" s="4" t="s">
        <v>44</v>
      </c>
      <c r="AA744" s="3">
        <v>4101.0</v>
      </c>
      <c r="AB744" s="4" t="s">
        <v>148</v>
      </c>
      <c r="AC744" s="3">
        <v>0.0</v>
      </c>
      <c r="AD744" s="3">
        <v>0.0</v>
      </c>
      <c r="AE744" s="3">
        <v>0.0</v>
      </c>
      <c r="AF744" s="5">
        <v>45507.0</v>
      </c>
    </row>
    <row r="745" ht="14.25" hidden="1" customHeight="1">
      <c r="A745" s="6">
        <v>2023.0</v>
      </c>
      <c r="B745" s="7" t="s">
        <v>666</v>
      </c>
      <c r="C745" s="7" t="s">
        <v>667</v>
      </c>
      <c r="D745" s="7" t="s">
        <v>34</v>
      </c>
      <c r="E745" s="6">
        <v>10.0</v>
      </c>
      <c r="F745" s="7" t="s">
        <v>35</v>
      </c>
      <c r="G745" s="6">
        <v>100.0</v>
      </c>
      <c r="H745" s="7" t="s">
        <v>35</v>
      </c>
      <c r="I745" s="6">
        <v>100.0</v>
      </c>
      <c r="J745" s="7" t="s">
        <v>36</v>
      </c>
      <c r="K745" s="6">
        <v>19.0</v>
      </c>
      <c r="L745" s="7" t="s">
        <v>668</v>
      </c>
      <c r="M745" s="6">
        <v>2.0</v>
      </c>
      <c r="N745" s="7" t="s">
        <v>669</v>
      </c>
      <c r="O745" s="6">
        <v>15128.0</v>
      </c>
      <c r="P745" s="6">
        <v>6.0</v>
      </c>
      <c r="Q745" s="7" t="s">
        <v>730</v>
      </c>
      <c r="R745" s="6">
        <v>58.0</v>
      </c>
      <c r="S745" s="7" t="s">
        <v>728</v>
      </c>
      <c r="T745" s="6">
        <v>271.0</v>
      </c>
      <c r="U745" s="7" t="s">
        <v>41</v>
      </c>
      <c r="V745" s="6">
        <v>4.0</v>
      </c>
      <c r="W745" s="7" t="s">
        <v>42</v>
      </c>
      <c r="X745" s="6">
        <v>271101.0</v>
      </c>
      <c r="Y745" s="7" t="s">
        <v>116</v>
      </c>
      <c r="Z745" s="7" t="s">
        <v>44</v>
      </c>
      <c r="AA745" s="6">
        <v>4101.0</v>
      </c>
      <c r="AB745" s="7" t="s">
        <v>148</v>
      </c>
      <c r="AC745" s="6">
        <v>0.0</v>
      </c>
      <c r="AD745" s="6">
        <v>1.22114382E8</v>
      </c>
      <c r="AE745" s="6">
        <v>0.0</v>
      </c>
      <c r="AF745" s="8">
        <v>45507.0</v>
      </c>
    </row>
    <row r="746" ht="14.25" hidden="1" customHeight="1">
      <c r="A746" s="3">
        <v>2023.0</v>
      </c>
      <c r="B746" s="4" t="s">
        <v>666</v>
      </c>
      <c r="C746" s="4" t="s">
        <v>667</v>
      </c>
      <c r="D746" s="4" t="s">
        <v>34</v>
      </c>
      <c r="E746" s="3">
        <v>10.0</v>
      </c>
      <c r="F746" s="4" t="s">
        <v>35</v>
      </c>
      <c r="G746" s="3">
        <v>100.0</v>
      </c>
      <c r="H746" s="4" t="s">
        <v>35</v>
      </c>
      <c r="I746" s="3">
        <v>100.0</v>
      </c>
      <c r="J746" s="4" t="s">
        <v>36</v>
      </c>
      <c r="K746" s="3">
        <v>19.0</v>
      </c>
      <c r="L746" s="4" t="s">
        <v>668</v>
      </c>
      <c r="M746" s="3">
        <v>2.0</v>
      </c>
      <c r="N746" s="4" t="s">
        <v>669</v>
      </c>
      <c r="O746" s="3">
        <v>15128.0</v>
      </c>
      <c r="P746" s="3">
        <v>6.0</v>
      </c>
      <c r="Q746" s="4" t="s">
        <v>730</v>
      </c>
      <c r="R746" s="3">
        <v>58.0</v>
      </c>
      <c r="S746" s="4" t="s">
        <v>728</v>
      </c>
      <c r="T746" s="3">
        <v>272.0</v>
      </c>
      <c r="U746" s="4" t="s">
        <v>54</v>
      </c>
      <c r="V746" s="3">
        <v>4.0</v>
      </c>
      <c r="W746" s="4" t="s">
        <v>42</v>
      </c>
      <c r="X746" s="3">
        <v>272201.0</v>
      </c>
      <c r="Y746" s="4" t="s">
        <v>658</v>
      </c>
      <c r="Z746" s="4" t="s">
        <v>44</v>
      </c>
      <c r="AA746" s="3">
        <v>4101.0</v>
      </c>
      <c r="AB746" s="4" t="s">
        <v>148</v>
      </c>
      <c r="AC746" s="3">
        <v>0.0</v>
      </c>
      <c r="AD746" s="3">
        <v>0.0</v>
      </c>
      <c r="AE746" s="3">
        <v>0.0</v>
      </c>
      <c r="AF746" s="5">
        <v>45507.0</v>
      </c>
    </row>
    <row r="747" ht="14.25" hidden="1" customHeight="1">
      <c r="A747" s="6">
        <v>2023.0</v>
      </c>
      <c r="B747" s="7" t="s">
        <v>666</v>
      </c>
      <c r="C747" s="7" t="s">
        <v>667</v>
      </c>
      <c r="D747" s="7" t="s">
        <v>34</v>
      </c>
      <c r="E747" s="6">
        <v>10.0</v>
      </c>
      <c r="F747" s="7" t="s">
        <v>35</v>
      </c>
      <c r="G747" s="6">
        <v>100.0</v>
      </c>
      <c r="H747" s="7" t="s">
        <v>35</v>
      </c>
      <c r="I747" s="6">
        <v>100.0</v>
      </c>
      <c r="J747" s="7" t="s">
        <v>36</v>
      </c>
      <c r="K747" s="6">
        <v>19.0</v>
      </c>
      <c r="L747" s="7" t="s">
        <v>668</v>
      </c>
      <c r="M747" s="6">
        <v>2.0</v>
      </c>
      <c r="N747" s="7" t="s">
        <v>669</v>
      </c>
      <c r="O747" s="6">
        <v>15128.0</v>
      </c>
      <c r="P747" s="6">
        <v>6.0</v>
      </c>
      <c r="Q747" s="7" t="s">
        <v>730</v>
      </c>
      <c r="R747" s="6">
        <v>59.0</v>
      </c>
      <c r="S747" s="7" t="s">
        <v>733</v>
      </c>
      <c r="T747" s="6">
        <v>271.0</v>
      </c>
      <c r="U747" s="7" t="s">
        <v>41</v>
      </c>
      <c r="V747" s="6">
        <v>4.0</v>
      </c>
      <c r="W747" s="7" t="s">
        <v>42</v>
      </c>
      <c r="X747" s="6">
        <v>271101.0</v>
      </c>
      <c r="Y747" s="7" t="s">
        <v>116</v>
      </c>
      <c r="Z747" s="7" t="s">
        <v>44</v>
      </c>
      <c r="AA747" s="6">
        <v>4101.0</v>
      </c>
      <c r="AB747" s="7" t="s">
        <v>148</v>
      </c>
      <c r="AC747" s="6">
        <v>0.0</v>
      </c>
      <c r="AD747" s="6">
        <v>7976533.0</v>
      </c>
      <c r="AE747" s="6">
        <v>0.0</v>
      </c>
      <c r="AF747" s="8">
        <v>45507.0</v>
      </c>
    </row>
    <row r="748" ht="14.25" hidden="1" customHeight="1">
      <c r="A748" s="3">
        <v>2023.0</v>
      </c>
      <c r="B748" s="4" t="s">
        <v>666</v>
      </c>
      <c r="C748" s="4" t="s">
        <v>667</v>
      </c>
      <c r="D748" s="4" t="s">
        <v>34</v>
      </c>
      <c r="E748" s="3">
        <v>10.0</v>
      </c>
      <c r="F748" s="4" t="s">
        <v>35</v>
      </c>
      <c r="G748" s="3">
        <v>100.0</v>
      </c>
      <c r="H748" s="4" t="s">
        <v>35</v>
      </c>
      <c r="I748" s="3">
        <v>100.0</v>
      </c>
      <c r="J748" s="4" t="s">
        <v>36</v>
      </c>
      <c r="K748" s="3">
        <v>19.0</v>
      </c>
      <c r="L748" s="4" t="s">
        <v>668</v>
      </c>
      <c r="M748" s="3">
        <v>2.0</v>
      </c>
      <c r="N748" s="4" t="s">
        <v>669</v>
      </c>
      <c r="O748" s="3">
        <v>15128.0</v>
      </c>
      <c r="P748" s="3">
        <v>6.0</v>
      </c>
      <c r="Q748" s="4" t="s">
        <v>730</v>
      </c>
      <c r="R748" s="3">
        <v>59.0</v>
      </c>
      <c r="S748" s="4" t="s">
        <v>733</v>
      </c>
      <c r="T748" s="3">
        <v>272.0</v>
      </c>
      <c r="U748" s="4" t="s">
        <v>54</v>
      </c>
      <c r="V748" s="3">
        <v>4.0</v>
      </c>
      <c r="W748" s="4" t="s">
        <v>42</v>
      </c>
      <c r="X748" s="3">
        <v>272701.0</v>
      </c>
      <c r="Y748" s="4" t="s">
        <v>65</v>
      </c>
      <c r="Z748" s="4" t="s">
        <v>44</v>
      </c>
      <c r="AA748" s="3">
        <v>4101.0</v>
      </c>
      <c r="AB748" s="4" t="s">
        <v>148</v>
      </c>
      <c r="AC748" s="3">
        <v>0.0</v>
      </c>
      <c r="AD748" s="3">
        <v>0.0</v>
      </c>
      <c r="AE748" s="3">
        <v>0.0</v>
      </c>
      <c r="AF748" s="5">
        <v>45507.0</v>
      </c>
    </row>
    <row r="749" ht="14.25" hidden="1" customHeight="1">
      <c r="A749" s="6">
        <v>2023.0</v>
      </c>
      <c r="B749" s="7" t="s">
        <v>666</v>
      </c>
      <c r="C749" s="7" t="s">
        <v>667</v>
      </c>
      <c r="D749" s="7" t="s">
        <v>34</v>
      </c>
      <c r="E749" s="6">
        <v>10.0</v>
      </c>
      <c r="F749" s="7" t="s">
        <v>35</v>
      </c>
      <c r="G749" s="6">
        <v>100.0</v>
      </c>
      <c r="H749" s="7" t="s">
        <v>35</v>
      </c>
      <c r="I749" s="6">
        <v>100.0</v>
      </c>
      <c r="J749" s="7" t="s">
        <v>36</v>
      </c>
      <c r="K749" s="6">
        <v>19.0</v>
      </c>
      <c r="L749" s="7" t="s">
        <v>668</v>
      </c>
      <c r="M749" s="6">
        <v>2.0</v>
      </c>
      <c r="N749" s="7" t="s">
        <v>669</v>
      </c>
      <c r="O749" s="6">
        <v>15128.0</v>
      </c>
      <c r="P749" s="6">
        <v>6.0</v>
      </c>
      <c r="Q749" s="7" t="s">
        <v>730</v>
      </c>
      <c r="R749" s="6">
        <v>60.0</v>
      </c>
      <c r="S749" s="7" t="s">
        <v>729</v>
      </c>
      <c r="T749" s="6">
        <v>271.0</v>
      </c>
      <c r="U749" s="7" t="s">
        <v>41</v>
      </c>
      <c r="V749" s="6">
        <v>4.0</v>
      </c>
      <c r="W749" s="7" t="s">
        <v>42</v>
      </c>
      <c r="X749" s="6">
        <v>271101.0</v>
      </c>
      <c r="Y749" s="7" t="s">
        <v>116</v>
      </c>
      <c r="Z749" s="7" t="s">
        <v>44</v>
      </c>
      <c r="AA749" s="6">
        <v>4101.0</v>
      </c>
      <c r="AB749" s="7" t="s">
        <v>148</v>
      </c>
      <c r="AC749" s="6">
        <v>0.0</v>
      </c>
      <c r="AD749" s="6">
        <v>2.9047969E7</v>
      </c>
      <c r="AE749" s="6">
        <v>0.0</v>
      </c>
      <c r="AF749" s="8">
        <v>45507.0</v>
      </c>
    </row>
    <row r="750" ht="14.25" hidden="1" customHeight="1">
      <c r="A750" s="3">
        <v>2023.0</v>
      </c>
      <c r="B750" s="4" t="s">
        <v>666</v>
      </c>
      <c r="C750" s="4" t="s">
        <v>667</v>
      </c>
      <c r="D750" s="4" t="s">
        <v>34</v>
      </c>
      <c r="E750" s="3">
        <v>10.0</v>
      </c>
      <c r="F750" s="4" t="s">
        <v>35</v>
      </c>
      <c r="G750" s="3">
        <v>100.0</v>
      </c>
      <c r="H750" s="4" t="s">
        <v>35</v>
      </c>
      <c r="I750" s="3">
        <v>100.0</v>
      </c>
      <c r="J750" s="4" t="s">
        <v>36</v>
      </c>
      <c r="K750" s="3">
        <v>19.0</v>
      </c>
      <c r="L750" s="4" t="s">
        <v>668</v>
      </c>
      <c r="M750" s="3">
        <v>2.0</v>
      </c>
      <c r="N750" s="4" t="s">
        <v>669</v>
      </c>
      <c r="O750" s="3">
        <v>15128.0</v>
      </c>
      <c r="P750" s="3">
        <v>6.0</v>
      </c>
      <c r="Q750" s="4" t="s">
        <v>730</v>
      </c>
      <c r="R750" s="3">
        <v>60.0</v>
      </c>
      <c r="S750" s="4" t="s">
        <v>729</v>
      </c>
      <c r="T750" s="3">
        <v>271.0</v>
      </c>
      <c r="U750" s="4" t="s">
        <v>41</v>
      </c>
      <c r="V750" s="3">
        <v>4.0</v>
      </c>
      <c r="W750" s="4" t="s">
        <v>42</v>
      </c>
      <c r="X750" s="3">
        <v>271301.0</v>
      </c>
      <c r="Y750" s="4" t="s">
        <v>122</v>
      </c>
      <c r="Z750" s="4" t="s">
        <v>44</v>
      </c>
      <c r="AA750" s="3">
        <v>4101.0</v>
      </c>
      <c r="AB750" s="4" t="s">
        <v>148</v>
      </c>
      <c r="AC750" s="3">
        <v>0.0</v>
      </c>
      <c r="AD750" s="3">
        <v>0.0</v>
      </c>
      <c r="AE750" s="3">
        <v>0.0</v>
      </c>
      <c r="AF750" s="5">
        <v>45507.0</v>
      </c>
    </row>
    <row r="751" ht="14.25" hidden="1" customHeight="1">
      <c r="A751" s="6">
        <v>2023.0</v>
      </c>
      <c r="B751" s="7" t="s">
        <v>666</v>
      </c>
      <c r="C751" s="7" t="s">
        <v>667</v>
      </c>
      <c r="D751" s="7" t="s">
        <v>34</v>
      </c>
      <c r="E751" s="6">
        <v>10.0</v>
      </c>
      <c r="F751" s="7" t="s">
        <v>35</v>
      </c>
      <c r="G751" s="6">
        <v>100.0</v>
      </c>
      <c r="H751" s="7" t="s">
        <v>35</v>
      </c>
      <c r="I751" s="6">
        <v>100.0</v>
      </c>
      <c r="J751" s="7" t="s">
        <v>36</v>
      </c>
      <c r="K751" s="6">
        <v>19.0</v>
      </c>
      <c r="L751" s="7" t="s">
        <v>668</v>
      </c>
      <c r="M751" s="6">
        <v>2.0</v>
      </c>
      <c r="N751" s="7" t="s">
        <v>669</v>
      </c>
      <c r="O751" s="6">
        <v>15128.0</v>
      </c>
      <c r="P751" s="6">
        <v>6.0</v>
      </c>
      <c r="Q751" s="7" t="s">
        <v>730</v>
      </c>
      <c r="R751" s="6">
        <v>60.0</v>
      </c>
      <c r="S751" s="7" t="s">
        <v>729</v>
      </c>
      <c r="T751" s="6">
        <v>272.0</v>
      </c>
      <c r="U751" s="7" t="s">
        <v>54</v>
      </c>
      <c r="V751" s="6">
        <v>4.0</v>
      </c>
      <c r="W751" s="7" t="s">
        <v>42</v>
      </c>
      <c r="X751" s="6">
        <v>272701.0</v>
      </c>
      <c r="Y751" s="7" t="s">
        <v>65</v>
      </c>
      <c r="Z751" s="7" t="s">
        <v>44</v>
      </c>
      <c r="AA751" s="6">
        <v>4101.0</v>
      </c>
      <c r="AB751" s="7" t="s">
        <v>148</v>
      </c>
      <c r="AC751" s="6">
        <v>0.0</v>
      </c>
      <c r="AD751" s="6">
        <v>0.0</v>
      </c>
      <c r="AE751" s="6">
        <v>0.0</v>
      </c>
      <c r="AF751" s="8">
        <v>45507.0</v>
      </c>
    </row>
    <row r="752" ht="14.25" hidden="1" customHeight="1">
      <c r="A752" s="3">
        <v>2023.0</v>
      </c>
      <c r="B752" s="4" t="s">
        <v>666</v>
      </c>
      <c r="C752" s="4" t="s">
        <v>667</v>
      </c>
      <c r="D752" s="4" t="s">
        <v>34</v>
      </c>
      <c r="E752" s="3">
        <v>10.0</v>
      </c>
      <c r="F752" s="4" t="s">
        <v>35</v>
      </c>
      <c r="G752" s="3">
        <v>100.0</v>
      </c>
      <c r="H752" s="4" t="s">
        <v>35</v>
      </c>
      <c r="I752" s="3">
        <v>100.0</v>
      </c>
      <c r="J752" s="4" t="s">
        <v>36</v>
      </c>
      <c r="K752" s="3">
        <v>19.0</v>
      </c>
      <c r="L752" s="4" t="s">
        <v>668</v>
      </c>
      <c r="M752" s="3">
        <v>2.0</v>
      </c>
      <c r="N752" s="4" t="s">
        <v>669</v>
      </c>
      <c r="O752" s="3">
        <v>15128.0</v>
      </c>
      <c r="P752" s="3">
        <v>6.0</v>
      </c>
      <c r="Q752" s="4" t="s">
        <v>730</v>
      </c>
      <c r="R752" s="3">
        <v>62.0</v>
      </c>
      <c r="S752" s="4" t="s">
        <v>702</v>
      </c>
      <c r="T752" s="3">
        <v>271.0</v>
      </c>
      <c r="U752" s="4" t="s">
        <v>41</v>
      </c>
      <c r="V752" s="3">
        <v>4.0</v>
      </c>
      <c r="W752" s="4" t="s">
        <v>42</v>
      </c>
      <c r="X752" s="3">
        <v>271101.0</v>
      </c>
      <c r="Y752" s="4" t="s">
        <v>116</v>
      </c>
      <c r="Z752" s="4" t="s">
        <v>44</v>
      </c>
      <c r="AA752" s="3">
        <v>4101.0</v>
      </c>
      <c r="AB752" s="4" t="s">
        <v>148</v>
      </c>
      <c r="AC752" s="3">
        <v>0.0</v>
      </c>
      <c r="AD752" s="3">
        <v>6.8360435E7</v>
      </c>
      <c r="AE752" s="3">
        <v>0.0</v>
      </c>
      <c r="AF752" s="5">
        <v>45507.0</v>
      </c>
    </row>
    <row r="753" ht="14.25" hidden="1" customHeight="1">
      <c r="A753" s="6">
        <v>2023.0</v>
      </c>
      <c r="B753" s="7" t="s">
        <v>666</v>
      </c>
      <c r="C753" s="7" t="s">
        <v>667</v>
      </c>
      <c r="D753" s="7" t="s">
        <v>34</v>
      </c>
      <c r="E753" s="6">
        <v>10.0</v>
      </c>
      <c r="F753" s="7" t="s">
        <v>35</v>
      </c>
      <c r="G753" s="6">
        <v>100.0</v>
      </c>
      <c r="H753" s="7" t="s">
        <v>35</v>
      </c>
      <c r="I753" s="6">
        <v>100.0</v>
      </c>
      <c r="J753" s="7" t="s">
        <v>36</v>
      </c>
      <c r="K753" s="6">
        <v>19.0</v>
      </c>
      <c r="L753" s="7" t="s">
        <v>668</v>
      </c>
      <c r="M753" s="6">
        <v>2.0</v>
      </c>
      <c r="N753" s="7" t="s">
        <v>669</v>
      </c>
      <c r="O753" s="6">
        <v>15128.0</v>
      </c>
      <c r="P753" s="6">
        <v>6.0</v>
      </c>
      <c r="Q753" s="7" t="s">
        <v>730</v>
      </c>
      <c r="R753" s="6">
        <v>62.0</v>
      </c>
      <c r="S753" s="7" t="s">
        <v>702</v>
      </c>
      <c r="T753" s="6">
        <v>271.0</v>
      </c>
      <c r="U753" s="7" t="s">
        <v>41</v>
      </c>
      <c r="V753" s="6">
        <v>4.0</v>
      </c>
      <c r="W753" s="7" t="s">
        <v>42</v>
      </c>
      <c r="X753" s="6">
        <v>271301.0</v>
      </c>
      <c r="Y753" s="7" t="s">
        <v>122</v>
      </c>
      <c r="Z753" s="7" t="s">
        <v>44</v>
      </c>
      <c r="AA753" s="6">
        <v>4101.0</v>
      </c>
      <c r="AB753" s="7" t="s">
        <v>148</v>
      </c>
      <c r="AC753" s="6">
        <v>0.0</v>
      </c>
      <c r="AD753" s="6">
        <v>0.0</v>
      </c>
      <c r="AE753" s="6">
        <v>0.0</v>
      </c>
      <c r="AF753" s="8">
        <v>45507.0</v>
      </c>
    </row>
    <row r="754" ht="14.25" hidden="1" customHeight="1">
      <c r="A754" s="3">
        <v>2023.0</v>
      </c>
      <c r="B754" s="4" t="s">
        <v>666</v>
      </c>
      <c r="C754" s="4" t="s">
        <v>667</v>
      </c>
      <c r="D754" s="4" t="s">
        <v>34</v>
      </c>
      <c r="E754" s="3">
        <v>10.0</v>
      </c>
      <c r="F754" s="4" t="s">
        <v>35</v>
      </c>
      <c r="G754" s="3">
        <v>100.0</v>
      </c>
      <c r="H754" s="4" t="s">
        <v>35</v>
      </c>
      <c r="I754" s="3">
        <v>100.0</v>
      </c>
      <c r="J754" s="4" t="s">
        <v>36</v>
      </c>
      <c r="K754" s="3">
        <v>19.0</v>
      </c>
      <c r="L754" s="4" t="s">
        <v>668</v>
      </c>
      <c r="M754" s="3">
        <v>2.0</v>
      </c>
      <c r="N754" s="4" t="s">
        <v>669</v>
      </c>
      <c r="O754" s="3">
        <v>15128.0</v>
      </c>
      <c r="P754" s="3">
        <v>6.0</v>
      </c>
      <c r="Q754" s="4" t="s">
        <v>730</v>
      </c>
      <c r="R754" s="3">
        <v>63.0</v>
      </c>
      <c r="S754" s="4" t="s">
        <v>703</v>
      </c>
      <c r="T754" s="3">
        <v>271.0</v>
      </c>
      <c r="U754" s="4" t="s">
        <v>41</v>
      </c>
      <c r="V754" s="3">
        <v>4.0</v>
      </c>
      <c r="W754" s="4" t="s">
        <v>42</v>
      </c>
      <c r="X754" s="3">
        <v>271101.0</v>
      </c>
      <c r="Y754" s="4" t="s">
        <v>116</v>
      </c>
      <c r="Z754" s="4" t="s">
        <v>44</v>
      </c>
      <c r="AA754" s="3">
        <v>4101.0</v>
      </c>
      <c r="AB754" s="4" t="s">
        <v>148</v>
      </c>
      <c r="AC754" s="3">
        <v>0.0</v>
      </c>
      <c r="AD754" s="3">
        <v>3.5170693E7</v>
      </c>
      <c r="AE754" s="3">
        <v>0.0</v>
      </c>
      <c r="AF754" s="5">
        <v>45507.0</v>
      </c>
    </row>
    <row r="755" ht="14.25" hidden="1" customHeight="1">
      <c r="A755" s="6">
        <v>2023.0</v>
      </c>
      <c r="B755" s="7" t="s">
        <v>666</v>
      </c>
      <c r="C755" s="7" t="s">
        <v>667</v>
      </c>
      <c r="D755" s="7" t="s">
        <v>34</v>
      </c>
      <c r="E755" s="6">
        <v>10.0</v>
      </c>
      <c r="F755" s="7" t="s">
        <v>35</v>
      </c>
      <c r="G755" s="6">
        <v>100.0</v>
      </c>
      <c r="H755" s="7" t="s">
        <v>35</v>
      </c>
      <c r="I755" s="6">
        <v>100.0</v>
      </c>
      <c r="J755" s="7" t="s">
        <v>36</v>
      </c>
      <c r="K755" s="6">
        <v>19.0</v>
      </c>
      <c r="L755" s="7" t="s">
        <v>668</v>
      </c>
      <c r="M755" s="6">
        <v>2.0</v>
      </c>
      <c r="N755" s="7" t="s">
        <v>669</v>
      </c>
      <c r="O755" s="6">
        <v>15128.0</v>
      </c>
      <c r="P755" s="6">
        <v>6.0</v>
      </c>
      <c r="Q755" s="7" t="s">
        <v>730</v>
      </c>
      <c r="R755" s="6">
        <v>63.0</v>
      </c>
      <c r="S755" s="7" t="s">
        <v>703</v>
      </c>
      <c r="T755" s="6">
        <v>271.0</v>
      </c>
      <c r="U755" s="7" t="s">
        <v>41</v>
      </c>
      <c r="V755" s="6">
        <v>4.0</v>
      </c>
      <c r="W755" s="7" t="s">
        <v>42</v>
      </c>
      <c r="X755" s="6">
        <v>271301.0</v>
      </c>
      <c r="Y755" s="7" t="s">
        <v>122</v>
      </c>
      <c r="Z755" s="7" t="s">
        <v>44</v>
      </c>
      <c r="AA755" s="6">
        <v>4101.0</v>
      </c>
      <c r="AB755" s="7" t="s">
        <v>148</v>
      </c>
      <c r="AC755" s="6">
        <v>0.0</v>
      </c>
      <c r="AD755" s="6">
        <v>0.0</v>
      </c>
      <c r="AE755" s="6">
        <v>0.0</v>
      </c>
      <c r="AF755" s="8">
        <v>45507.0</v>
      </c>
    </row>
    <row r="756" ht="14.25" hidden="1" customHeight="1">
      <c r="A756" s="3">
        <v>2023.0</v>
      </c>
      <c r="B756" s="4" t="s">
        <v>666</v>
      </c>
      <c r="C756" s="4" t="s">
        <v>667</v>
      </c>
      <c r="D756" s="4" t="s">
        <v>34</v>
      </c>
      <c r="E756" s="3">
        <v>10.0</v>
      </c>
      <c r="F756" s="4" t="s">
        <v>35</v>
      </c>
      <c r="G756" s="3">
        <v>100.0</v>
      </c>
      <c r="H756" s="4" t="s">
        <v>35</v>
      </c>
      <c r="I756" s="3">
        <v>100.0</v>
      </c>
      <c r="J756" s="4" t="s">
        <v>36</v>
      </c>
      <c r="K756" s="3">
        <v>19.0</v>
      </c>
      <c r="L756" s="4" t="s">
        <v>668</v>
      </c>
      <c r="M756" s="3">
        <v>2.0</v>
      </c>
      <c r="N756" s="4" t="s">
        <v>669</v>
      </c>
      <c r="O756" s="3">
        <v>15232.0</v>
      </c>
      <c r="P756" s="3">
        <v>7.0</v>
      </c>
      <c r="Q756" s="4" t="s">
        <v>734</v>
      </c>
      <c r="R756" s="3">
        <v>51.0</v>
      </c>
      <c r="S756" s="4" t="s">
        <v>688</v>
      </c>
      <c r="T756" s="3">
        <v>271.0</v>
      </c>
      <c r="U756" s="4" t="s">
        <v>41</v>
      </c>
      <c r="V756" s="3">
        <v>4.0</v>
      </c>
      <c r="W756" s="4" t="s">
        <v>42</v>
      </c>
      <c r="X756" s="3">
        <v>271101.0</v>
      </c>
      <c r="Y756" s="4" t="s">
        <v>116</v>
      </c>
      <c r="Z756" s="4" t="s">
        <v>44</v>
      </c>
      <c r="AA756" s="3">
        <v>4101.0</v>
      </c>
      <c r="AB756" s="4" t="s">
        <v>148</v>
      </c>
      <c r="AC756" s="3">
        <v>0.0</v>
      </c>
      <c r="AD756" s="3">
        <v>8.76292256E8</v>
      </c>
      <c r="AE756" s="3">
        <v>8.76292256E8</v>
      </c>
      <c r="AF756" s="5">
        <v>45507.0</v>
      </c>
    </row>
    <row r="757" ht="14.25" hidden="1" customHeight="1">
      <c r="A757" s="6">
        <v>2023.0</v>
      </c>
      <c r="B757" s="7" t="s">
        <v>666</v>
      </c>
      <c r="C757" s="7" t="s">
        <v>667</v>
      </c>
      <c r="D757" s="7" t="s">
        <v>34</v>
      </c>
      <c r="E757" s="6">
        <v>10.0</v>
      </c>
      <c r="F757" s="7" t="s">
        <v>35</v>
      </c>
      <c r="G757" s="6">
        <v>100.0</v>
      </c>
      <c r="H757" s="7" t="s">
        <v>35</v>
      </c>
      <c r="I757" s="6">
        <v>100.0</v>
      </c>
      <c r="J757" s="7" t="s">
        <v>36</v>
      </c>
      <c r="K757" s="6">
        <v>19.0</v>
      </c>
      <c r="L757" s="7" t="s">
        <v>668</v>
      </c>
      <c r="M757" s="6">
        <v>2.0</v>
      </c>
      <c r="N757" s="7" t="s">
        <v>669</v>
      </c>
      <c r="O757" s="6">
        <v>15232.0</v>
      </c>
      <c r="P757" s="6">
        <v>7.0</v>
      </c>
      <c r="Q757" s="7" t="s">
        <v>734</v>
      </c>
      <c r="R757" s="6">
        <v>51.0</v>
      </c>
      <c r="S757" s="7" t="s">
        <v>688</v>
      </c>
      <c r="T757" s="6">
        <v>271.0</v>
      </c>
      <c r="U757" s="7" t="s">
        <v>41</v>
      </c>
      <c r="V757" s="6">
        <v>4.0</v>
      </c>
      <c r="W757" s="7" t="s">
        <v>42</v>
      </c>
      <c r="X757" s="6">
        <v>271401.0</v>
      </c>
      <c r="Y757" s="7" t="s">
        <v>672</v>
      </c>
      <c r="Z757" s="7" t="s">
        <v>44</v>
      </c>
      <c r="AA757" s="6">
        <v>4101.0</v>
      </c>
      <c r="AB757" s="7" t="s">
        <v>148</v>
      </c>
      <c r="AC757" s="6">
        <v>0.0</v>
      </c>
      <c r="AD757" s="6">
        <v>0.0</v>
      </c>
      <c r="AE757" s="6">
        <v>0.0</v>
      </c>
      <c r="AF757" s="8">
        <v>45507.0</v>
      </c>
    </row>
    <row r="758" ht="14.25" hidden="1" customHeight="1">
      <c r="A758" s="3">
        <v>2023.0</v>
      </c>
      <c r="B758" s="4" t="s">
        <v>666</v>
      </c>
      <c r="C758" s="4" t="s">
        <v>667</v>
      </c>
      <c r="D758" s="4" t="s">
        <v>34</v>
      </c>
      <c r="E758" s="3">
        <v>10.0</v>
      </c>
      <c r="F758" s="4" t="s">
        <v>35</v>
      </c>
      <c r="G758" s="3">
        <v>100.0</v>
      </c>
      <c r="H758" s="4" t="s">
        <v>35</v>
      </c>
      <c r="I758" s="3">
        <v>100.0</v>
      </c>
      <c r="J758" s="4" t="s">
        <v>36</v>
      </c>
      <c r="K758" s="3">
        <v>19.0</v>
      </c>
      <c r="L758" s="4" t="s">
        <v>668</v>
      </c>
      <c r="M758" s="3">
        <v>2.0</v>
      </c>
      <c r="N758" s="4" t="s">
        <v>669</v>
      </c>
      <c r="O758" s="3">
        <v>15232.0</v>
      </c>
      <c r="P758" s="3">
        <v>7.0</v>
      </c>
      <c r="Q758" s="4" t="s">
        <v>734</v>
      </c>
      <c r="R758" s="3">
        <v>52.0</v>
      </c>
      <c r="S758" s="4" t="s">
        <v>695</v>
      </c>
      <c r="T758" s="3">
        <v>271.0</v>
      </c>
      <c r="U758" s="4" t="s">
        <v>41</v>
      </c>
      <c r="V758" s="3">
        <v>4.0</v>
      </c>
      <c r="W758" s="4" t="s">
        <v>42</v>
      </c>
      <c r="X758" s="3">
        <v>271101.0</v>
      </c>
      <c r="Y758" s="4" t="s">
        <v>116</v>
      </c>
      <c r="Z758" s="4" t="s">
        <v>44</v>
      </c>
      <c r="AA758" s="3">
        <v>4101.0</v>
      </c>
      <c r="AB758" s="4" t="s">
        <v>148</v>
      </c>
      <c r="AC758" s="3">
        <v>0.0</v>
      </c>
      <c r="AD758" s="3">
        <v>5.297244054E9</v>
      </c>
      <c r="AE758" s="3">
        <v>5.297244054E9</v>
      </c>
      <c r="AF758" s="5">
        <v>45507.0</v>
      </c>
    </row>
    <row r="759" ht="14.25" hidden="1" customHeight="1">
      <c r="A759" s="6">
        <v>2023.0</v>
      </c>
      <c r="B759" s="7" t="s">
        <v>666</v>
      </c>
      <c r="C759" s="7" t="s">
        <v>667</v>
      </c>
      <c r="D759" s="7" t="s">
        <v>34</v>
      </c>
      <c r="E759" s="6">
        <v>10.0</v>
      </c>
      <c r="F759" s="7" t="s">
        <v>35</v>
      </c>
      <c r="G759" s="6">
        <v>100.0</v>
      </c>
      <c r="H759" s="7" t="s">
        <v>35</v>
      </c>
      <c r="I759" s="6">
        <v>100.0</v>
      </c>
      <c r="J759" s="7" t="s">
        <v>36</v>
      </c>
      <c r="K759" s="6">
        <v>19.0</v>
      </c>
      <c r="L759" s="7" t="s">
        <v>668</v>
      </c>
      <c r="M759" s="6">
        <v>2.0</v>
      </c>
      <c r="N759" s="7" t="s">
        <v>669</v>
      </c>
      <c r="O759" s="6">
        <v>15232.0</v>
      </c>
      <c r="P759" s="6">
        <v>7.0</v>
      </c>
      <c r="Q759" s="7" t="s">
        <v>734</v>
      </c>
      <c r="R759" s="6">
        <v>53.0</v>
      </c>
      <c r="S759" s="7" t="s">
        <v>721</v>
      </c>
      <c r="T759" s="6">
        <v>271.0</v>
      </c>
      <c r="U759" s="7" t="s">
        <v>41</v>
      </c>
      <c r="V759" s="6">
        <v>4.0</v>
      </c>
      <c r="W759" s="7" t="s">
        <v>42</v>
      </c>
      <c r="X759" s="6">
        <v>271101.0</v>
      </c>
      <c r="Y759" s="7" t="s">
        <v>116</v>
      </c>
      <c r="Z759" s="7" t="s">
        <v>44</v>
      </c>
      <c r="AA759" s="6">
        <v>4101.0</v>
      </c>
      <c r="AB759" s="7" t="s">
        <v>148</v>
      </c>
      <c r="AC759" s="6">
        <v>0.0</v>
      </c>
      <c r="AD759" s="6">
        <v>4.3309773E7</v>
      </c>
      <c r="AE759" s="6">
        <v>4.3309773E7</v>
      </c>
      <c r="AF759" s="8">
        <v>45507.0</v>
      </c>
    </row>
    <row r="760" ht="14.25" hidden="1" customHeight="1">
      <c r="A760" s="3">
        <v>2023.0</v>
      </c>
      <c r="B760" s="4" t="s">
        <v>666</v>
      </c>
      <c r="C760" s="4" t="s">
        <v>667</v>
      </c>
      <c r="D760" s="4" t="s">
        <v>34</v>
      </c>
      <c r="E760" s="3">
        <v>10.0</v>
      </c>
      <c r="F760" s="4" t="s">
        <v>35</v>
      </c>
      <c r="G760" s="3">
        <v>100.0</v>
      </c>
      <c r="H760" s="4" t="s">
        <v>35</v>
      </c>
      <c r="I760" s="3">
        <v>100.0</v>
      </c>
      <c r="J760" s="4" t="s">
        <v>36</v>
      </c>
      <c r="K760" s="3">
        <v>19.0</v>
      </c>
      <c r="L760" s="4" t="s">
        <v>668</v>
      </c>
      <c r="M760" s="3">
        <v>2.0</v>
      </c>
      <c r="N760" s="4" t="s">
        <v>669</v>
      </c>
      <c r="O760" s="3">
        <v>15232.0</v>
      </c>
      <c r="P760" s="3">
        <v>7.0</v>
      </c>
      <c r="Q760" s="4" t="s">
        <v>734</v>
      </c>
      <c r="R760" s="3">
        <v>53.0</v>
      </c>
      <c r="S760" s="4" t="s">
        <v>721</v>
      </c>
      <c r="T760" s="3">
        <v>272.0</v>
      </c>
      <c r="U760" s="4" t="s">
        <v>54</v>
      </c>
      <c r="V760" s="3">
        <v>4.0</v>
      </c>
      <c r="W760" s="4" t="s">
        <v>42</v>
      </c>
      <c r="X760" s="3">
        <v>272401.0</v>
      </c>
      <c r="Y760" s="4" t="s">
        <v>56</v>
      </c>
      <c r="Z760" s="4" t="s">
        <v>44</v>
      </c>
      <c r="AA760" s="3">
        <v>4101.0</v>
      </c>
      <c r="AB760" s="4" t="s">
        <v>148</v>
      </c>
      <c r="AC760" s="3">
        <v>0.0</v>
      </c>
      <c r="AD760" s="3">
        <v>0.0</v>
      </c>
      <c r="AE760" s="3">
        <v>0.0</v>
      </c>
      <c r="AF760" s="5">
        <v>45507.0</v>
      </c>
    </row>
    <row r="761" ht="14.25" hidden="1" customHeight="1">
      <c r="A761" s="6">
        <v>2023.0</v>
      </c>
      <c r="B761" s="7" t="s">
        <v>666</v>
      </c>
      <c r="C761" s="7" t="s">
        <v>667</v>
      </c>
      <c r="D761" s="7" t="s">
        <v>34</v>
      </c>
      <c r="E761" s="6">
        <v>10.0</v>
      </c>
      <c r="F761" s="7" t="s">
        <v>35</v>
      </c>
      <c r="G761" s="6">
        <v>100.0</v>
      </c>
      <c r="H761" s="7" t="s">
        <v>35</v>
      </c>
      <c r="I761" s="6">
        <v>100.0</v>
      </c>
      <c r="J761" s="7" t="s">
        <v>36</v>
      </c>
      <c r="K761" s="6">
        <v>19.0</v>
      </c>
      <c r="L761" s="7" t="s">
        <v>668</v>
      </c>
      <c r="M761" s="6">
        <v>2.0</v>
      </c>
      <c r="N761" s="7" t="s">
        <v>669</v>
      </c>
      <c r="O761" s="6">
        <v>15232.0</v>
      </c>
      <c r="P761" s="6">
        <v>7.0</v>
      </c>
      <c r="Q761" s="7" t="s">
        <v>734</v>
      </c>
      <c r="R761" s="6">
        <v>54.0</v>
      </c>
      <c r="S761" s="7" t="s">
        <v>735</v>
      </c>
      <c r="T761" s="6">
        <v>271.0</v>
      </c>
      <c r="U761" s="7" t="s">
        <v>41</v>
      </c>
      <c r="V761" s="6">
        <v>4.0</v>
      </c>
      <c r="W761" s="7" t="s">
        <v>42</v>
      </c>
      <c r="X761" s="6">
        <v>271101.0</v>
      </c>
      <c r="Y761" s="7" t="s">
        <v>116</v>
      </c>
      <c r="Z761" s="7" t="s">
        <v>44</v>
      </c>
      <c r="AA761" s="6">
        <v>4101.0</v>
      </c>
      <c r="AB761" s="7" t="s">
        <v>148</v>
      </c>
      <c r="AC761" s="6">
        <v>0.0</v>
      </c>
      <c r="AD761" s="6">
        <v>8828831.0</v>
      </c>
      <c r="AE761" s="6">
        <v>0.0</v>
      </c>
      <c r="AF761" s="8">
        <v>45507.0</v>
      </c>
    </row>
    <row r="762" ht="14.25" hidden="1" customHeight="1">
      <c r="A762" s="3">
        <v>2023.0</v>
      </c>
      <c r="B762" s="4" t="s">
        <v>666</v>
      </c>
      <c r="C762" s="4" t="s">
        <v>667</v>
      </c>
      <c r="D762" s="4" t="s">
        <v>34</v>
      </c>
      <c r="E762" s="3">
        <v>10.0</v>
      </c>
      <c r="F762" s="4" t="s">
        <v>35</v>
      </c>
      <c r="G762" s="3">
        <v>100.0</v>
      </c>
      <c r="H762" s="4" t="s">
        <v>35</v>
      </c>
      <c r="I762" s="3">
        <v>100.0</v>
      </c>
      <c r="J762" s="4" t="s">
        <v>36</v>
      </c>
      <c r="K762" s="3">
        <v>19.0</v>
      </c>
      <c r="L762" s="4" t="s">
        <v>668</v>
      </c>
      <c r="M762" s="3">
        <v>2.0</v>
      </c>
      <c r="N762" s="4" t="s">
        <v>669</v>
      </c>
      <c r="O762" s="3">
        <v>15232.0</v>
      </c>
      <c r="P762" s="3">
        <v>7.0</v>
      </c>
      <c r="Q762" s="4" t="s">
        <v>734</v>
      </c>
      <c r="R762" s="3">
        <v>54.0</v>
      </c>
      <c r="S762" s="4" t="s">
        <v>735</v>
      </c>
      <c r="T762" s="3">
        <v>272.0</v>
      </c>
      <c r="U762" s="4" t="s">
        <v>54</v>
      </c>
      <c r="V762" s="3">
        <v>4.0</v>
      </c>
      <c r="W762" s="4" t="s">
        <v>42</v>
      </c>
      <c r="X762" s="3">
        <v>272101.0</v>
      </c>
      <c r="Y762" s="4" t="s">
        <v>435</v>
      </c>
      <c r="Z762" s="4" t="s">
        <v>44</v>
      </c>
      <c r="AA762" s="3">
        <v>4101.0</v>
      </c>
      <c r="AB762" s="4" t="s">
        <v>148</v>
      </c>
      <c r="AC762" s="3">
        <v>0.0</v>
      </c>
      <c r="AD762" s="3">
        <v>0.0</v>
      </c>
      <c r="AE762" s="3">
        <v>0.0</v>
      </c>
      <c r="AF762" s="5">
        <v>45507.0</v>
      </c>
    </row>
    <row r="763" ht="14.25" hidden="1" customHeight="1">
      <c r="A763" s="6">
        <v>2023.0</v>
      </c>
      <c r="B763" s="7" t="s">
        <v>666</v>
      </c>
      <c r="C763" s="7" t="s">
        <v>667</v>
      </c>
      <c r="D763" s="7" t="s">
        <v>34</v>
      </c>
      <c r="E763" s="6">
        <v>10.0</v>
      </c>
      <c r="F763" s="7" t="s">
        <v>35</v>
      </c>
      <c r="G763" s="6">
        <v>100.0</v>
      </c>
      <c r="H763" s="7" t="s">
        <v>35</v>
      </c>
      <c r="I763" s="6">
        <v>100.0</v>
      </c>
      <c r="J763" s="7" t="s">
        <v>36</v>
      </c>
      <c r="K763" s="6">
        <v>19.0</v>
      </c>
      <c r="L763" s="7" t="s">
        <v>668</v>
      </c>
      <c r="M763" s="6">
        <v>2.0</v>
      </c>
      <c r="N763" s="7" t="s">
        <v>669</v>
      </c>
      <c r="O763" s="6">
        <v>15232.0</v>
      </c>
      <c r="P763" s="6">
        <v>7.0</v>
      </c>
      <c r="Q763" s="7" t="s">
        <v>734</v>
      </c>
      <c r="R763" s="6">
        <v>55.0</v>
      </c>
      <c r="S763" s="7" t="s">
        <v>692</v>
      </c>
      <c r="T763" s="6">
        <v>271.0</v>
      </c>
      <c r="U763" s="7" t="s">
        <v>41</v>
      </c>
      <c r="V763" s="6">
        <v>4.0</v>
      </c>
      <c r="W763" s="7" t="s">
        <v>42</v>
      </c>
      <c r="X763" s="6">
        <v>271101.0</v>
      </c>
      <c r="Y763" s="7" t="s">
        <v>116</v>
      </c>
      <c r="Z763" s="7" t="s">
        <v>44</v>
      </c>
      <c r="AA763" s="6">
        <v>4101.0</v>
      </c>
      <c r="AB763" s="7" t="s">
        <v>148</v>
      </c>
      <c r="AC763" s="6">
        <v>0.0</v>
      </c>
      <c r="AD763" s="6">
        <v>2.0889446E7</v>
      </c>
      <c r="AE763" s="6">
        <v>1.28292334E8</v>
      </c>
      <c r="AF763" s="8">
        <v>45507.0</v>
      </c>
    </row>
    <row r="764" ht="14.25" hidden="1" customHeight="1">
      <c r="A764" s="3">
        <v>2023.0</v>
      </c>
      <c r="B764" s="4" t="s">
        <v>666</v>
      </c>
      <c r="C764" s="4" t="s">
        <v>667</v>
      </c>
      <c r="D764" s="4" t="s">
        <v>34</v>
      </c>
      <c r="E764" s="3">
        <v>10.0</v>
      </c>
      <c r="F764" s="4" t="s">
        <v>35</v>
      </c>
      <c r="G764" s="3">
        <v>100.0</v>
      </c>
      <c r="H764" s="4" t="s">
        <v>35</v>
      </c>
      <c r="I764" s="3">
        <v>100.0</v>
      </c>
      <c r="J764" s="4" t="s">
        <v>36</v>
      </c>
      <c r="K764" s="3">
        <v>19.0</v>
      </c>
      <c r="L764" s="4" t="s">
        <v>668</v>
      </c>
      <c r="M764" s="3">
        <v>2.0</v>
      </c>
      <c r="N764" s="4" t="s">
        <v>669</v>
      </c>
      <c r="O764" s="3">
        <v>15232.0</v>
      </c>
      <c r="P764" s="3">
        <v>7.0</v>
      </c>
      <c r="Q764" s="4" t="s">
        <v>734</v>
      </c>
      <c r="R764" s="3">
        <v>55.0</v>
      </c>
      <c r="S764" s="4" t="s">
        <v>692</v>
      </c>
      <c r="T764" s="3">
        <v>272.0</v>
      </c>
      <c r="U764" s="4" t="s">
        <v>54</v>
      </c>
      <c r="V764" s="3">
        <v>4.0</v>
      </c>
      <c r="W764" s="4" t="s">
        <v>42</v>
      </c>
      <c r="X764" s="3">
        <v>272101.0</v>
      </c>
      <c r="Y764" s="4" t="s">
        <v>435</v>
      </c>
      <c r="Z764" s="4" t="s">
        <v>44</v>
      </c>
      <c r="AA764" s="3">
        <v>4101.0</v>
      </c>
      <c r="AB764" s="4" t="s">
        <v>148</v>
      </c>
      <c r="AC764" s="3">
        <v>0.0</v>
      </c>
      <c r="AD764" s="3">
        <v>0.0</v>
      </c>
      <c r="AE764" s="3">
        <v>0.0</v>
      </c>
      <c r="AF764" s="5">
        <v>45507.0</v>
      </c>
    </row>
    <row r="765" ht="14.25" hidden="1" customHeight="1">
      <c r="A765" s="6">
        <v>2023.0</v>
      </c>
      <c r="B765" s="7" t="s">
        <v>666</v>
      </c>
      <c r="C765" s="7" t="s">
        <v>667</v>
      </c>
      <c r="D765" s="7" t="s">
        <v>34</v>
      </c>
      <c r="E765" s="6">
        <v>10.0</v>
      </c>
      <c r="F765" s="7" t="s">
        <v>35</v>
      </c>
      <c r="G765" s="6">
        <v>100.0</v>
      </c>
      <c r="H765" s="7" t="s">
        <v>35</v>
      </c>
      <c r="I765" s="6">
        <v>100.0</v>
      </c>
      <c r="J765" s="7" t="s">
        <v>36</v>
      </c>
      <c r="K765" s="6">
        <v>19.0</v>
      </c>
      <c r="L765" s="7" t="s">
        <v>668</v>
      </c>
      <c r="M765" s="6">
        <v>2.0</v>
      </c>
      <c r="N765" s="7" t="s">
        <v>669</v>
      </c>
      <c r="O765" s="6">
        <v>15232.0</v>
      </c>
      <c r="P765" s="6">
        <v>7.0</v>
      </c>
      <c r="Q765" s="7" t="s">
        <v>734</v>
      </c>
      <c r="R765" s="6">
        <v>56.0</v>
      </c>
      <c r="S765" s="7" t="s">
        <v>693</v>
      </c>
      <c r="T765" s="6">
        <v>271.0</v>
      </c>
      <c r="U765" s="7" t="s">
        <v>41</v>
      </c>
      <c r="V765" s="6">
        <v>4.0</v>
      </c>
      <c r="W765" s="7" t="s">
        <v>42</v>
      </c>
      <c r="X765" s="6">
        <v>271101.0</v>
      </c>
      <c r="Y765" s="7" t="s">
        <v>116</v>
      </c>
      <c r="Z765" s="7" t="s">
        <v>44</v>
      </c>
      <c r="AA765" s="6">
        <v>4101.0</v>
      </c>
      <c r="AB765" s="7" t="s">
        <v>148</v>
      </c>
      <c r="AC765" s="6">
        <v>0.0</v>
      </c>
      <c r="AD765" s="6">
        <v>2.57821529E8</v>
      </c>
      <c r="AE765" s="6">
        <v>0.0</v>
      </c>
      <c r="AF765" s="8">
        <v>45507.0</v>
      </c>
    </row>
    <row r="766" ht="14.25" hidden="1" customHeight="1">
      <c r="A766" s="3">
        <v>2023.0</v>
      </c>
      <c r="B766" s="4" t="s">
        <v>666</v>
      </c>
      <c r="C766" s="4" t="s">
        <v>667</v>
      </c>
      <c r="D766" s="4" t="s">
        <v>34</v>
      </c>
      <c r="E766" s="3">
        <v>10.0</v>
      </c>
      <c r="F766" s="4" t="s">
        <v>35</v>
      </c>
      <c r="G766" s="3">
        <v>100.0</v>
      </c>
      <c r="H766" s="4" t="s">
        <v>35</v>
      </c>
      <c r="I766" s="3">
        <v>100.0</v>
      </c>
      <c r="J766" s="4" t="s">
        <v>36</v>
      </c>
      <c r="K766" s="3">
        <v>19.0</v>
      </c>
      <c r="L766" s="4" t="s">
        <v>668</v>
      </c>
      <c r="M766" s="3">
        <v>2.0</v>
      </c>
      <c r="N766" s="4" t="s">
        <v>669</v>
      </c>
      <c r="O766" s="3">
        <v>15232.0</v>
      </c>
      <c r="P766" s="3">
        <v>7.0</v>
      </c>
      <c r="Q766" s="4" t="s">
        <v>734</v>
      </c>
      <c r="R766" s="3">
        <v>56.0</v>
      </c>
      <c r="S766" s="4" t="s">
        <v>693</v>
      </c>
      <c r="T766" s="3">
        <v>272.0</v>
      </c>
      <c r="U766" s="4" t="s">
        <v>54</v>
      </c>
      <c r="V766" s="3">
        <v>4.0</v>
      </c>
      <c r="W766" s="4" t="s">
        <v>42</v>
      </c>
      <c r="X766" s="3">
        <v>272101.0</v>
      </c>
      <c r="Y766" s="4" t="s">
        <v>435</v>
      </c>
      <c r="Z766" s="4" t="s">
        <v>44</v>
      </c>
      <c r="AA766" s="3">
        <v>4101.0</v>
      </c>
      <c r="AB766" s="4" t="s">
        <v>148</v>
      </c>
      <c r="AC766" s="3">
        <v>0.0</v>
      </c>
      <c r="AD766" s="3">
        <v>0.0</v>
      </c>
      <c r="AE766" s="3">
        <v>0.0</v>
      </c>
      <c r="AF766" s="5">
        <v>45507.0</v>
      </c>
    </row>
    <row r="767" ht="14.25" hidden="1" customHeight="1">
      <c r="A767" s="6">
        <v>2023.0</v>
      </c>
      <c r="B767" s="7" t="s">
        <v>666</v>
      </c>
      <c r="C767" s="7" t="s">
        <v>667</v>
      </c>
      <c r="D767" s="7" t="s">
        <v>34</v>
      </c>
      <c r="E767" s="6">
        <v>10.0</v>
      </c>
      <c r="F767" s="7" t="s">
        <v>35</v>
      </c>
      <c r="G767" s="6">
        <v>100.0</v>
      </c>
      <c r="H767" s="7" t="s">
        <v>35</v>
      </c>
      <c r="I767" s="6">
        <v>100.0</v>
      </c>
      <c r="J767" s="7" t="s">
        <v>36</v>
      </c>
      <c r="K767" s="6">
        <v>19.0</v>
      </c>
      <c r="L767" s="7" t="s">
        <v>668</v>
      </c>
      <c r="M767" s="6">
        <v>2.0</v>
      </c>
      <c r="N767" s="7" t="s">
        <v>669</v>
      </c>
      <c r="O767" s="6">
        <v>15232.0</v>
      </c>
      <c r="P767" s="6">
        <v>7.0</v>
      </c>
      <c r="Q767" s="7" t="s">
        <v>734</v>
      </c>
      <c r="R767" s="6">
        <v>57.0</v>
      </c>
      <c r="S767" s="7" t="s">
        <v>694</v>
      </c>
      <c r="T767" s="6">
        <v>271.0</v>
      </c>
      <c r="U767" s="7" t="s">
        <v>41</v>
      </c>
      <c r="V767" s="6">
        <v>4.0</v>
      </c>
      <c r="W767" s="7" t="s">
        <v>42</v>
      </c>
      <c r="X767" s="6">
        <v>271101.0</v>
      </c>
      <c r="Y767" s="7" t="s">
        <v>116</v>
      </c>
      <c r="Z767" s="7" t="s">
        <v>44</v>
      </c>
      <c r="AA767" s="6">
        <v>4101.0</v>
      </c>
      <c r="AB767" s="7" t="s">
        <v>148</v>
      </c>
      <c r="AC767" s="6">
        <v>0.0</v>
      </c>
      <c r="AD767" s="6">
        <v>1.98530287E8</v>
      </c>
      <c r="AE767" s="6">
        <v>0.0</v>
      </c>
      <c r="AF767" s="8">
        <v>45507.0</v>
      </c>
    </row>
    <row r="768" ht="14.25" hidden="1" customHeight="1">
      <c r="A768" s="3">
        <v>2023.0</v>
      </c>
      <c r="B768" s="4" t="s">
        <v>666</v>
      </c>
      <c r="C768" s="4" t="s">
        <v>667</v>
      </c>
      <c r="D768" s="4" t="s">
        <v>34</v>
      </c>
      <c r="E768" s="3">
        <v>10.0</v>
      </c>
      <c r="F768" s="4" t="s">
        <v>35</v>
      </c>
      <c r="G768" s="3">
        <v>100.0</v>
      </c>
      <c r="H768" s="4" t="s">
        <v>35</v>
      </c>
      <c r="I768" s="3">
        <v>100.0</v>
      </c>
      <c r="J768" s="4" t="s">
        <v>36</v>
      </c>
      <c r="K768" s="3">
        <v>19.0</v>
      </c>
      <c r="L768" s="4" t="s">
        <v>668</v>
      </c>
      <c r="M768" s="3">
        <v>2.0</v>
      </c>
      <c r="N768" s="4" t="s">
        <v>669</v>
      </c>
      <c r="O768" s="3">
        <v>15232.0</v>
      </c>
      <c r="P768" s="3">
        <v>7.0</v>
      </c>
      <c r="Q768" s="4" t="s">
        <v>734</v>
      </c>
      <c r="R768" s="3">
        <v>57.0</v>
      </c>
      <c r="S768" s="4" t="s">
        <v>694</v>
      </c>
      <c r="T768" s="3">
        <v>272.0</v>
      </c>
      <c r="U768" s="4" t="s">
        <v>54</v>
      </c>
      <c r="V768" s="3">
        <v>4.0</v>
      </c>
      <c r="W768" s="4" t="s">
        <v>42</v>
      </c>
      <c r="X768" s="3">
        <v>272201.0</v>
      </c>
      <c r="Y768" s="4" t="s">
        <v>658</v>
      </c>
      <c r="Z768" s="4" t="s">
        <v>44</v>
      </c>
      <c r="AA768" s="3">
        <v>4101.0</v>
      </c>
      <c r="AB768" s="4" t="s">
        <v>148</v>
      </c>
      <c r="AC768" s="3">
        <v>0.0</v>
      </c>
      <c r="AD768" s="3">
        <v>0.0</v>
      </c>
      <c r="AE768" s="3">
        <v>0.0</v>
      </c>
      <c r="AF768" s="5">
        <v>45507.0</v>
      </c>
    </row>
    <row r="769" ht="14.25" hidden="1" customHeight="1">
      <c r="A769" s="6">
        <v>2023.0</v>
      </c>
      <c r="B769" s="7" t="s">
        <v>666</v>
      </c>
      <c r="C769" s="7" t="s">
        <v>667</v>
      </c>
      <c r="D769" s="7" t="s">
        <v>34</v>
      </c>
      <c r="E769" s="6">
        <v>10.0</v>
      </c>
      <c r="F769" s="7" t="s">
        <v>35</v>
      </c>
      <c r="G769" s="6">
        <v>100.0</v>
      </c>
      <c r="H769" s="7" t="s">
        <v>35</v>
      </c>
      <c r="I769" s="6">
        <v>100.0</v>
      </c>
      <c r="J769" s="7" t="s">
        <v>36</v>
      </c>
      <c r="K769" s="6">
        <v>19.0</v>
      </c>
      <c r="L769" s="7" t="s">
        <v>668</v>
      </c>
      <c r="M769" s="6">
        <v>2.0</v>
      </c>
      <c r="N769" s="7" t="s">
        <v>669</v>
      </c>
      <c r="O769" s="6">
        <v>15232.0</v>
      </c>
      <c r="P769" s="6">
        <v>7.0</v>
      </c>
      <c r="Q769" s="7" t="s">
        <v>734</v>
      </c>
      <c r="R769" s="6">
        <v>58.0</v>
      </c>
      <c r="S769" s="7" t="s">
        <v>702</v>
      </c>
      <c r="T769" s="6">
        <v>271.0</v>
      </c>
      <c r="U769" s="7" t="s">
        <v>41</v>
      </c>
      <c r="V769" s="6">
        <v>4.0</v>
      </c>
      <c r="W769" s="7" t="s">
        <v>42</v>
      </c>
      <c r="X769" s="6">
        <v>271101.0</v>
      </c>
      <c r="Y769" s="7" t="s">
        <v>116</v>
      </c>
      <c r="Z769" s="7" t="s">
        <v>44</v>
      </c>
      <c r="AA769" s="6">
        <v>4101.0</v>
      </c>
      <c r="AB769" s="7" t="s">
        <v>148</v>
      </c>
      <c r="AC769" s="6">
        <v>0.0</v>
      </c>
      <c r="AD769" s="6">
        <v>2.46917966E8</v>
      </c>
      <c r="AE769" s="6">
        <v>0.0</v>
      </c>
      <c r="AF769" s="8">
        <v>45507.0</v>
      </c>
    </row>
    <row r="770" ht="14.25" hidden="1" customHeight="1">
      <c r="A770" s="3">
        <v>2023.0</v>
      </c>
      <c r="B770" s="4" t="s">
        <v>666</v>
      </c>
      <c r="C770" s="4" t="s">
        <v>667</v>
      </c>
      <c r="D770" s="4" t="s">
        <v>34</v>
      </c>
      <c r="E770" s="3">
        <v>10.0</v>
      </c>
      <c r="F770" s="4" t="s">
        <v>35</v>
      </c>
      <c r="G770" s="3">
        <v>100.0</v>
      </c>
      <c r="H770" s="4" t="s">
        <v>35</v>
      </c>
      <c r="I770" s="3">
        <v>100.0</v>
      </c>
      <c r="J770" s="4" t="s">
        <v>36</v>
      </c>
      <c r="K770" s="3">
        <v>19.0</v>
      </c>
      <c r="L770" s="4" t="s">
        <v>668</v>
      </c>
      <c r="M770" s="3">
        <v>2.0</v>
      </c>
      <c r="N770" s="4" t="s">
        <v>669</v>
      </c>
      <c r="O770" s="3">
        <v>15232.0</v>
      </c>
      <c r="P770" s="3">
        <v>7.0</v>
      </c>
      <c r="Q770" s="4" t="s">
        <v>734</v>
      </c>
      <c r="R770" s="3">
        <v>58.0</v>
      </c>
      <c r="S770" s="4" t="s">
        <v>702</v>
      </c>
      <c r="T770" s="3">
        <v>271.0</v>
      </c>
      <c r="U770" s="4" t="s">
        <v>41</v>
      </c>
      <c r="V770" s="3">
        <v>4.0</v>
      </c>
      <c r="W770" s="4" t="s">
        <v>42</v>
      </c>
      <c r="X770" s="3">
        <v>271301.0</v>
      </c>
      <c r="Y770" s="4" t="s">
        <v>122</v>
      </c>
      <c r="Z770" s="4" t="s">
        <v>44</v>
      </c>
      <c r="AA770" s="3">
        <v>4101.0</v>
      </c>
      <c r="AB770" s="4" t="s">
        <v>148</v>
      </c>
      <c r="AC770" s="3">
        <v>0.0</v>
      </c>
      <c r="AD770" s="3">
        <v>0.0</v>
      </c>
      <c r="AE770" s="3">
        <v>0.0</v>
      </c>
      <c r="AF770" s="5">
        <v>45507.0</v>
      </c>
    </row>
    <row r="771" ht="14.25" hidden="1" customHeight="1">
      <c r="A771" s="6">
        <v>2023.0</v>
      </c>
      <c r="B771" s="7" t="s">
        <v>666</v>
      </c>
      <c r="C771" s="7" t="s">
        <v>667</v>
      </c>
      <c r="D771" s="7" t="s">
        <v>34</v>
      </c>
      <c r="E771" s="6">
        <v>10.0</v>
      </c>
      <c r="F771" s="7" t="s">
        <v>35</v>
      </c>
      <c r="G771" s="6">
        <v>100.0</v>
      </c>
      <c r="H771" s="7" t="s">
        <v>35</v>
      </c>
      <c r="I771" s="6">
        <v>100.0</v>
      </c>
      <c r="J771" s="7" t="s">
        <v>36</v>
      </c>
      <c r="K771" s="6">
        <v>19.0</v>
      </c>
      <c r="L771" s="7" t="s">
        <v>668</v>
      </c>
      <c r="M771" s="6">
        <v>2.0</v>
      </c>
      <c r="N771" s="7" t="s">
        <v>669</v>
      </c>
      <c r="O771" s="6">
        <v>15232.0</v>
      </c>
      <c r="P771" s="6">
        <v>7.0</v>
      </c>
      <c r="Q771" s="7" t="s">
        <v>734</v>
      </c>
      <c r="R771" s="6">
        <v>59.0</v>
      </c>
      <c r="S771" s="7" t="s">
        <v>724</v>
      </c>
      <c r="T771" s="6">
        <v>271.0</v>
      </c>
      <c r="U771" s="7" t="s">
        <v>41</v>
      </c>
      <c r="V771" s="6">
        <v>4.0</v>
      </c>
      <c r="W771" s="7" t="s">
        <v>42</v>
      </c>
      <c r="X771" s="6">
        <v>271101.0</v>
      </c>
      <c r="Y771" s="7" t="s">
        <v>116</v>
      </c>
      <c r="Z771" s="7" t="s">
        <v>44</v>
      </c>
      <c r="AA771" s="6">
        <v>4101.0</v>
      </c>
      <c r="AB771" s="7" t="s">
        <v>148</v>
      </c>
      <c r="AC771" s="6">
        <v>0.0</v>
      </c>
      <c r="AD771" s="6">
        <v>3.8120711E7</v>
      </c>
      <c r="AE771" s="6">
        <v>0.0</v>
      </c>
      <c r="AF771" s="8">
        <v>45507.0</v>
      </c>
    </row>
    <row r="772" ht="14.25" hidden="1" customHeight="1">
      <c r="A772" s="3">
        <v>2023.0</v>
      </c>
      <c r="B772" s="4" t="s">
        <v>666</v>
      </c>
      <c r="C772" s="4" t="s">
        <v>667</v>
      </c>
      <c r="D772" s="4" t="s">
        <v>34</v>
      </c>
      <c r="E772" s="3">
        <v>10.0</v>
      </c>
      <c r="F772" s="4" t="s">
        <v>35</v>
      </c>
      <c r="G772" s="3">
        <v>100.0</v>
      </c>
      <c r="H772" s="4" t="s">
        <v>35</v>
      </c>
      <c r="I772" s="3">
        <v>100.0</v>
      </c>
      <c r="J772" s="4" t="s">
        <v>36</v>
      </c>
      <c r="K772" s="3">
        <v>19.0</v>
      </c>
      <c r="L772" s="4" t="s">
        <v>668</v>
      </c>
      <c r="M772" s="3">
        <v>2.0</v>
      </c>
      <c r="N772" s="4" t="s">
        <v>669</v>
      </c>
      <c r="O772" s="3">
        <v>15232.0</v>
      </c>
      <c r="P772" s="3">
        <v>7.0</v>
      </c>
      <c r="Q772" s="4" t="s">
        <v>734</v>
      </c>
      <c r="R772" s="3">
        <v>59.0</v>
      </c>
      <c r="S772" s="4" t="s">
        <v>724</v>
      </c>
      <c r="T772" s="3">
        <v>271.0</v>
      </c>
      <c r="U772" s="4" t="s">
        <v>41</v>
      </c>
      <c r="V772" s="3">
        <v>4.0</v>
      </c>
      <c r="W772" s="4" t="s">
        <v>42</v>
      </c>
      <c r="X772" s="3">
        <v>271201.0</v>
      </c>
      <c r="Y772" s="4" t="s">
        <v>43</v>
      </c>
      <c r="Z772" s="4" t="s">
        <v>44</v>
      </c>
      <c r="AA772" s="3">
        <v>4101.0</v>
      </c>
      <c r="AB772" s="4" t="s">
        <v>148</v>
      </c>
      <c r="AC772" s="3">
        <v>0.0</v>
      </c>
      <c r="AD772" s="3">
        <v>0.0</v>
      </c>
      <c r="AE772" s="3">
        <v>0.0</v>
      </c>
      <c r="AF772" s="5">
        <v>45507.0</v>
      </c>
    </row>
    <row r="773" ht="14.25" hidden="1" customHeight="1">
      <c r="A773" s="6">
        <v>2023.0</v>
      </c>
      <c r="B773" s="7" t="s">
        <v>666</v>
      </c>
      <c r="C773" s="7" t="s">
        <v>667</v>
      </c>
      <c r="D773" s="7" t="s">
        <v>34</v>
      </c>
      <c r="E773" s="6">
        <v>10.0</v>
      </c>
      <c r="F773" s="7" t="s">
        <v>35</v>
      </c>
      <c r="G773" s="6">
        <v>100.0</v>
      </c>
      <c r="H773" s="7" t="s">
        <v>35</v>
      </c>
      <c r="I773" s="6">
        <v>100.0</v>
      </c>
      <c r="J773" s="7" t="s">
        <v>36</v>
      </c>
      <c r="K773" s="6">
        <v>19.0</v>
      </c>
      <c r="L773" s="7" t="s">
        <v>668</v>
      </c>
      <c r="M773" s="6">
        <v>2.0</v>
      </c>
      <c r="N773" s="7" t="s">
        <v>669</v>
      </c>
      <c r="O773" s="6">
        <v>15351.0</v>
      </c>
      <c r="P773" s="6">
        <v>8.0</v>
      </c>
      <c r="Q773" s="7" t="s">
        <v>736</v>
      </c>
      <c r="R773" s="6">
        <v>51.0</v>
      </c>
      <c r="S773" s="7" t="s">
        <v>737</v>
      </c>
      <c r="T773" s="6">
        <v>271.0</v>
      </c>
      <c r="U773" s="7" t="s">
        <v>41</v>
      </c>
      <c r="V773" s="6">
        <v>4.0</v>
      </c>
      <c r="W773" s="7" t="s">
        <v>42</v>
      </c>
      <c r="X773" s="6">
        <v>271201.0</v>
      </c>
      <c r="Y773" s="7" t="s">
        <v>43</v>
      </c>
      <c r="Z773" s="7" t="s">
        <v>44</v>
      </c>
      <c r="AA773" s="6">
        <v>4102.0</v>
      </c>
      <c r="AB773" s="7" t="s">
        <v>45</v>
      </c>
      <c r="AC773" s="6">
        <v>0.0</v>
      </c>
      <c r="AD773" s="6">
        <v>2.810904669E9</v>
      </c>
      <c r="AE773" s="6">
        <v>2.685426279E9</v>
      </c>
      <c r="AF773" s="8">
        <v>45507.0</v>
      </c>
    </row>
    <row r="774" ht="14.25" hidden="1" customHeight="1">
      <c r="A774" s="3">
        <v>2023.0</v>
      </c>
      <c r="B774" s="4" t="s">
        <v>666</v>
      </c>
      <c r="C774" s="4" t="s">
        <v>667</v>
      </c>
      <c r="D774" s="4" t="s">
        <v>34</v>
      </c>
      <c r="E774" s="3">
        <v>10.0</v>
      </c>
      <c r="F774" s="4" t="s">
        <v>35</v>
      </c>
      <c r="G774" s="3">
        <v>100.0</v>
      </c>
      <c r="H774" s="4" t="s">
        <v>35</v>
      </c>
      <c r="I774" s="3">
        <v>100.0</v>
      </c>
      <c r="J774" s="4" t="s">
        <v>36</v>
      </c>
      <c r="K774" s="3">
        <v>19.0</v>
      </c>
      <c r="L774" s="4" t="s">
        <v>668</v>
      </c>
      <c r="M774" s="3">
        <v>2.0</v>
      </c>
      <c r="N774" s="4" t="s">
        <v>669</v>
      </c>
      <c r="O774" s="3">
        <v>15351.0</v>
      </c>
      <c r="P774" s="3">
        <v>8.0</v>
      </c>
      <c r="Q774" s="4" t="s">
        <v>736</v>
      </c>
      <c r="R774" s="3">
        <v>51.0</v>
      </c>
      <c r="S774" s="4" t="s">
        <v>737</v>
      </c>
      <c r="T774" s="3">
        <v>271.0</v>
      </c>
      <c r="U774" s="4" t="s">
        <v>41</v>
      </c>
      <c r="V774" s="3">
        <v>4.0</v>
      </c>
      <c r="W774" s="4" t="s">
        <v>42</v>
      </c>
      <c r="X774" s="3">
        <v>271401.0</v>
      </c>
      <c r="Y774" s="4" t="s">
        <v>672</v>
      </c>
      <c r="Z774" s="4" t="s">
        <v>44</v>
      </c>
      <c r="AA774" s="3">
        <v>4102.0</v>
      </c>
      <c r="AB774" s="4" t="s">
        <v>45</v>
      </c>
      <c r="AC774" s="3">
        <v>0.0</v>
      </c>
      <c r="AD774" s="3">
        <v>4.97829996E8</v>
      </c>
      <c r="AE774" s="3">
        <v>0.0</v>
      </c>
      <c r="AF774" s="5">
        <v>45507.0</v>
      </c>
    </row>
    <row r="775" ht="14.25" hidden="1" customHeight="1">
      <c r="A775" s="6">
        <v>2023.0</v>
      </c>
      <c r="B775" s="7" t="s">
        <v>666</v>
      </c>
      <c r="C775" s="7" t="s">
        <v>667</v>
      </c>
      <c r="D775" s="7" t="s">
        <v>34</v>
      </c>
      <c r="E775" s="6">
        <v>10.0</v>
      </c>
      <c r="F775" s="7" t="s">
        <v>35</v>
      </c>
      <c r="G775" s="6">
        <v>100.0</v>
      </c>
      <c r="H775" s="7" t="s">
        <v>35</v>
      </c>
      <c r="I775" s="6">
        <v>100.0</v>
      </c>
      <c r="J775" s="7" t="s">
        <v>36</v>
      </c>
      <c r="K775" s="6">
        <v>19.0</v>
      </c>
      <c r="L775" s="7" t="s">
        <v>668</v>
      </c>
      <c r="M775" s="6">
        <v>2.0</v>
      </c>
      <c r="N775" s="7" t="s">
        <v>669</v>
      </c>
      <c r="O775" s="6">
        <v>15351.0</v>
      </c>
      <c r="P775" s="6">
        <v>8.0</v>
      </c>
      <c r="Q775" s="7" t="s">
        <v>736</v>
      </c>
      <c r="R775" s="6">
        <v>51.0</v>
      </c>
      <c r="S775" s="7" t="s">
        <v>737</v>
      </c>
      <c r="T775" s="6">
        <v>272.0</v>
      </c>
      <c r="U775" s="7" t="s">
        <v>54</v>
      </c>
      <c r="V775" s="6">
        <v>4.0</v>
      </c>
      <c r="W775" s="7" t="s">
        <v>42</v>
      </c>
      <c r="X775" s="6">
        <v>272401.0</v>
      </c>
      <c r="Y775" s="7" t="s">
        <v>56</v>
      </c>
      <c r="Z775" s="7" t="s">
        <v>44</v>
      </c>
      <c r="AA775" s="6">
        <v>4102.0</v>
      </c>
      <c r="AB775" s="7" t="s">
        <v>45</v>
      </c>
      <c r="AC775" s="6">
        <v>0.0</v>
      </c>
      <c r="AD775" s="6">
        <v>0.0</v>
      </c>
      <c r="AE775" s="6">
        <v>0.0</v>
      </c>
      <c r="AF775" s="8">
        <v>45507.0</v>
      </c>
    </row>
    <row r="776" ht="14.25" hidden="1" customHeight="1">
      <c r="A776" s="3">
        <v>2023.0</v>
      </c>
      <c r="B776" s="4" t="s">
        <v>666</v>
      </c>
      <c r="C776" s="4" t="s">
        <v>667</v>
      </c>
      <c r="D776" s="4" t="s">
        <v>34</v>
      </c>
      <c r="E776" s="3">
        <v>10.0</v>
      </c>
      <c r="F776" s="4" t="s">
        <v>35</v>
      </c>
      <c r="G776" s="3">
        <v>100.0</v>
      </c>
      <c r="H776" s="4" t="s">
        <v>35</v>
      </c>
      <c r="I776" s="3">
        <v>100.0</v>
      </c>
      <c r="J776" s="4" t="s">
        <v>36</v>
      </c>
      <c r="K776" s="3">
        <v>19.0</v>
      </c>
      <c r="L776" s="4" t="s">
        <v>668</v>
      </c>
      <c r="M776" s="3">
        <v>2.0</v>
      </c>
      <c r="N776" s="4" t="s">
        <v>669</v>
      </c>
      <c r="O776" s="3">
        <v>15351.0</v>
      </c>
      <c r="P776" s="3">
        <v>8.0</v>
      </c>
      <c r="Q776" s="4" t="s">
        <v>736</v>
      </c>
      <c r="R776" s="3">
        <v>52.0</v>
      </c>
      <c r="S776" s="4" t="s">
        <v>738</v>
      </c>
      <c r="T776" s="3">
        <v>271.0</v>
      </c>
      <c r="U776" s="4" t="s">
        <v>41</v>
      </c>
      <c r="V776" s="3">
        <v>4.0</v>
      </c>
      <c r="W776" s="4" t="s">
        <v>42</v>
      </c>
      <c r="X776" s="3">
        <v>271301.0</v>
      </c>
      <c r="Y776" s="4" t="s">
        <v>122</v>
      </c>
      <c r="Z776" s="4" t="s">
        <v>44</v>
      </c>
      <c r="AA776" s="3">
        <v>4102.0</v>
      </c>
      <c r="AB776" s="4" t="s">
        <v>45</v>
      </c>
      <c r="AC776" s="3">
        <v>0.0</v>
      </c>
      <c r="AD776" s="3">
        <v>6.1504789E7</v>
      </c>
      <c r="AE776" s="3">
        <v>0.0</v>
      </c>
      <c r="AF776" s="5">
        <v>45507.0</v>
      </c>
    </row>
    <row r="777" ht="14.25" hidden="1" customHeight="1">
      <c r="A777" s="6">
        <v>2023.0</v>
      </c>
      <c r="B777" s="7" t="s">
        <v>666</v>
      </c>
      <c r="C777" s="7" t="s">
        <v>667</v>
      </c>
      <c r="D777" s="7" t="s">
        <v>34</v>
      </c>
      <c r="E777" s="6">
        <v>10.0</v>
      </c>
      <c r="F777" s="7" t="s">
        <v>35</v>
      </c>
      <c r="G777" s="6">
        <v>100.0</v>
      </c>
      <c r="H777" s="7" t="s">
        <v>35</v>
      </c>
      <c r="I777" s="6">
        <v>100.0</v>
      </c>
      <c r="J777" s="7" t="s">
        <v>36</v>
      </c>
      <c r="K777" s="6">
        <v>19.0</v>
      </c>
      <c r="L777" s="7" t="s">
        <v>668</v>
      </c>
      <c r="M777" s="6">
        <v>2.0</v>
      </c>
      <c r="N777" s="7" t="s">
        <v>669</v>
      </c>
      <c r="O777" s="6">
        <v>15351.0</v>
      </c>
      <c r="P777" s="6">
        <v>8.0</v>
      </c>
      <c r="Q777" s="7" t="s">
        <v>736</v>
      </c>
      <c r="R777" s="6">
        <v>52.0</v>
      </c>
      <c r="S777" s="7" t="s">
        <v>738</v>
      </c>
      <c r="T777" s="6">
        <v>272.0</v>
      </c>
      <c r="U777" s="7" t="s">
        <v>54</v>
      </c>
      <c r="V777" s="6">
        <v>4.0</v>
      </c>
      <c r="W777" s="7" t="s">
        <v>42</v>
      </c>
      <c r="X777" s="6">
        <v>272701.0</v>
      </c>
      <c r="Y777" s="7" t="s">
        <v>65</v>
      </c>
      <c r="Z777" s="7" t="s">
        <v>44</v>
      </c>
      <c r="AA777" s="6">
        <v>4102.0</v>
      </c>
      <c r="AB777" s="7" t="s">
        <v>45</v>
      </c>
      <c r="AC777" s="6">
        <v>0.0</v>
      </c>
      <c r="AD777" s="6">
        <v>1.57687694E8</v>
      </c>
      <c r="AE777" s="6">
        <v>0.0</v>
      </c>
      <c r="AF777" s="8">
        <v>45507.0</v>
      </c>
    </row>
    <row r="778" ht="14.25" hidden="1" customHeight="1">
      <c r="A778" s="3">
        <v>2023.0</v>
      </c>
      <c r="B778" s="4" t="s">
        <v>666</v>
      </c>
      <c r="C778" s="4" t="s">
        <v>667</v>
      </c>
      <c r="D778" s="4" t="s">
        <v>34</v>
      </c>
      <c r="E778" s="3">
        <v>10.0</v>
      </c>
      <c r="F778" s="4" t="s">
        <v>35</v>
      </c>
      <c r="G778" s="3">
        <v>100.0</v>
      </c>
      <c r="H778" s="4" t="s">
        <v>35</v>
      </c>
      <c r="I778" s="3">
        <v>100.0</v>
      </c>
      <c r="J778" s="4" t="s">
        <v>36</v>
      </c>
      <c r="K778" s="3">
        <v>19.0</v>
      </c>
      <c r="L778" s="4" t="s">
        <v>668</v>
      </c>
      <c r="M778" s="3">
        <v>2.0</v>
      </c>
      <c r="N778" s="4" t="s">
        <v>669</v>
      </c>
      <c r="O778" s="3">
        <v>15351.0</v>
      </c>
      <c r="P778" s="3">
        <v>8.0</v>
      </c>
      <c r="Q778" s="4" t="s">
        <v>736</v>
      </c>
      <c r="R778" s="3">
        <v>53.0</v>
      </c>
      <c r="S778" s="4" t="s">
        <v>739</v>
      </c>
      <c r="T778" s="3">
        <v>271.0</v>
      </c>
      <c r="U778" s="4" t="s">
        <v>41</v>
      </c>
      <c r="V778" s="3">
        <v>4.0</v>
      </c>
      <c r="W778" s="4" t="s">
        <v>42</v>
      </c>
      <c r="X778" s="3">
        <v>271201.0</v>
      </c>
      <c r="Y778" s="4" t="s">
        <v>43</v>
      </c>
      <c r="Z778" s="4" t="s">
        <v>44</v>
      </c>
      <c r="AA778" s="3">
        <v>4102.0</v>
      </c>
      <c r="AB778" s="4" t="s">
        <v>45</v>
      </c>
      <c r="AC778" s="3">
        <v>0.0</v>
      </c>
      <c r="AD778" s="3">
        <v>8.17623244E8</v>
      </c>
      <c r="AE778" s="3">
        <v>0.0</v>
      </c>
      <c r="AF778" s="5">
        <v>45507.0</v>
      </c>
    </row>
    <row r="779" ht="14.25" hidden="1" customHeight="1">
      <c r="A779" s="6">
        <v>2023.0</v>
      </c>
      <c r="B779" s="7" t="s">
        <v>666</v>
      </c>
      <c r="C779" s="7" t="s">
        <v>667</v>
      </c>
      <c r="D779" s="7" t="s">
        <v>34</v>
      </c>
      <c r="E779" s="6">
        <v>10.0</v>
      </c>
      <c r="F779" s="7" t="s">
        <v>35</v>
      </c>
      <c r="G779" s="6">
        <v>100.0</v>
      </c>
      <c r="H779" s="7" t="s">
        <v>35</v>
      </c>
      <c r="I779" s="6">
        <v>100.0</v>
      </c>
      <c r="J779" s="7" t="s">
        <v>36</v>
      </c>
      <c r="K779" s="6">
        <v>19.0</v>
      </c>
      <c r="L779" s="7" t="s">
        <v>668</v>
      </c>
      <c r="M779" s="6">
        <v>2.0</v>
      </c>
      <c r="N779" s="7" t="s">
        <v>669</v>
      </c>
      <c r="O779" s="6">
        <v>15351.0</v>
      </c>
      <c r="P779" s="6">
        <v>8.0</v>
      </c>
      <c r="Q779" s="7" t="s">
        <v>736</v>
      </c>
      <c r="R779" s="6">
        <v>53.0</v>
      </c>
      <c r="S779" s="7" t="s">
        <v>739</v>
      </c>
      <c r="T779" s="6">
        <v>272.0</v>
      </c>
      <c r="U779" s="7" t="s">
        <v>54</v>
      </c>
      <c r="V779" s="6">
        <v>4.0</v>
      </c>
      <c r="W779" s="7" t="s">
        <v>42</v>
      </c>
      <c r="X779" s="6">
        <v>272401.0</v>
      </c>
      <c r="Y779" s="7" t="s">
        <v>56</v>
      </c>
      <c r="Z779" s="7" t="s">
        <v>44</v>
      </c>
      <c r="AA779" s="6">
        <v>4102.0</v>
      </c>
      <c r="AB779" s="7" t="s">
        <v>45</v>
      </c>
      <c r="AC779" s="6">
        <v>0.0</v>
      </c>
      <c r="AD779" s="6">
        <v>0.0</v>
      </c>
      <c r="AE779" s="6">
        <v>0.0</v>
      </c>
      <c r="AF779" s="8">
        <v>45507.0</v>
      </c>
    </row>
    <row r="780" ht="14.25" hidden="1" customHeight="1">
      <c r="A780" s="3">
        <v>2023.0</v>
      </c>
      <c r="B780" s="4" t="s">
        <v>666</v>
      </c>
      <c r="C780" s="4" t="s">
        <v>667</v>
      </c>
      <c r="D780" s="4" t="s">
        <v>34</v>
      </c>
      <c r="E780" s="3">
        <v>10.0</v>
      </c>
      <c r="F780" s="4" t="s">
        <v>35</v>
      </c>
      <c r="G780" s="3">
        <v>100.0</v>
      </c>
      <c r="H780" s="4" t="s">
        <v>35</v>
      </c>
      <c r="I780" s="3">
        <v>100.0</v>
      </c>
      <c r="J780" s="4" t="s">
        <v>36</v>
      </c>
      <c r="K780" s="3">
        <v>19.0</v>
      </c>
      <c r="L780" s="4" t="s">
        <v>668</v>
      </c>
      <c r="M780" s="3">
        <v>2.0</v>
      </c>
      <c r="N780" s="4" t="s">
        <v>669</v>
      </c>
      <c r="O780" s="3">
        <v>15351.0</v>
      </c>
      <c r="P780" s="3">
        <v>8.0</v>
      </c>
      <c r="Q780" s="4" t="s">
        <v>736</v>
      </c>
      <c r="R780" s="3">
        <v>54.0</v>
      </c>
      <c r="S780" s="4" t="s">
        <v>740</v>
      </c>
      <c r="T780" s="3">
        <v>271.0</v>
      </c>
      <c r="U780" s="4" t="s">
        <v>41</v>
      </c>
      <c r="V780" s="3">
        <v>4.0</v>
      </c>
      <c r="W780" s="4" t="s">
        <v>42</v>
      </c>
      <c r="X780" s="3">
        <v>271201.0</v>
      </c>
      <c r="Y780" s="4" t="s">
        <v>43</v>
      </c>
      <c r="Z780" s="4" t="s">
        <v>44</v>
      </c>
      <c r="AA780" s="3">
        <v>4102.0</v>
      </c>
      <c r="AB780" s="4" t="s">
        <v>45</v>
      </c>
      <c r="AC780" s="3">
        <v>0.0</v>
      </c>
      <c r="AD780" s="3">
        <v>3.92914894E8</v>
      </c>
      <c r="AE780" s="3">
        <v>0.0</v>
      </c>
      <c r="AF780" s="5">
        <v>45507.0</v>
      </c>
    </row>
    <row r="781" ht="14.25" hidden="1" customHeight="1">
      <c r="A781" s="6">
        <v>2023.0</v>
      </c>
      <c r="B781" s="7" t="s">
        <v>666</v>
      </c>
      <c r="C781" s="7" t="s">
        <v>667</v>
      </c>
      <c r="D781" s="7" t="s">
        <v>34</v>
      </c>
      <c r="E781" s="6">
        <v>10.0</v>
      </c>
      <c r="F781" s="7" t="s">
        <v>35</v>
      </c>
      <c r="G781" s="6">
        <v>100.0</v>
      </c>
      <c r="H781" s="7" t="s">
        <v>35</v>
      </c>
      <c r="I781" s="6">
        <v>100.0</v>
      </c>
      <c r="J781" s="7" t="s">
        <v>36</v>
      </c>
      <c r="K781" s="6">
        <v>19.0</v>
      </c>
      <c r="L781" s="7" t="s">
        <v>668</v>
      </c>
      <c r="M781" s="6">
        <v>2.0</v>
      </c>
      <c r="N781" s="7" t="s">
        <v>669</v>
      </c>
      <c r="O781" s="6">
        <v>15351.0</v>
      </c>
      <c r="P781" s="6">
        <v>8.0</v>
      </c>
      <c r="Q781" s="7" t="s">
        <v>736</v>
      </c>
      <c r="R781" s="6">
        <v>54.0</v>
      </c>
      <c r="S781" s="7" t="s">
        <v>740</v>
      </c>
      <c r="T781" s="6">
        <v>271.0</v>
      </c>
      <c r="U781" s="7" t="s">
        <v>41</v>
      </c>
      <c r="V781" s="6">
        <v>4.0</v>
      </c>
      <c r="W781" s="7" t="s">
        <v>42</v>
      </c>
      <c r="X781" s="6">
        <v>271301.0</v>
      </c>
      <c r="Y781" s="7" t="s">
        <v>122</v>
      </c>
      <c r="Z781" s="7" t="s">
        <v>44</v>
      </c>
      <c r="AA781" s="6">
        <v>4102.0</v>
      </c>
      <c r="AB781" s="7" t="s">
        <v>45</v>
      </c>
      <c r="AC781" s="6">
        <v>0.0</v>
      </c>
      <c r="AD781" s="6">
        <v>4.93985352E8</v>
      </c>
      <c r="AE781" s="6">
        <v>0.0</v>
      </c>
      <c r="AF781" s="8">
        <v>45507.0</v>
      </c>
    </row>
    <row r="782" ht="14.25" hidden="1" customHeight="1">
      <c r="A782" s="3">
        <v>2023.0</v>
      </c>
      <c r="B782" s="4" t="s">
        <v>666</v>
      </c>
      <c r="C782" s="4" t="s">
        <v>667</v>
      </c>
      <c r="D782" s="4" t="s">
        <v>34</v>
      </c>
      <c r="E782" s="3">
        <v>10.0</v>
      </c>
      <c r="F782" s="4" t="s">
        <v>35</v>
      </c>
      <c r="G782" s="3">
        <v>100.0</v>
      </c>
      <c r="H782" s="4" t="s">
        <v>35</v>
      </c>
      <c r="I782" s="3">
        <v>100.0</v>
      </c>
      <c r="J782" s="4" t="s">
        <v>36</v>
      </c>
      <c r="K782" s="3">
        <v>19.0</v>
      </c>
      <c r="L782" s="4" t="s">
        <v>668</v>
      </c>
      <c r="M782" s="3">
        <v>2.0</v>
      </c>
      <c r="N782" s="4" t="s">
        <v>669</v>
      </c>
      <c r="O782" s="3">
        <v>15351.0</v>
      </c>
      <c r="P782" s="3">
        <v>8.0</v>
      </c>
      <c r="Q782" s="4" t="s">
        <v>736</v>
      </c>
      <c r="R782" s="3">
        <v>54.0</v>
      </c>
      <c r="S782" s="4" t="s">
        <v>740</v>
      </c>
      <c r="T782" s="3">
        <v>272.0</v>
      </c>
      <c r="U782" s="4" t="s">
        <v>54</v>
      </c>
      <c r="V782" s="3">
        <v>4.0</v>
      </c>
      <c r="W782" s="4" t="s">
        <v>42</v>
      </c>
      <c r="X782" s="3">
        <v>272101.0</v>
      </c>
      <c r="Y782" s="4" t="s">
        <v>435</v>
      </c>
      <c r="Z782" s="4" t="s">
        <v>44</v>
      </c>
      <c r="AA782" s="3">
        <v>4102.0</v>
      </c>
      <c r="AB782" s="4" t="s">
        <v>45</v>
      </c>
      <c r="AC782" s="3">
        <v>0.0</v>
      </c>
      <c r="AD782" s="3">
        <v>6.36035172E8</v>
      </c>
      <c r="AE782" s="3">
        <v>0.0</v>
      </c>
      <c r="AF782" s="5">
        <v>45507.0</v>
      </c>
    </row>
    <row r="783" ht="14.25" hidden="1" customHeight="1">
      <c r="A783" s="6">
        <v>2023.0</v>
      </c>
      <c r="B783" s="7" t="s">
        <v>666</v>
      </c>
      <c r="C783" s="7" t="s">
        <v>667</v>
      </c>
      <c r="D783" s="7" t="s">
        <v>34</v>
      </c>
      <c r="E783" s="6">
        <v>10.0</v>
      </c>
      <c r="F783" s="7" t="s">
        <v>35</v>
      </c>
      <c r="G783" s="6">
        <v>100.0</v>
      </c>
      <c r="H783" s="7" t="s">
        <v>35</v>
      </c>
      <c r="I783" s="6">
        <v>100.0</v>
      </c>
      <c r="J783" s="7" t="s">
        <v>36</v>
      </c>
      <c r="K783" s="6">
        <v>19.0</v>
      </c>
      <c r="L783" s="7" t="s">
        <v>668</v>
      </c>
      <c r="M783" s="6">
        <v>2.0</v>
      </c>
      <c r="N783" s="7" t="s">
        <v>669</v>
      </c>
      <c r="O783" s="6">
        <v>15351.0</v>
      </c>
      <c r="P783" s="6">
        <v>8.0</v>
      </c>
      <c r="Q783" s="7" t="s">
        <v>736</v>
      </c>
      <c r="R783" s="6">
        <v>54.0</v>
      </c>
      <c r="S783" s="7" t="s">
        <v>740</v>
      </c>
      <c r="T783" s="6">
        <v>272.0</v>
      </c>
      <c r="U783" s="7" t="s">
        <v>54</v>
      </c>
      <c r="V783" s="6">
        <v>4.0</v>
      </c>
      <c r="W783" s="7" t="s">
        <v>42</v>
      </c>
      <c r="X783" s="6">
        <v>272201.0</v>
      </c>
      <c r="Y783" s="7" t="s">
        <v>658</v>
      </c>
      <c r="Z783" s="7" t="s">
        <v>44</v>
      </c>
      <c r="AA783" s="6">
        <v>4102.0</v>
      </c>
      <c r="AB783" s="7" t="s">
        <v>45</v>
      </c>
      <c r="AC783" s="6">
        <v>0.0</v>
      </c>
      <c r="AD783" s="6">
        <v>500000.0</v>
      </c>
      <c r="AE783" s="6">
        <v>0.0</v>
      </c>
      <c r="AF783" s="8">
        <v>45507.0</v>
      </c>
    </row>
    <row r="784" ht="14.25" hidden="1" customHeight="1">
      <c r="A784" s="3">
        <v>2023.0</v>
      </c>
      <c r="B784" s="4" t="s">
        <v>666</v>
      </c>
      <c r="C784" s="4" t="s">
        <v>667</v>
      </c>
      <c r="D784" s="4" t="s">
        <v>34</v>
      </c>
      <c r="E784" s="3">
        <v>10.0</v>
      </c>
      <c r="F784" s="4" t="s">
        <v>35</v>
      </c>
      <c r="G784" s="3">
        <v>100.0</v>
      </c>
      <c r="H784" s="4" t="s">
        <v>35</v>
      </c>
      <c r="I784" s="3">
        <v>100.0</v>
      </c>
      <c r="J784" s="4" t="s">
        <v>36</v>
      </c>
      <c r="K784" s="3">
        <v>19.0</v>
      </c>
      <c r="L784" s="4" t="s">
        <v>668</v>
      </c>
      <c r="M784" s="3">
        <v>2.0</v>
      </c>
      <c r="N784" s="4" t="s">
        <v>669</v>
      </c>
      <c r="O784" s="3">
        <v>15351.0</v>
      </c>
      <c r="P784" s="3">
        <v>8.0</v>
      </c>
      <c r="Q784" s="4" t="s">
        <v>736</v>
      </c>
      <c r="R784" s="3">
        <v>54.0</v>
      </c>
      <c r="S784" s="4" t="s">
        <v>740</v>
      </c>
      <c r="T784" s="3">
        <v>272.0</v>
      </c>
      <c r="U784" s="4" t="s">
        <v>54</v>
      </c>
      <c r="V784" s="3">
        <v>4.0</v>
      </c>
      <c r="W784" s="4" t="s">
        <v>42</v>
      </c>
      <c r="X784" s="3">
        <v>272401.0</v>
      </c>
      <c r="Y784" s="4" t="s">
        <v>56</v>
      </c>
      <c r="Z784" s="4" t="s">
        <v>44</v>
      </c>
      <c r="AA784" s="3">
        <v>4102.0</v>
      </c>
      <c r="AB784" s="4" t="s">
        <v>45</v>
      </c>
      <c r="AC784" s="3">
        <v>0.0</v>
      </c>
      <c r="AD784" s="3">
        <v>0.0</v>
      </c>
      <c r="AE784" s="3">
        <v>0.0</v>
      </c>
      <c r="AF784" s="5">
        <v>45507.0</v>
      </c>
    </row>
    <row r="785" ht="14.25" hidden="1" customHeight="1">
      <c r="A785" s="6">
        <v>2023.0</v>
      </c>
      <c r="B785" s="7" t="s">
        <v>666</v>
      </c>
      <c r="C785" s="7" t="s">
        <v>667</v>
      </c>
      <c r="D785" s="7" t="s">
        <v>34</v>
      </c>
      <c r="E785" s="6">
        <v>10.0</v>
      </c>
      <c r="F785" s="7" t="s">
        <v>35</v>
      </c>
      <c r="G785" s="6">
        <v>100.0</v>
      </c>
      <c r="H785" s="7" t="s">
        <v>35</v>
      </c>
      <c r="I785" s="6">
        <v>100.0</v>
      </c>
      <c r="J785" s="7" t="s">
        <v>36</v>
      </c>
      <c r="K785" s="6">
        <v>19.0</v>
      </c>
      <c r="L785" s="7" t="s">
        <v>668</v>
      </c>
      <c r="M785" s="6">
        <v>2.0</v>
      </c>
      <c r="N785" s="7" t="s">
        <v>669</v>
      </c>
      <c r="O785" s="6">
        <v>15351.0</v>
      </c>
      <c r="P785" s="6">
        <v>8.0</v>
      </c>
      <c r="Q785" s="7" t="s">
        <v>736</v>
      </c>
      <c r="R785" s="6">
        <v>55.0</v>
      </c>
      <c r="S785" s="7" t="s">
        <v>111</v>
      </c>
      <c r="T785" s="6">
        <v>271.0</v>
      </c>
      <c r="U785" s="7" t="s">
        <v>41</v>
      </c>
      <c r="V785" s="6">
        <v>4.0</v>
      </c>
      <c r="W785" s="7" t="s">
        <v>42</v>
      </c>
      <c r="X785" s="6">
        <v>271501.0</v>
      </c>
      <c r="Y785" s="7" t="s">
        <v>75</v>
      </c>
      <c r="Z785" s="7" t="s">
        <v>44</v>
      </c>
      <c r="AA785" s="6">
        <v>4102.0</v>
      </c>
      <c r="AB785" s="7" t="s">
        <v>45</v>
      </c>
      <c r="AC785" s="6">
        <v>0.0</v>
      </c>
      <c r="AD785" s="6">
        <v>2.25283289E8</v>
      </c>
      <c r="AE785" s="6">
        <v>0.0</v>
      </c>
      <c r="AF785" s="8">
        <v>45507.0</v>
      </c>
    </row>
    <row r="786" ht="14.25" hidden="1" customHeight="1">
      <c r="A786" s="3">
        <v>2023.0</v>
      </c>
      <c r="B786" s="4" t="s">
        <v>666</v>
      </c>
      <c r="C786" s="4" t="s">
        <v>667</v>
      </c>
      <c r="D786" s="4" t="s">
        <v>34</v>
      </c>
      <c r="E786" s="3">
        <v>10.0</v>
      </c>
      <c r="F786" s="4" t="s">
        <v>35</v>
      </c>
      <c r="G786" s="3">
        <v>100.0</v>
      </c>
      <c r="H786" s="4" t="s">
        <v>35</v>
      </c>
      <c r="I786" s="3">
        <v>100.0</v>
      </c>
      <c r="J786" s="4" t="s">
        <v>36</v>
      </c>
      <c r="K786" s="3">
        <v>19.0</v>
      </c>
      <c r="L786" s="4" t="s">
        <v>668</v>
      </c>
      <c r="M786" s="3">
        <v>2.0</v>
      </c>
      <c r="N786" s="4" t="s">
        <v>669</v>
      </c>
      <c r="O786" s="3">
        <v>15351.0</v>
      </c>
      <c r="P786" s="3">
        <v>8.0</v>
      </c>
      <c r="Q786" s="4" t="s">
        <v>736</v>
      </c>
      <c r="R786" s="3">
        <v>56.0</v>
      </c>
      <c r="S786" s="4" t="s">
        <v>741</v>
      </c>
      <c r="T786" s="3">
        <v>261.0</v>
      </c>
      <c r="U786" s="4" t="s">
        <v>431</v>
      </c>
      <c r="V786" s="3">
        <v>4.0</v>
      </c>
      <c r="W786" s="4" t="s">
        <v>42</v>
      </c>
      <c r="X786" s="3">
        <v>261101.0</v>
      </c>
      <c r="Y786" s="4" t="s">
        <v>432</v>
      </c>
      <c r="Z786" s="4" t="s">
        <v>44</v>
      </c>
      <c r="AA786" s="3">
        <v>4102.0</v>
      </c>
      <c r="AB786" s="4" t="s">
        <v>45</v>
      </c>
      <c r="AC786" s="3">
        <v>0.0</v>
      </c>
      <c r="AD786" s="3">
        <v>400000.0</v>
      </c>
      <c r="AE786" s="3">
        <v>0.0</v>
      </c>
      <c r="AF786" s="5">
        <v>45507.0</v>
      </c>
    </row>
    <row r="787" ht="14.25" hidden="1" customHeight="1">
      <c r="A787" s="6">
        <v>2023.0</v>
      </c>
      <c r="B787" s="7" t="s">
        <v>666</v>
      </c>
      <c r="C787" s="7" t="s">
        <v>667</v>
      </c>
      <c r="D787" s="7" t="s">
        <v>34</v>
      </c>
      <c r="E787" s="6">
        <v>10.0</v>
      </c>
      <c r="F787" s="7" t="s">
        <v>35</v>
      </c>
      <c r="G787" s="6">
        <v>100.0</v>
      </c>
      <c r="H787" s="7" t="s">
        <v>35</v>
      </c>
      <c r="I787" s="6">
        <v>100.0</v>
      </c>
      <c r="J787" s="7" t="s">
        <v>36</v>
      </c>
      <c r="K787" s="6">
        <v>19.0</v>
      </c>
      <c r="L787" s="7" t="s">
        <v>668</v>
      </c>
      <c r="M787" s="6">
        <v>2.0</v>
      </c>
      <c r="N787" s="7" t="s">
        <v>669</v>
      </c>
      <c r="O787" s="6">
        <v>15385.0</v>
      </c>
      <c r="P787" s="6">
        <v>9.0</v>
      </c>
      <c r="Q787" s="7" t="s">
        <v>742</v>
      </c>
      <c r="R787" s="6">
        <v>51.0</v>
      </c>
      <c r="S787" s="7" t="s">
        <v>743</v>
      </c>
      <c r="T787" s="6">
        <v>271.0</v>
      </c>
      <c r="U787" s="7" t="s">
        <v>41</v>
      </c>
      <c r="V787" s="6">
        <v>4.0</v>
      </c>
      <c r="W787" s="7" t="s">
        <v>42</v>
      </c>
      <c r="X787" s="6">
        <v>271401.0</v>
      </c>
      <c r="Y787" s="7" t="s">
        <v>672</v>
      </c>
      <c r="Z787" s="7" t="s">
        <v>44</v>
      </c>
      <c r="AA787" s="6">
        <v>4101.0</v>
      </c>
      <c r="AB787" s="7" t="s">
        <v>148</v>
      </c>
      <c r="AC787" s="6">
        <v>0.0</v>
      </c>
      <c r="AD787" s="6">
        <v>1.44219669E8</v>
      </c>
      <c r="AE787" s="6">
        <v>1.44219669E8</v>
      </c>
      <c r="AF787" s="8">
        <v>45507.0</v>
      </c>
    </row>
    <row r="788" ht="14.25" hidden="1" customHeight="1">
      <c r="A788" s="3">
        <v>2023.0</v>
      </c>
      <c r="B788" s="4" t="s">
        <v>666</v>
      </c>
      <c r="C788" s="4" t="s">
        <v>667</v>
      </c>
      <c r="D788" s="4" t="s">
        <v>34</v>
      </c>
      <c r="E788" s="3">
        <v>10.0</v>
      </c>
      <c r="F788" s="4" t="s">
        <v>35</v>
      </c>
      <c r="G788" s="3">
        <v>100.0</v>
      </c>
      <c r="H788" s="4" t="s">
        <v>35</v>
      </c>
      <c r="I788" s="3">
        <v>100.0</v>
      </c>
      <c r="J788" s="4" t="s">
        <v>36</v>
      </c>
      <c r="K788" s="3">
        <v>19.0</v>
      </c>
      <c r="L788" s="4" t="s">
        <v>668</v>
      </c>
      <c r="M788" s="3">
        <v>2.0</v>
      </c>
      <c r="N788" s="4" t="s">
        <v>669</v>
      </c>
      <c r="O788" s="3">
        <v>15385.0</v>
      </c>
      <c r="P788" s="3">
        <v>9.0</v>
      </c>
      <c r="Q788" s="4" t="s">
        <v>742</v>
      </c>
      <c r="R788" s="3">
        <v>52.0</v>
      </c>
      <c r="S788" s="4" t="s">
        <v>744</v>
      </c>
      <c r="T788" s="3">
        <v>272.0</v>
      </c>
      <c r="U788" s="4" t="s">
        <v>54</v>
      </c>
      <c r="V788" s="3">
        <v>4.0</v>
      </c>
      <c r="W788" s="4" t="s">
        <v>42</v>
      </c>
      <c r="X788" s="3">
        <v>272401.0</v>
      </c>
      <c r="Y788" s="4" t="s">
        <v>56</v>
      </c>
      <c r="Z788" s="4" t="s">
        <v>44</v>
      </c>
      <c r="AA788" s="3">
        <v>4101.0</v>
      </c>
      <c r="AB788" s="4" t="s">
        <v>148</v>
      </c>
      <c r="AC788" s="3">
        <v>0.0</v>
      </c>
      <c r="AD788" s="3">
        <v>1.92825486E8</v>
      </c>
      <c r="AE788" s="3">
        <v>1.401198512E9</v>
      </c>
      <c r="AF788" s="5">
        <v>45507.0</v>
      </c>
    </row>
    <row r="789" ht="14.25" hidden="1" customHeight="1">
      <c r="A789" s="6">
        <v>2023.0</v>
      </c>
      <c r="B789" s="7" t="s">
        <v>666</v>
      </c>
      <c r="C789" s="7" t="s">
        <v>667</v>
      </c>
      <c r="D789" s="7" t="s">
        <v>34</v>
      </c>
      <c r="E789" s="6">
        <v>10.0</v>
      </c>
      <c r="F789" s="7" t="s">
        <v>35</v>
      </c>
      <c r="G789" s="6">
        <v>100.0</v>
      </c>
      <c r="H789" s="7" t="s">
        <v>35</v>
      </c>
      <c r="I789" s="6">
        <v>100.0</v>
      </c>
      <c r="J789" s="7" t="s">
        <v>36</v>
      </c>
      <c r="K789" s="6">
        <v>19.0</v>
      </c>
      <c r="L789" s="7" t="s">
        <v>668</v>
      </c>
      <c r="M789" s="6">
        <v>2.0</v>
      </c>
      <c r="N789" s="7" t="s">
        <v>669</v>
      </c>
      <c r="O789" s="6">
        <v>15385.0</v>
      </c>
      <c r="P789" s="6">
        <v>9.0</v>
      </c>
      <c r="Q789" s="7" t="s">
        <v>742</v>
      </c>
      <c r="R789" s="6">
        <v>53.0</v>
      </c>
      <c r="S789" s="7" t="s">
        <v>745</v>
      </c>
      <c r="T789" s="6">
        <v>272.0</v>
      </c>
      <c r="U789" s="7" t="s">
        <v>54</v>
      </c>
      <c r="V789" s="6">
        <v>4.0</v>
      </c>
      <c r="W789" s="7" t="s">
        <v>42</v>
      </c>
      <c r="X789" s="6">
        <v>272701.0</v>
      </c>
      <c r="Y789" s="7" t="s">
        <v>65</v>
      </c>
      <c r="Z789" s="7" t="s">
        <v>44</v>
      </c>
      <c r="AA789" s="6">
        <v>4101.0</v>
      </c>
      <c r="AB789" s="7" t="s">
        <v>148</v>
      </c>
      <c r="AC789" s="6">
        <v>0.0</v>
      </c>
      <c r="AD789" s="6">
        <v>8.7839741E7</v>
      </c>
      <c r="AE789" s="6">
        <v>8.7839741E7</v>
      </c>
      <c r="AF789" s="8">
        <v>45507.0</v>
      </c>
    </row>
    <row r="790" ht="14.25" hidden="1" customHeight="1">
      <c r="A790" s="3">
        <v>2023.0</v>
      </c>
      <c r="B790" s="4" t="s">
        <v>666</v>
      </c>
      <c r="C790" s="4" t="s">
        <v>667</v>
      </c>
      <c r="D790" s="4" t="s">
        <v>34</v>
      </c>
      <c r="E790" s="3">
        <v>10.0</v>
      </c>
      <c r="F790" s="4" t="s">
        <v>35</v>
      </c>
      <c r="G790" s="3">
        <v>100.0</v>
      </c>
      <c r="H790" s="4" t="s">
        <v>35</v>
      </c>
      <c r="I790" s="3">
        <v>100.0</v>
      </c>
      <c r="J790" s="4" t="s">
        <v>36</v>
      </c>
      <c r="K790" s="3">
        <v>19.0</v>
      </c>
      <c r="L790" s="4" t="s">
        <v>668</v>
      </c>
      <c r="M790" s="3">
        <v>2.0</v>
      </c>
      <c r="N790" s="4" t="s">
        <v>669</v>
      </c>
      <c r="O790" s="3">
        <v>15385.0</v>
      </c>
      <c r="P790" s="3">
        <v>9.0</v>
      </c>
      <c r="Q790" s="4" t="s">
        <v>742</v>
      </c>
      <c r="R790" s="3">
        <v>54.0</v>
      </c>
      <c r="S790" s="4" t="s">
        <v>746</v>
      </c>
      <c r="T790" s="3">
        <v>272.0</v>
      </c>
      <c r="U790" s="4" t="s">
        <v>54</v>
      </c>
      <c r="V790" s="3">
        <v>4.0</v>
      </c>
      <c r="W790" s="4" t="s">
        <v>42</v>
      </c>
      <c r="X790" s="3">
        <v>272101.0</v>
      </c>
      <c r="Y790" s="4" t="s">
        <v>435</v>
      </c>
      <c r="Z790" s="4" t="s">
        <v>44</v>
      </c>
      <c r="AA790" s="3">
        <v>4101.0</v>
      </c>
      <c r="AB790" s="4" t="s">
        <v>148</v>
      </c>
      <c r="AC790" s="3">
        <v>0.0</v>
      </c>
      <c r="AD790" s="3">
        <v>8.54591622E8</v>
      </c>
      <c r="AE790" s="3">
        <v>8.54591622E8</v>
      </c>
      <c r="AF790" s="5">
        <v>45507.0</v>
      </c>
    </row>
    <row r="791" ht="14.25" hidden="1" customHeight="1">
      <c r="A791" s="6">
        <v>2023.0</v>
      </c>
      <c r="B791" s="7" t="s">
        <v>666</v>
      </c>
      <c r="C791" s="7" t="s">
        <v>667</v>
      </c>
      <c r="D791" s="7" t="s">
        <v>34</v>
      </c>
      <c r="E791" s="6">
        <v>10.0</v>
      </c>
      <c r="F791" s="7" t="s">
        <v>35</v>
      </c>
      <c r="G791" s="6">
        <v>100.0</v>
      </c>
      <c r="H791" s="7" t="s">
        <v>35</v>
      </c>
      <c r="I791" s="6">
        <v>100.0</v>
      </c>
      <c r="J791" s="7" t="s">
        <v>36</v>
      </c>
      <c r="K791" s="6">
        <v>19.0</v>
      </c>
      <c r="L791" s="7" t="s">
        <v>668</v>
      </c>
      <c r="M791" s="6">
        <v>2.0</v>
      </c>
      <c r="N791" s="7" t="s">
        <v>669</v>
      </c>
      <c r="O791" s="6">
        <v>15385.0</v>
      </c>
      <c r="P791" s="6">
        <v>9.0</v>
      </c>
      <c r="Q791" s="7" t="s">
        <v>742</v>
      </c>
      <c r="R791" s="6">
        <v>55.0</v>
      </c>
      <c r="S791" s="7" t="s">
        <v>747</v>
      </c>
      <c r="T791" s="6">
        <v>272.0</v>
      </c>
      <c r="U791" s="7" t="s">
        <v>54</v>
      </c>
      <c r="V791" s="6">
        <v>4.0</v>
      </c>
      <c r="W791" s="7" t="s">
        <v>42</v>
      </c>
      <c r="X791" s="6">
        <v>272101.0</v>
      </c>
      <c r="Y791" s="7" t="s">
        <v>435</v>
      </c>
      <c r="Z791" s="7" t="s">
        <v>44</v>
      </c>
      <c r="AA791" s="6">
        <v>4101.0</v>
      </c>
      <c r="AB791" s="7" t="s">
        <v>148</v>
      </c>
      <c r="AC791" s="6">
        <v>0.0</v>
      </c>
      <c r="AD791" s="6">
        <v>8.20608606E8</v>
      </c>
      <c r="AE791" s="6">
        <v>8.20608606E8</v>
      </c>
      <c r="AF791" s="8">
        <v>45507.0</v>
      </c>
    </row>
    <row r="792" ht="14.25" hidden="1" customHeight="1">
      <c r="A792" s="3">
        <v>2023.0</v>
      </c>
      <c r="B792" s="4" t="s">
        <v>666</v>
      </c>
      <c r="C792" s="4" t="s">
        <v>667</v>
      </c>
      <c r="D792" s="4" t="s">
        <v>34</v>
      </c>
      <c r="E792" s="3">
        <v>10.0</v>
      </c>
      <c r="F792" s="4" t="s">
        <v>35</v>
      </c>
      <c r="G792" s="3">
        <v>100.0</v>
      </c>
      <c r="H792" s="4" t="s">
        <v>35</v>
      </c>
      <c r="I792" s="3">
        <v>100.0</v>
      </c>
      <c r="J792" s="4" t="s">
        <v>36</v>
      </c>
      <c r="K792" s="3">
        <v>19.0</v>
      </c>
      <c r="L792" s="4" t="s">
        <v>668</v>
      </c>
      <c r="M792" s="3">
        <v>2.0</v>
      </c>
      <c r="N792" s="4" t="s">
        <v>669</v>
      </c>
      <c r="O792" s="3">
        <v>15385.0</v>
      </c>
      <c r="P792" s="3">
        <v>9.0</v>
      </c>
      <c r="Q792" s="4" t="s">
        <v>742</v>
      </c>
      <c r="R792" s="3">
        <v>56.0</v>
      </c>
      <c r="S792" s="4" t="s">
        <v>748</v>
      </c>
      <c r="T792" s="3">
        <v>272.0</v>
      </c>
      <c r="U792" s="4" t="s">
        <v>54</v>
      </c>
      <c r="V792" s="3">
        <v>4.0</v>
      </c>
      <c r="W792" s="4" t="s">
        <v>42</v>
      </c>
      <c r="X792" s="3">
        <v>272201.0</v>
      </c>
      <c r="Y792" s="4" t="s">
        <v>658</v>
      </c>
      <c r="Z792" s="4" t="s">
        <v>44</v>
      </c>
      <c r="AA792" s="3">
        <v>4101.0</v>
      </c>
      <c r="AB792" s="4" t="s">
        <v>148</v>
      </c>
      <c r="AC792" s="3">
        <v>0.0</v>
      </c>
      <c r="AD792" s="3">
        <v>7.37281387E8</v>
      </c>
      <c r="AE792" s="3">
        <v>7.37281387E8</v>
      </c>
      <c r="AF792" s="5">
        <v>45507.0</v>
      </c>
    </row>
    <row r="793" ht="14.25" hidden="1" customHeight="1">
      <c r="A793" s="6">
        <v>2023.0</v>
      </c>
      <c r="B793" s="7" t="s">
        <v>666</v>
      </c>
      <c r="C793" s="7" t="s">
        <v>667</v>
      </c>
      <c r="D793" s="7" t="s">
        <v>34</v>
      </c>
      <c r="E793" s="6">
        <v>10.0</v>
      </c>
      <c r="F793" s="7" t="s">
        <v>35</v>
      </c>
      <c r="G793" s="6">
        <v>100.0</v>
      </c>
      <c r="H793" s="7" t="s">
        <v>35</v>
      </c>
      <c r="I793" s="6">
        <v>100.0</v>
      </c>
      <c r="J793" s="7" t="s">
        <v>36</v>
      </c>
      <c r="K793" s="6">
        <v>19.0</v>
      </c>
      <c r="L793" s="7" t="s">
        <v>668</v>
      </c>
      <c r="M793" s="6">
        <v>2.0</v>
      </c>
      <c r="N793" s="7" t="s">
        <v>669</v>
      </c>
      <c r="O793" s="6">
        <v>15385.0</v>
      </c>
      <c r="P793" s="6">
        <v>9.0</v>
      </c>
      <c r="Q793" s="7" t="s">
        <v>742</v>
      </c>
      <c r="R793" s="6">
        <v>57.0</v>
      </c>
      <c r="S793" s="7" t="s">
        <v>749</v>
      </c>
      <c r="T793" s="6">
        <v>239.0</v>
      </c>
      <c r="U793" s="7" t="s">
        <v>542</v>
      </c>
      <c r="V793" s="6">
        <v>4.0</v>
      </c>
      <c r="W793" s="7" t="s">
        <v>42</v>
      </c>
      <c r="X793" s="6">
        <v>239901.0</v>
      </c>
      <c r="Y793" s="7" t="s">
        <v>635</v>
      </c>
      <c r="Z793" s="7" t="s">
        <v>44</v>
      </c>
      <c r="AA793" s="6">
        <v>4101.0</v>
      </c>
      <c r="AB793" s="7" t="s">
        <v>148</v>
      </c>
      <c r="AC793" s="6">
        <v>0.0</v>
      </c>
      <c r="AD793" s="6">
        <v>0.0</v>
      </c>
      <c r="AE793" s="6">
        <v>0.0</v>
      </c>
      <c r="AF793" s="8">
        <v>45507.0</v>
      </c>
    </row>
    <row r="794" ht="14.25" hidden="1" customHeight="1">
      <c r="A794" s="3">
        <v>2023.0</v>
      </c>
      <c r="B794" s="4" t="s">
        <v>666</v>
      </c>
      <c r="C794" s="4" t="s">
        <v>667</v>
      </c>
      <c r="D794" s="4" t="s">
        <v>34</v>
      </c>
      <c r="E794" s="3">
        <v>10.0</v>
      </c>
      <c r="F794" s="4" t="s">
        <v>35</v>
      </c>
      <c r="G794" s="3">
        <v>100.0</v>
      </c>
      <c r="H794" s="4" t="s">
        <v>35</v>
      </c>
      <c r="I794" s="3">
        <v>100.0</v>
      </c>
      <c r="J794" s="4" t="s">
        <v>36</v>
      </c>
      <c r="K794" s="3">
        <v>19.0</v>
      </c>
      <c r="L794" s="4" t="s">
        <v>668</v>
      </c>
      <c r="M794" s="3">
        <v>2.0</v>
      </c>
      <c r="N794" s="4" t="s">
        <v>669</v>
      </c>
      <c r="O794" s="3">
        <v>15385.0</v>
      </c>
      <c r="P794" s="3">
        <v>9.0</v>
      </c>
      <c r="Q794" s="4" t="s">
        <v>742</v>
      </c>
      <c r="R794" s="3">
        <v>57.0</v>
      </c>
      <c r="S794" s="4" t="s">
        <v>749</v>
      </c>
      <c r="T794" s="3">
        <v>271.0</v>
      </c>
      <c r="U794" s="4" t="s">
        <v>41</v>
      </c>
      <c r="V794" s="3">
        <v>4.0</v>
      </c>
      <c r="W794" s="4" t="s">
        <v>42</v>
      </c>
      <c r="X794" s="3">
        <v>271301.0</v>
      </c>
      <c r="Y794" s="4" t="s">
        <v>122</v>
      </c>
      <c r="Z794" s="4" t="s">
        <v>44</v>
      </c>
      <c r="AA794" s="3">
        <v>4101.0</v>
      </c>
      <c r="AB794" s="4" t="s">
        <v>148</v>
      </c>
      <c r="AC794" s="3">
        <v>0.0</v>
      </c>
      <c r="AD794" s="3">
        <v>8.6573613E7</v>
      </c>
      <c r="AE794" s="3">
        <v>0.0</v>
      </c>
      <c r="AF794" s="5">
        <v>45507.0</v>
      </c>
    </row>
    <row r="795" ht="14.25" hidden="1" customHeight="1">
      <c r="A795" s="6">
        <v>2023.0</v>
      </c>
      <c r="B795" s="7" t="s">
        <v>666</v>
      </c>
      <c r="C795" s="7" t="s">
        <v>667</v>
      </c>
      <c r="D795" s="7" t="s">
        <v>34</v>
      </c>
      <c r="E795" s="6">
        <v>10.0</v>
      </c>
      <c r="F795" s="7" t="s">
        <v>35</v>
      </c>
      <c r="G795" s="6">
        <v>100.0</v>
      </c>
      <c r="H795" s="7" t="s">
        <v>35</v>
      </c>
      <c r="I795" s="6">
        <v>100.0</v>
      </c>
      <c r="J795" s="7" t="s">
        <v>36</v>
      </c>
      <c r="K795" s="6">
        <v>19.0</v>
      </c>
      <c r="L795" s="7" t="s">
        <v>668</v>
      </c>
      <c r="M795" s="6">
        <v>2.0</v>
      </c>
      <c r="N795" s="7" t="s">
        <v>669</v>
      </c>
      <c r="O795" s="6">
        <v>15385.0</v>
      </c>
      <c r="P795" s="6">
        <v>9.0</v>
      </c>
      <c r="Q795" s="7" t="s">
        <v>742</v>
      </c>
      <c r="R795" s="6">
        <v>58.0</v>
      </c>
      <c r="S795" s="7" t="s">
        <v>714</v>
      </c>
      <c r="T795" s="6">
        <v>272.0</v>
      </c>
      <c r="U795" s="7" t="s">
        <v>54</v>
      </c>
      <c r="V795" s="6">
        <v>4.0</v>
      </c>
      <c r="W795" s="7" t="s">
        <v>42</v>
      </c>
      <c r="X795" s="6">
        <v>272701.0</v>
      </c>
      <c r="Y795" s="7" t="s">
        <v>65</v>
      </c>
      <c r="Z795" s="7" t="s">
        <v>44</v>
      </c>
      <c r="AA795" s="6">
        <v>4101.0</v>
      </c>
      <c r="AB795" s="7" t="s">
        <v>148</v>
      </c>
      <c r="AC795" s="6">
        <v>0.0</v>
      </c>
      <c r="AD795" s="6">
        <v>1.09182801E8</v>
      </c>
      <c r="AE795" s="6">
        <v>1.09182801E8</v>
      </c>
      <c r="AF795" s="8">
        <v>45507.0</v>
      </c>
    </row>
    <row r="796" ht="14.25" hidden="1" customHeight="1">
      <c r="A796" s="3">
        <v>2023.0</v>
      </c>
      <c r="B796" s="4" t="s">
        <v>666</v>
      </c>
      <c r="C796" s="4" t="s">
        <v>667</v>
      </c>
      <c r="D796" s="4" t="s">
        <v>34</v>
      </c>
      <c r="E796" s="3">
        <v>10.0</v>
      </c>
      <c r="F796" s="4" t="s">
        <v>35</v>
      </c>
      <c r="G796" s="3">
        <v>100.0</v>
      </c>
      <c r="H796" s="4" t="s">
        <v>35</v>
      </c>
      <c r="I796" s="3">
        <v>100.0</v>
      </c>
      <c r="J796" s="4" t="s">
        <v>36</v>
      </c>
      <c r="K796" s="3">
        <v>19.0</v>
      </c>
      <c r="L796" s="4" t="s">
        <v>668</v>
      </c>
      <c r="M796" s="3">
        <v>2.0</v>
      </c>
      <c r="N796" s="4" t="s">
        <v>669</v>
      </c>
      <c r="O796" s="3">
        <v>15385.0</v>
      </c>
      <c r="P796" s="3">
        <v>9.0</v>
      </c>
      <c r="Q796" s="4" t="s">
        <v>742</v>
      </c>
      <c r="R796" s="3">
        <v>59.0</v>
      </c>
      <c r="S796" s="4" t="s">
        <v>702</v>
      </c>
      <c r="T796" s="3">
        <v>271.0</v>
      </c>
      <c r="U796" s="4" t="s">
        <v>41</v>
      </c>
      <c r="V796" s="3">
        <v>4.0</v>
      </c>
      <c r="W796" s="4" t="s">
        <v>42</v>
      </c>
      <c r="X796" s="3">
        <v>271301.0</v>
      </c>
      <c r="Y796" s="4" t="s">
        <v>122</v>
      </c>
      <c r="Z796" s="4" t="s">
        <v>44</v>
      </c>
      <c r="AA796" s="3">
        <v>4101.0</v>
      </c>
      <c r="AB796" s="4" t="s">
        <v>148</v>
      </c>
      <c r="AC796" s="3">
        <v>0.0</v>
      </c>
      <c r="AD796" s="3">
        <v>5.98153976E8</v>
      </c>
      <c r="AE796" s="3">
        <v>5.98153976E8</v>
      </c>
      <c r="AF796" s="5">
        <v>45507.0</v>
      </c>
    </row>
    <row r="797" ht="14.25" hidden="1" customHeight="1">
      <c r="A797" s="6">
        <v>2023.0</v>
      </c>
      <c r="B797" s="7" t="s">
        <v>666</v>
      </c>
      <c r="C797" s="7" t="s">
        <v>667</v>
      </c>
      <c r="D797" s="7" t="s">
        <v>34</v>
      </c>
      <c r="E797" s="6">
        <v>10.0</v>
      </c>
      <c r="F797" s="7" t="s">
        <v>35</v>
      </c>
      <c r="G797" s="6">
        <v>100.0</v>
      </c>
      <c r="H797" s="7" t="s">
        <v>35</v>
      </c>
      <c r="I797" s="6">
        <v>100.0</v>
      </c>
      <c r="J797" s="7" t="s">
        <v>36</v>
      </c>
      <c r="K797" s="6">
        <v>19.0</v>
      </c>
      <c r="L797" s="7" t="s">
        <v>668</v>
      </c>
      <c r="M797" s="6">
        <v>2.0</v>
      </c>
      <c r="N797" s="7" t="s">
        <v>669</v>
      </c>
      <c r="O797" s="6">
        <v>15385.0</v>
      </c>
      <c r="P797" s="6">
        <v>9.0</v>
      </c>
      <c r="Q797" s="7" t="s">
        <v>742</v>
      </c>
      <c r="R797" s="6">
        <v>60.0</v>
      </c>
      <c r="S797" s="7" t="s">
        <v>74</v>
      </c>
      <c r="T797" s="6">
        <v>271.0</v>
      </c>
      <c r="U797" s="7" t="s">
        <v>41</v>
      </c>
      <c r="V797" s="6">
        <v>4.0</v>
      </c>
      <c r="W797" s="7" t="s">
        <v>42</v>
      </c>
      <c r="X797" s="6">
        <v>271501.0</v>
      </c>
      <c r="Y797" s="7" t="s">
        <v>75</v>
      </c>
      <c r="Z797" s="7" t="s">
        <v>44</v>
      </c>
      <c r="AA797" s="6">
        <v>4101.0</v>
      </c>
      <c r="AB797" s="7" t="s">
        <v>148</v>
      </c>
      <c r="AC797" s="6">
        <v>0.0</v>
      </c>
      <c r="AD797" s="6">
        <v>1.26299017E8</v>
      </c>
      <c r="AE797" s="6">
        <v>1.26299017E8</v>
      </c>
      <c r="AF797" s="8">
        <v>45507.0</v>
      </c>
    </row>
    <row r="798" ht="14.25" hidden="1" customHeight="1">
      <c r="A798" s="3">
        <v>2023.0</v>
      </c>
      <c r="B798" s="4" t="s">
        <v>666</v>
      </c>
      <c r="C798" s="4" t="s">
        <v>667</v>
      </c>
      <c r="D798" s="4" t="s">
        <v>34</v>
      </c>
      <c r="E798" s="3">
        <v>10.0</v>
      </c>
      <c r="F798" s="4" t="s">
        <v>35</v>
      </c>
      <c r="G798" s="3">
        <v>100.0</v>
      </c>
      <c r="H798" s="4" t="s">
        <v>35</v>
      </c>
      <c r="I798" s="3">
        <v>100.0</v>
      </c>
      <c r="J798" s="4" t="s">
        <v>36</v>
      </c>
      <c r="K798" s="3">
        <v>19.0</v>
      </c>
      <c r="L798" s="4" t="s">
        <v>668</v>
      </c>
      <c r="M798" s="3">
        <v>3.0</v>
      </c>
      <c r="N798" s="4" t="s">
        <v>750</v>
      </c>
      <c r="O798" s="3">
        <v>14592.0</v>
      </c>
      <c r="P798" s="3">
        <v>2.0</v>
      </c>
      <c r="Q798" s="4" t="s">
        <v>466</v>
      </c>
      <c r="R798" s="3">
        <v>51.0</v>
      </c>
      <c r="S798" s="4" t="s">
        <v>467</v>
      </c>
      <c r="T798" s="3">
        <v>271.0</v>
      </c>
      <c r="U798" s="4" t="s">
        <v>41</v>
      </c>
      <c r="V798" s="3">
        <v>3.0</v>
      </c>
      <c r="W798" s="4" t="s">
        <v>469</v>
      </c>
      <c r="X798" s="3">
        <v>271301.0</v>
      </c>
      <c r="Y798" s="4" t="s">
        <v>122</v>
      </c>
      <c r="Z798" s="4" t="s">
        <v>471</v>
      </c>
      <c r="AA798" s="3">
        <v>3202.0</v>
      </c>
      <c r="AB798" s="4" t="s">
        <v>472</v>
      </c>
      <c r="AC798" s="3">
        <v>1.74942626E8</v>
      </c>
      <c r="AD798" s="3">
        <v>0.0</v>
      </c>
      <c r="AE798" s="3">
        <v>0.0</v>
      </c>
      <c r="AF798" s="5">
        <v>45507.0</v>
      </c>
    </row>
    <row r="799" ht="14.25" hidden="1" customHeight="1">
      <c r="A799" s="6">
        <v>2023.0</v>
      </c>
      <c r="B799" s="7" t="s">
        <v>666</v>
      </c>
      <c r="C799" s="7" t="s">
        <v>667</v>
      </c>
      <c r="D799" s="7" t="s">
        <v>34</v>
      </c>
      <c r="E799" s="6">
        <v>10.0</v>
      </c>
      <c r="F799" s="7" t="s">
        <v>35</v>
      </c>
      <c r="G799" s="6">
        <v>100.0</v>
      </c>
      <c r="H799" s="7" t="s">
        <v>35</v>
      </c>
      <c r="I799" s="6">
        <v>100.0</v>
      </c>
      <c r="J799" s="7" t="s">
        <v>36</v>
      </c>
      <c r="K799" s="6">
        <v>19.0</v>
      </c>
      <c r="L799" s="7" t="s">
        <v>668</v>
      </c>
      <c r="M799" s="6">
        <v>3.0</v>
      </c>
      <c r="N799" s="7" t="s">
        <v>750</v>
      </c>
      <c r="O799" s="6">
        <v>14592.0</v>
      </c>
      <c r="P799" s="6">
        <v>2.0</v>
      </c>
      <c r="Q799" s="7" t="s">
        <v>466</v>
      </c>
      <c r="R799" s="6">
        <v>51.0</v>
      </c>
      <c r="S799" s="7" t="s">
        <v>467</v>
      </c>
      <c r="T799" s="6">
        <v>271.0</v>
      </c>
      <c r="U799" s="7" t="s">
        <v>41</v>
      </c>
      <c r="V799" s="6">
        <v>3.0</v>
      </c>
      <c r="W799" s="7" t="s">
        <v>469</v>
      </c>
      <c r="X799" s="6">
        <v>271501.0</v>
      </c>
      <c r="Y799" s="7" t="s">
        <v>75</v>
      </c>
      <c r="Z799" s="7" t="s">
        <v>471</v>
      </c>
      <c r="AA799" s="6">
        <v>3202.0</v>
      </c>
      <c r="AB799" s="7" t="s">
        <v>472</v>
      </c>
      <c r="AC799" s="6">
        <v>1.3146342E7</v>
      </c>
      <c r="AD799" s="6">
        <v>0.0</v>
      </c>
      <c r="AE799" s="6">
        <v>0.0</v>
      </c>
      <c r="AF799" s="8">
        <v>45507.0</v>
      </c>
    </row>
    <row r="800" ht="14.25" hidden="1" customHeight="1">
      <c r="A800" s="3">
        <v>2023.0</v>
      </c>
      <c r="B800" s="4" t="s">
        <v>666</v>
      </c>
      <c r="C800" s="4" t="s">
        <v>667</v>
      </c>
      <c r="D800" s="4" t="s">
        <v>34</v>
      </c>
      <c r="E800" s="3">
        <v>10.0</v>
      </c>
      <c r="F800" s="4" t="s">
        <v>35</v>
      </c>
      <c r="G800" s="3">
        <v>100.0</v>
      </c>
      <c r="H800" s="4" t="s">
        <v>35</v>
      </c>
      <c r="I800" s="3">
        <v>100.0</v>
      </c>
      <c r="J800" s="4" t="s">
        <v>36</v>
      </c>
      <c r="K800" s="3">
        <v>19.0</v>
      </c>
      <c r="L800" s="4" t="s">
        <v>668</v>
      </c>
      <c r="M800" s="3">
        <v>3.0</v>
      </c>
      <c r="N800" s="4" t="s">
        <v>750</v>
      </c>
      <c r="O800" s="3">
        <v>14599.0</v>
      </c>
      <c r="P800" s="3">
        <v>3.0</v>
      </c>
      <c r="Q800" s="4" t="s">
        <v>475</v>
      </c>
      <c r="R800" s="3">
        <v>51.0</v>
      </c>
      <c r="S800" s="4" t="s">
        <v>476</v>
      </c>
      <c r="T800" s="3">
        <v>271.0</v>
      </c>
      <c r="U800" s="4" t="s">
        <v>41</v>
      </c>
      <c r="V800" s="3">
        <v>3.0</v>
      </c>
      <c r="W800" s="4" t="s">
        <v>469</v>
      </c>
      <c r="X800" s="3">
        <v>271301.0</v>
      </c>
      <c r="Y800" s="4" t="s">
        <v>122</v>
      </c>
      <c r="Z800" s="4" t="s">
        <v>471</v>
      </c>
      <c r="AA800" s="3">
        <v>3202.0</v>
      </c>
      <c r="AB800" s="4" t="s">
        <v>472</v>
      </c>
      <c r="AC800" s="3">
        <v>7.9621312E7</v>
      </c>
      <c r="AD800" s="3">
        <v>0.0</v>
      </c>
      <c r="AE800" s="3">
        <v>0.0</v>
      </c>
      <c r="AF800" s="5">
        <v>45507.0</v>
      </c>
    </row>
    <row r="801" ht="14.25" hidden="1" customHeight="1">
      <c r="A801" s="6">
        <v>2023.0</v>
      </c>
      <c r="B801" s="7" t="s">
        <v>666</v>
      </c>
      <c r="C801" s="7" t="s">
        <v>667</v>
      </c>
      <c r="D801" s="7" t="s">
        <v>34</v>
      </c>
      <c r="E801" s="6">
        <v>10.0</v>
      </c>
      <c r="F801" s="7" t="s">
        <v>35</v>
      </c>
      <c r="G801" s="6">
        <v>100.0</v>
      </c>
      <c r="H801" s="7" t="s">
        <v>35</v>
      </c>
      <c r="I801" s="6">
        <v>100.0</v>
      </c>
      <c r="J801" s="7" t="s">
        <v>36</v>
      </c>
      <c r="K801" s="6">
        <v>19.0</v>
      </c>
      <c r="L801" s="7" t="s">
        <v>668</v>
      </c>
      <c r="M801" s="6">
        <v>3.0</v>
      </c>
      <c r="N801" s="7" t="s">
        <v>750</v>
      </c>
      <c r="O801" s="6">
        <v>14599.0</v>
      </c>
      <c r="P801" s="6">
        <v>3.0</v>
      </c>
      <c r="Q801" s="7" t="s">
        <v>475</v>
      </c>
      <c r="R801" s="6">
        <v>51.0</v>
      </c>
      <c r="S801" s="7" t="s">
        <v>476</v>
      </c>
      <c r="T801" s="6">
        <v>271.0</v>
      </c>
      <c r="U801" s="7" t="s">
        <v>41</v>
      </c>
      <c r="V801" s="6">
        <v>3.0</v>
      </c>
      <c r="W801" s="7" t="s">
        <v>469</v>
      </c>
      <c r="X801" s="6">
        <v>271501.0</v>
      </c>
      <c r="Y801" s="7" t="s">
        <v>75</v>
      </c>
      <c r="Z801" s="7" t="s">
        <v>471</v>
      </c>
      <c r="AA801" s="6">
        <v>3202.0</v>
      </c>
      <c r="AB801" s="7" t="s">
        <v>472</v>
      </c>
      <c r="AC801" s="6">
        <v>4054575.0</v>
      </c>
      <c r="AD801" s="6">
        <v>0.0</v>
      </c>
      <c r="AE801" s="6">
        <v>0.0</v>
      </c>
      <c r="AF801" s="8">
        <v>45507.0</v>
      </c>
    </row>
    <row r="802" ht="14.25" hidden="1" customHeight="1">
      <c r="A802" s="3">
        <v>2023.0</v>
      </c>
      <c r="B802" s="4" t="s">
        <v>666</v>
      </c>
      <c r="C802" s="4" t="s">
        <v>667</v>
      </c>
      <c r="D802" s="4" t="s">
        <v>34</v>
      </c>
      <c r="E802" s="3">
        <v>10.0</v>
      </c>
      <c r="F802" s="4" t="s">
        <v>35</v>
      </c>
      <c r="G802" s="3">
        <v>100.0</v>
      </c>
      <c r="H802" s="4" t="s">
        <v>35</v>
      </c>
      <c r="I802" s="3">
        <v>100.0</v>
      </c>
      <c r="J802" s="4" t="s">
        <v>36</v>
      </c>
      <c r="K802" s="3">
        <v>19.0</v>
      </c>
      <c r="L802" s="4" t="s">
        <v>668</v>
      </c>
      <c r="M802" s="3">
        <v>3.0</v>
      </c>
      <c r="N802" s="4" t="s">
        <v>750</v>
      </c>
      <c r="O802" s="3">
        <v>14599.0</v>
      </c>
      <c r="P802" s="3">
        <v>3.0</v>
      </c>
      <c r="Q802" s="4" t="s">
        <v>475</v>
      </c>
      <c r="R802" s="3">
        <v>53.0</v>
      </c>
      <c r="S802" s="4" t="s">
        <v>478</v>
      </c>
      <c r="T802" s="3">
        <v>228.0</v>
      </c>
      <c r="U802" s="4" t="s">
        <v>143</v>
      </c>
      <c r="V802" s="3">
        <v>3.0</v>
      </c>
      <c r="W802" s="4" t="s">
        <v>469</v>
      </c>
      <c r="X802" s="3">
        <v>228704.0</v>
      </c>
      <c r="Y802" s="4" t="s">
        <v>477</v>
      </c>
      <c r="Z802" s="4" t="s">
        <v>471</v>
      </c>
      <c r="AA802" s="3">
        <v>3202.0</v>
      </c>
      <c r="AB802" s="4" t="s">
        <v>472</v>
      </c>
      <c r="AC802" s="3">
        <v>3653697.0</v>
      </c>
      <c r="AD802" s="3">
        <v>0.0</v>
      </c>
      <c r="AE802" s="3">
        <v>0.0</v>
      </c>
      <c r="AF802" s="5">
        <v>45507.0</v>
      </c>
    </row>
    <row r="803" ht="14.25" hidden="1" customHeight="1">
      <c r="A803" s="6">
        <v>2023.0</v>
      </c>
      <c r="B803" s="7" t="s">
        <v>666</v>
      </c>
      <c r="C803" s="7" t="s">
        <v>667</v>
      </c>
      <c r="D803" s="7" t="s">
        <v>34</v>
      </c>
      <c r="E803" s="6">
        <v>10.0</v>
      </c>
      <c r="F803" s="7" t="s">
        <v>35</v>
      </c>
      <c r="G803" s="6">
        <v>100.0</v>
      </c>
      <c r="H803" s="7" t="s">
        <v>35</v>
      </c>
      <c r="I803" s="6">
        <v>100.0</v>
      </c>
      <c r="J803" s="7" t="s">
        <v>36</v>
      </c>
      <c r="K803" s="6">
        <v>19.0</v>
      </c>
      <c r="L803" s="7" t="s">
        <v>668</v>
      </c>
      <c r="M803" s="6">
        <v>3.0</v>
      </c>
      <c r="N803" s="7" t="s">
        <v>750</v>
      </c>
      <c r="O803" s="6">
        <v>14599.0</v>
      </c>
      <c r="P803" s="6">
        <v>3.0</v>
      </c>
      <c r="Q803" s="7" t="s">
        <v>475</v>
      </c>
      <c r="R803" s="6">
        <v>53.0</v>
      </c>
      <c r="S803" s="7" t="s">
        <v>478</v>
      </c>
      <c r="T803" s="6">
        <v>228.0</v>
      </c>
      <c r="U803" s="7" t="s">
        <v>143</v>
      </c>
      <c r="V803" s="6">
        <v>3.0</v>
      </c>
      <c r="W803" s="7" t="s">
        <v>469</v>
      </c>
      <c r="X803" s="6">
        <v>228706.0</v>
      </c>
      <c r="Y803" s="7" t="s">
        <v>479</v>
      </c>
      <c r="Z803" s="7" t="s">
        <v>471</v>
      </c>
      <c r="AA803" s="6">
        <v>3202.0</v>
      </c>
      <c r="AB803" s="7" t="s">
        <v>472</v>
      </c>
      <c r="AC803" s="6">
        <v>2000000.0</v>
      </c>
      <c r="AD803" s="6">
        <v>0.0</v>
      </c>
      <c r="AE803" s="6">
        <v>0.0</v>
      </c>
      <c r="AF803" s="8">
        <v>45507.0</v>
      </c>
    </row>
    <row r="804" ht="14.25" hidden="1" customHeight="1">
      <c r="A804" s="3">
        <v>2023.0</v>
      </c>
      <c r="B804" s="4" t="s">
        <v>666</v>
      </c>
      <c r="C804" s="4" t="s">
        <v>667</v>
      </c>
      <c r="D804" s="4" t="s">
        <v>34</v>
      </c>
      <c r="E804" s="3">
        <v>10.0</v>
      </c>
      <c r="F804" s="4" t="s">
        <v>35</v>
      </c>
      <c r="G804" s="3">
        <v>100.0</v>
      </c>
      <c r="H804" s="4" t="s">
        <v>35</v>
      </c>
      <c r="I804" s="3">
        <v>100.0</v>
      </c>
      <c r="J804" s="4" t="s">
        <v>36</v>
      </c>
      <c r="K804" s="3">
        <v>19.0</v>
      </c>
      <c r="L804" s="4" t="s">
        <v>668</v>
      </c>
      <c r="M804" s="3">
        <v>3.0</v>
      </c>
      <c r="N804" s="4" t="s">
        <v>750</v>
      </c>
      <c r="O804" s="3">
        <v>14609.0</v>
      </c>
      <c r="P804" s="3">
        <v>4.0</v>
      </c>
      <c r="Q804" s="4" t="s">
        <v>480</v>
      </c>
      <c r="R804" s="3">
        <v>51.0</v>
      </c>
      <c r="S804" s="4" t="s">
        <v>481</v>
      </c>
      <c r="T804" s="3">
        <v>271.0</v>
      </c>
      <c r="U804" s="4" t="s">
        <v>41</v>
      </c>
      <c r="V804" s="3">
        <v>3.0</v>
      </c>
      <c r="W804" s="4" t="s">
        <v>469</v>
      </c>
      <c r="X804" s="3">
        <v>271301.0</v>
      </c>
      <c r="Y804" s="4" t="s">
        <v>122</v>
      </c>
      <c r="Z804" s="4" t="s">
        <v>471</v>
      </c>
      <c r="AA804" s="3">
        <v>3202.0</v>
      </c>
      <c r="AB804" s="4" t="s">
        <v>472</v>
      </c>
      <c r="AC804" s="3">
        <v>1668720.0</v>
      </c>
      <c r="AD804" s="3">
        <v>0.0</v>
      </c>
      <c r="AE804" s="3">
        <v>0.0</v>
      </c>
      <c r="AF804" s="5">
        <v>45507.0</v>
      </c>
    </row>
    <row r="805" ht="14.25" hidden="1" customHeight="1">
      <c r="A805" s="6">
        <v>2023.0</v>
      </c>
      <c r="B805" s="7" t="s">
        <v>666</v>
      </c>
      <c r="C805" s="7" t="s">
        <v>667</v>
      </c>
      <c r="D805" s="7" t="s">
        <v>34</v>
      </c>
      <c r="E805" s="6">
        <v>10.0</v>
      </c>
      <c r="F805" s="7" t="s">
        <v>35</v>
      </c>
      <c r="G805" s="6">
        <v>100.0</v>
      </c>
      <c r="H805" s="7" t="s">
        <v>35</v>
      </c>
      <c r="I805" s="6">
        <v>100.0</v>
      </c>
      <c r="J805" s="7" t="s">
        <v>36</v>
      </c>
      <c r="K805" s="6">
        <v>19.0</v>
      </c>
      <c r="L805" s="7" t="s">
        <v>668</v>
      </c>
      <c r="M805" s="6">
        <v>3.0</v>
      </c>
      <c r="N805" s="7" t="s">
        <v>750</v>
      </c>
      <c r="O805" s="6">
        <v>14609.0</v>
      </c>
      <c r="P805" s="6">
        <v>4.0</v>
      </c>
      <c r="Q805" s="7" t="s">
        <v>751</v>
      </c>
      <c r="R805" s="6"/>
      <c r="S805" s="7" t="s">
        <v>752</v>
      </c>
      <c r="T805" s="6"/>
      <c r="U805" s="7" t="s">
        <v>752</v>
      </c>
      <c r="V805" s="6"/>
      <c r="W805" s="7" t="s">
        <v>752</v>
      </c>
      <c r="X805" s="6"/>
      <c r="Y805" s="7" t="s">
        <v>752</v>
      </c>
      <c r="Z805" s="7" t="s">
        <v>752</v>
      </c>
      <c r="AA805" s="6"/>
      <c r="AB805" s="7" t="s">
        <v>752</v>
      </c>
      <c r="AC805" s="6"/>
      <c r="AD805" s="6"/>
      <c r="AE805" s="6"/>
      <c r="AF805" s="8"/>
    </row>
    <row r="806" ht="14.25" hidden="1" customHeight="1"/>
    <row r="807" ht="14.25" hidden="1" customHeight="1"/>
    <row r="808" ht="14.25" hidden="1" customHeight="1"/>
    <row r="809" ht="14.25" hidden="1" customHeight="1"/>
    <row r="810" ht="14.25" hidden="1" customHeight="1"/>
    <row r="811" ht="14.25" hidden="1" customHeight="1"/>
    <row r="812" ht="14.25" hidden="1" customHeight="1"/>
    <row r="813" ht="14.25" hidden="1" customHeight="1"/>
    <row r="814" ht="14.25" hidden="1" customHeight="1"/>
    <row r="815" ht="14.25" hidden="1" customHeight="1"/>
    <row r="816" ht="14.25" hidden="1" customHeight="1"/>
    <row r="817" ht="14.25" hidden="1" customHeight="1"/>
    <row r="818" ht="14.25" hidden="1" customHeight="1"/>
    <row r="819" ht="14.25" hidden="1" customHeight="1"/>
    <row r="820" ht="14.25" hidden="1" customHeight="1"/>
    <row r="821" ht="14.25" hidden="1" customHeight="1"/>
    <row r="822" ht="14.25" hidden="1" customHeight="1"/>
    <row r="823" ht="14.25" hidden="1" customHeight="1"/>
    <row r="824" ht="14.25" hidden="1" customHeight="1"/>
    <row r="825" ht="14.25" hidden="1" customHeight="1"/>
    <row r="826" ht="14.25" hidden="1" customHeight="1"/>
    <row r="827" ht="14.25" hidden="1" customHeight="1"/>
    <row r="828" ht="14.25" hidden="1" customHeight="1"/>
    <row r="829" ht="14.25" hidden="1" customHeight="1"/>
    <row r="830" ht="14.25" hidden="1" customHeight="1"/>
    <row r="831" ht="14.25" hidden="1" customHeight="1"/>
    <row r="832" ht="14.25" hidden="1" customHeight="1"/>
    <row r="833" ht="14.25" hidden="1" customHeight="1"/>
    <row r="834" ht="14.25" hidden="1" customHeight="1"/>
    <row r="835" ht="14.25" hidden="1" customHeight="1"/>
    <row r="836" ht="14.25" hidden="1" customHeight="1"/>
    <row r="837" ht="14.25" hidden="1" customHeight="1"/>
    <row r="838" ht="14.25" hidden="1" customHeight="1"/>
    <row r="839" ht="14.25" hidden="1" customHeight="1"/>
    <row r="840" ht="14.25" hidden="1" customHeight="1"/>
    <row r="841" ht="14.25" hidden="1" customHeight="1"/>
    <row r="842" ht="14.25" hidden="1" customHeight="1"/>
    <row r="843" ht="14.25" hidden="1" customHeight="1"/>
    <row r="844" ht="14.25" hidden="1" customHeight="1"/>
    <row r="845" ht="14.25" hidden="1" customHeight="1"/>
    <row r="846" ht="14.25" hidden="1" customHeight="1"/>
    <row r="847" ht="14.25" hidden="1" customHeight="1"/>
    <row r="848" ht="14.25" hidden="1" customHeight="1"/>
    <row r="849" ht="14.25" hidden="1" customHeight="1"/>
    <row r="850" ht="14.25" hidden="1" customHeight="1"/>
    <row r="851" ht="14.25" hidden="1" customHeight="1"/>
    <row r="852" ht="14.25" hidden="1" customHeight="1"/>
    <row r="853" ht="14.25" hidden="1" customHeight="1"/>
    <row r="854" ht="14.25" hidden="1" customHeight="1"/>
    <row r="855" ht="14.25" hidden="1" customHeight="1"/>
    <row r="856" ht="14.25" hidden="1" customHeight="1"/>
    <row r="857" ht="14.25" hidden="1" customHeight="1"/>
    <row r="858" ht="14.25" hidden="1" customHeight="1"/>
    <row r="859" ht="14.25" hidden="1" customHeight="1"/>
    <row r="860" ht="14.25" hidden="1" customHeight="1"/>
    <row r="861" ht="14.25" hidden="1" customHeight="1"/>
    <row r="862" ht="14.25" hidden="1" customHeight="1"/>
    <row r="863" ht="14.25" hidden="1" customHeight="1"/>
    <row r="864" ht="14.25" hidden="1" customHeight="1"/>
    <row r="865" ht="14.25" hidden="1" customHeight="1"/>
    <row r="866" ht="14.25" hidden="1" customHeight="1"/>
    <row r="867" ht="14.25" hidden="1" customHeight="1"/>
    <row r="868" ht="14.25" hidden="1" customHeight="1"/>
    <row r="869" ht="14.25" hidden="1" customHeight="1"/>
    <row r="870" ht="14.25" hidden="1" customHeight="1"/>
    <row r="871" ht="14.25" hidden="1" customHeight="1"/>
    <row r="872" ht="14.25" hidden="1" customHeight="1"/>
    <row r="873" ht="14.25" hidden="1" customHeight="1"/>
    <row r="874" ht="14.25" hidden="1" customHeight="1"/>
    <row r="875" ht="14.25" hidden="1" customHeight="1"/>
    <row r="876" ht="14.25" hidden="1" customHeight="1"/>
    <row r="877" ht="14.25" hidden="1" customHeight="1"/>
    <row r="878" ht="14.25" hidden="1" customHeight="1"/>
    <row r="879" ht="14.25" hidden="1" customHeight="1"/>
    <row r="880" ht="14.25" hidden="1" customHeight="1"/>
    <row r="881" ht="14.25" hidden="1" customHeight="1"/>
    <row r="882" ht="14.25" hidden="1" customHeight="1"/>
    <row r="883" ht="14.25" hidden="1" customHeight="1"/>
    <row r="884" ht="14.25" hidden="1" customHeight="1"/>
    <row r="885" ht="14.25" hidden="1" customHeight="1"/>
    <row r="886" ht="14.25" hidden="1" customHeight="1"/>
    <row r="887" ht="14.25" hidden="1" customHeight="1"/>
    <row r="888" ht="14.25" hidden="1" customHeight="1"/>
    <row r="889" ht="14.25" hidden="1" customHeight="1"/>
    <row r="890" ht="14.25" hidden="1" customHeight="1"/>
    <row r="891" ht="14.25" hidden="1" customHeight="1"/>
    <row r="892" ht="14.25" hidden="1" customHeight="1"/>
    <row r="893" ht="14.25" hidden="1" customHeight="1"/>
    <row r="894" ht="14.25" hidden="1" customHeight="1"/>
    <row r="895" ht="14.25" hidden="1" customHeight="1"/>
    <row r="896" ht="14.25" hidden="1" customHeight="1"/>
    <row r="897" ht="14.25" hidden="1" customHeight="1"/>
    <row r="898" ht="14.25" hidden="1" customHeight="1"/>
    <row r="899" ht="14.25" hidden="1" customHeight="1"/>
    <row r="900" ht="14.25" hidden="1" customHeight="1"/>
    <row r="901" ht="14.25" hidden="1" customHeight="1"/>
    <row r="902" ht="14.25" hidden="1" customHeight="1"/>
    <row r="903" ht="14.25" hidden="1" customHeight="1"/>
    <row r="904" ht="14.25" hidden="1" customHeight="1"/>
    <row r="905" ht="14.25" hidden="1" customHeight="1"/>
    <row r="906" ht="14.25" hidden="1" customHeight="1"/>
    <row r="907" ht="14.25" hidden="1" customHeight="1"/>
    <row r="908" ht="14.25" hidden="1" customHeight="1"/>
    <row r="909" ht="14.25" hidden="1" customHeight="1"/>
    <row r="910" ht="14.25" hidden="1" customHeight="1"/>
    <row r="911" ht="14.25" hidden="1" customHeight="1"/>
    <row r="912" ht="14.25" hidden="1" customHeight="1"/>
    <row r="913" ht="14.25" hidden="1" customHeight="1"/>
    <row r="914" ht="14.25" hidden="1" customHeight="1"/>
    <row r="915" ht="14.25" hidden="1" customHeight="1"/>
    <row r="916" ht="14.25" hidden="1" customHeight="1"/>
    <row r="917" ht="14.25" hidden="1" customHeight="1"/>
    <row r="918" ht="14.25" hidden="1" customHeight="1"/>
    <row r="919" ht="14.25" hidden="1" customHeight="1"/>
    <row r="920" ht="14.25" hidden="1" customHeight="1"/>
    <row r="921" ht="14.25" hidden="1" customHeight="1"/>
    <row r="922" ht="14.25" hidden="1" customHeight="1"/>
    <row r="923" ht="14.25" hidden="1" customHeight="1"/>
    <row r="924" ht="14.25" hidden="1" customHeight="1"/>
    <row r="925" ht="14.25" hidden="1" customHeight="1"/>
    <row r="926" ht="14.25" hidden="1" customHeight="1"/>
    <row r="927" ht="14.25" hidden="1" customHeight="1"/>
    <row r="928" ht="14.25" hidden="1" customHeight="1"/>
    <row r="929" ht="14.25" hidden="1" customHeight="1"/>
    <row r="930" ht="14.25" hidden="1" customHeight="1"/>
    <row r="931" ht="14.25" hidden="1" customHeight="1"/>
    <row r="932" ht="14.25" hidden="1" customHeight="1"/>
    <row r="933" ht="14.25" hidden="1" customHeight="1"/>
    <row r="934" ht="14.25" hidden="1" customHeight="1"/>
    <row r="935" ht="14.25" hidden="1" customHeight="1"/>
    <row r="936" ht="14.25" hidden="1" customHeight="1"/>
    <row r="937" ht="14.25" hidden="1" customHeight="1"/>
    <row r="938" ht="14.25" hidden="1" customHeight="1"/>
    <row r="939" ht="14.25" hidden="1" customHeight="1"/>
    <row r="940" ht="14.25" hidden="1" customHeight="1"/>
    <row r="941" ht="14.25" hidden="1" customHeight="1"/>
    <row r="942" ht="14.25" hidden="1" customHeight="1"/>
    <row r="943" ht="14.25" hidden="1" customHeight="1"/>
    <row r="944" ht="14.25" hidden="1" customHeight="1"/>
    <row r="945" ht="14.25" hidden="1" customHeight="1"/>
    <row r="946" ht="14.25" hidden="1" customHeight="1"/>
    <row r="947" ht="14.25" hidden="1" customHeight="1"/>
    <row r="948" ht="14.25" hidden="1" customHeight="1"/>
    <row r="949" ht="14.25" hidden="1" customHeight="1"/>
    <row r="950" ht="14.25" hidden="1" customHeight="1"/>
    <row r="951" ht="14.25" hidden="1" customHeight="1"/>
    <row r="952" ht="14.25" hidden="1" customHeight="1"/>
    <row r="953" ht="14.25" hidden="1" customHeight="1"/>
    <row r="954" ht="14.25" hidden="1" customHeight="1"/>
    <row r="955" ht="14.25" hidden="1" customHeight="1"/>
    <row r="956" ht="14.25" hidden="1" customHeight="1"/>
    <row r="957" ht="14.25" hidden="1" customHeight="1"/>
    <row r="958" ht="14.25" hidden="1" customHeight="1"/>
    <row r="959" ht="14.25" hidden="1" customHeight="1"/>
    <row r="960" ht="14.25" hidden="1" customHeight="1"/>
    <row r="961" ht="14.25" hidden="1" customHeight="1"/>
    <row r="962" ht="14.25" hidden="1" customHeight="1"/>
    <row r="963" ht="14.25" hidden="1" customHeight="1"/>
    <row r="964" ht="14.25" hidden="1" customHeight="1"/>
    <row r="965" ht="14.25" hidden="1" customHeight="1"/>
    <row r="966" ht="14.25" hidden="1" customHeight="1"/>
    <row r="967" ht="14.25" hidden="1" customHeight="1"/>
    <row r="968" ht="14.25" hidden="1" customHeight="1"/>
    <row r="969" ht="14.25" hidden="1" customHeight="1"/>
    <row r="970" ht="14.25" hidden="1" customHeight="1"/>
    <row r="971" ht="14.25" hidden="1" customHeight="1"/>
    <row r="972" ht="14.25" hidden="1" customHeight="1"/>
    <row r="973" ht="14.25" hidden="1" customHeight="1"/>
    <row r="974" ht="14.25" hidden="1" customHeight="1"/>
    <row r="975" ht="14.25" hidden="1" customHeight="1"/>
    <row r="976" ht="14.25" hidden="1" customHeight="1"/>
    <row r="977" ht="14.25" hidden="1" customHeight="1"/>
    <row r="978" ht="14.25" hidden="1" customHeight="1"/>
    <row r="979" ht="14.25" hidden="1" customHeight="1"/>
    <row r="980" ht="14.25" hidden="1" customHeight="1"/>
    <row r="981" ht="14.25" hidden="1" customHeight="1"/>
    <row r="982" ht="14.25" hidden="1" customHeight="1"/>
    <row r="983" ht="14.25" hidden="1" customHeight="1"/>
    <row r="984" ht="14.25" hidden="1" customHeight="1"/>
    <row r="985" ht="14.25" hidden="1" customHeight="1"/>
    <row r="986" ht="14.25" hidden="1" customHeight="1"/>
    <row r="987" ht="14.25" hidden="1" customHeight="1"/>
    <row r="988" ht="14.25" hidden="1" customHeight="1"/>
    <row r="989" ht="14.25" hidden="1" customHeight="1"/>
    <row r="990" ht="14.25" hidden="1" customHeight="1"/>
    <row r="991" ht="14.25" hidden="1" customHeight="1"/>
    <row r="992" ht="14.25" hidden="1" customHeight="1"/>
    <row r="993" ht="14.25" hidden="1" customHeight="1"/>
    <row r="994" ht="14.25" hidden="1" customHeight="1"/>
    <row r="995" ht="14.25" hidden="1" customHeight="1"/>
    <row r="996" ht="14.25" hidden="1" customHeight="1"/>
    <row r="997" ht="14.25" hidden="1" customHeight="1"/>
    <row r="998" ht="14.25" hidden="1" customHeight="1"/>
    <row r="999" ht="14.25" hidden="1" customHeight="1"/>
    <row r="1000" ht="14.25" hidden="1" customHeight="1"/>
  </sheetData>
  <autoFilter ref="$A$1:$AF$1000">
    <filterColumn colId="14">
      <filters>
        <filter val="13856"/>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80.5"/>
    <col customWidth="1" min="3" max="3" width="38.0"/>
    <col customWidth="1" min="4" max="5" width="80.5"/>
    <col customWidth="1" min="6" max="6" width="25.63"/>
    <col customWidth="1" min="7" max="7" width="18.75"/>
    <col customWidth="1" min="8" max="8" width="80.5"/>
    <col customWidth="1" min="9" max="9" width="107.38"/>
    <col customWidth="1" min="10" max="10" width="9.5"/>
    <col customWidth="1" min="11" max="11" width="26.75"/>
    <col customWidth="1" min="12" max="12" width="28.88"/>
    <col customWidth="1" min="13" max="26" width="8.63"/>
  </cols>
  <sheetData>
    <row r="1" ht="14.25" customHeight="1">
      <c r="A1" s="2" t="s">
        <v>14</v>
      </c>
      <c r="B1" s="1" t="s">
        <v>753</v>
      </c>
      <c r="C1" s="2" t="s">
        <v>754</v>
      </c>
      <c r="D1" s="2" t="s">
        <v>755</v>
      </c>
      <c r="E1" s="2" t="s">
        <v>756</v>
      </c>
      <c r="F1" s="2" t="s">
        <v>757</v>
      </c>
      <c r="G1" s="2" t="s">
        <v>758</v>
      </c>
      <c r="H1" s="2" t="s">
        <v>759</v>
      </c>
      <c r="I1" s="2" t="s">
        <v>760</v>
      </c>
      <c r="J1" s="2" t="s">
        <v>761</v>
      </c>
      <c r="K1" s="2" t="s">
        <v>762</v>
      </c>
      <c r="L1" s="2" t="s">
        <v>763</v>
      </c>
    </row>
    <row r="2" ht="14.25" hidden="1" customHeight="1">
      <c r="A2" s="3">
        <v>14682.0</v>
      </c>
      <c r="B2" s="4" t="s">
        <v>764</v>
      </c>
      <c r="C2" s="4" t="s">
        <v>765</v>
      </c>
      <c r="D2" s="4" t="s">
        <v>766</v>
      </c>
      <c r="E2" s="4" t="s">
        <v>767</v>
      </c>
      <c r="F2" s="4" t="s">
        <v>768</v>
      </c>
      <c r="G2" s="4" t="s">
        <v>769</v>
      </c>
      <c r="H2" s="4" t="s">
        <v>770</v>
      </c>
      <c r="I2" s="4" t="s">
        <v>771</v>
      </c>
      <c r="J2" s="4" t="s">
        <v>772</v>
      </c>
      <c r="K2" s="4" t="s">
        <v>773</v>
      </c>
      <c r="L2" s="4" t="s">
        <v>774</v>
      </c>
    </row>
    <row r="3" ht="14.25" hidden="1" customHeight="1">
      <c r="A3" s="11">
        <v>14682.0</v>
      </c>
      <c r="B3" s="12" t="s">
        <v>764</v>
      </c>
      <c r="C3" s="12" t="s">
        <v>775</v>
      </c>
      <c r="D3" s="12" t="s">
        <v>776</v>
      </c>
      <c r="E3" s="12" t="s">
        <v>776</v>
      </c>
      <c r="F3" s="12" t="s">
        <v>768</v>
      </c>
      <c r="G3" s="12" t="s">
        <v>777</v>
      </c>
      <c r="H3" s="12" t="s">
        <v>778</v>
      </c>
      <c r="I3" s="12" t="s">
        <v>779</v>
      </c>
      <c r="J3" s="12" t="s">
        <v>772</v>
      </c>
      <c r="K3" s="12" t="s">
        <v>773</v>
      </c>
      <c r="L3" s="12" t="s">
        <v>774</v>
      </c>
    </row>
    <row r="4" ht="14.25" hidden="1" customHeight="1">
      <c r="A4" s="3">
        <v>14682.0</v>
      </c>
      <c r="B4" s="4" t="s">
        <v>764</v>
      </c>
      <c r="C4" s="4" t="s">
        <v>780</v>
      </c>
      <c r="D4" s="4" t="s">
        <v>781</v>
      </c>
      <c r="E4" s="4" t="s">
        <v>781</v>
      </c>
      <c r="F4" s="4" t="s">
        <v>768</v>
      </c>
      <c r="G4" s="4" t="s">
        <v>782</v>
      </c>
      <c r="H4" s="4" t="s">
        <v>778</v>
      </c>
      <c r="I4" s="4" t="s">
        <v>783</v>
      </c>
      <c r="J4" s="4" t="s">
        <v>772</v>
      </c>
      <c r="K4" s="4" t="s">
        <v>773</v>
      </c>
      <c r="L4" s="4" t="s">
        <v>774</v>
      </c>
    </row>
    <row r="5" ht="14.25" hidden="1" customHeight="1">
      <c r="A5" s="11">
        <v>14682.0</v>
      </c>
      <c r="B5" s="12" t="s">
        <v>764</v>
      </c>
      <c r="C5" s="12" t="s">
        <v>784</v>
      </c>
      <c r="D5" s="12" t="s">
        <v>785</v>
      </c>
      <c r="E5" s="12" t="s">
        <v>785</v>
      </c>
      <c r="F5" s="12" t="s">
        <v>768</v>
      </c>
      <c r="G5" s="12" t="s">
        <v>786</v>
      </c>
      <c r="H5" s="12" t="s">
        <v>778</v>
      </c>
      <c r="I5" s="12" t="s">
        <v>787</v>
      </c>
      <c r="J5" s="12" t="s">
        <v>772</v>
      </c>
      <c r="K5" s="12" t="s">
        <v>773</v>
      </c>
      <c r="L5" s="12" t="s">
        <v>774</v>
      </c>
    </row>
    <row r="6" ht="14.25" hidden="1" customHeight="1">
      <c r="A6" s="3">
        <v>14682.0</v>
      </c>
      <c r="B6" s="4" t="s">
        <v>764</v>
      </c>
      <c r="C6" s="4" t="s">
        <v>788</v>
      </c>
      <c r="D6" s="4" t="s">
        <v>789</v>
      </c>
      <c r="E6" s="4" t="s">
        <v>789</v>
      </c>
      <c r="F6" s="4" t="s">
        <v>768</v>
      </c>
      <c r="G6" s="4" t="s">
        <v>790</v>
      </c>
      <c r="H6" s="4" t="s">
        <v>778</v>
      </c>
      <c r="I6" s="4" t="s">
        <v>791</v>
      </c>
      <c r="J6" s="4" t="s">
        <v>772</v>
      </c>
      <c r="K6" s="4" t="s">
        <v>773</v>
      </c>
      <c r="L6" s="4" t="s">
        <v>774</v>
      </c>
    </row>
    <row r="7" ht="14.25" hidden="1" customHeight="1">
      <c r="A7" s="11">
        <v>14682.0</v>
      </c>
      <c r="B7" s="12" t="s">
        <v>764</v>
      </c>
      <c r="C7" s="12" t="s">
        <v>792</v>
      </c>
      <c r="D7" s="12" t="s">
        <v>793</v>
      </c>
      <c r="E7" s="12" t="s">
        <v>793</v>
      </c>
      <c r="F7" s="12" t="s">
        <v>768</v>
      </c>
      <c r="G7" s="12" t="s">
        <v>794</v>
      </c>
      <c r="H7" s="12" t="s">
        <v>778</v>
      </c>
      <c r="I7" s="12" t="s">
        <v>795</v>
      </c>
      <c r="J7" s="12" t="s">
        <v>772</v>
      </c>
      <c r="K7" s="12" t="s">
        <v>773</v>
      </c>
      <c r="L7" s="12" t="s">
        <v>774</v>
      </c>
    </row>
    <row r="8" ht="14.25" hidden="1" customHeight="1">
      <c r="A8" s="3">
        <v>14682.0</v>
      </c>
      <c r="B8" s="4" t="s">
        <v>764</v>
      </c>
      <c r="C8" s="4" t="s">
        <v>796</v>
      </c>
      <c r="D8" s="4" t="s">
        <v>797</v>
      </c>
      <c r="E8" s="4" t="s">
        <v>798</v>
      </c>
      <c r="F8" s="4" t="s">
        <v>768</v>
      </c>
      <c r="G8" s="4" t="s">
        <v>799</v>
      </c>
      <c r="H8" s="4" t="s">
        <v>778</v>
      </c>
      <c r="I8" s="4" t="s">
        <v>800</v>
      </c>
      <c r="J8" s="4" t="s">
        <v>772</v>
      </c>
      <c r="K8" s="4" t="s">
        <v>773</v>
      </c>
      <c r="L8" s="4" t="s">
        <v>774</v>
      </c>
    </row>
    <row r="9" ht="14.25" hidden="1" customHeight="1">
      <c r="A9" s="11">
        <v>14682.0</v>
      </c>
      <c r="B9" s="12" t="s">
        <v>801</v>
      </c>
      <c r="C9" s="12" t="s">
        <v>802</v>
      </c>
      <c r="D9" s="12" t="s">
        <v>803</v>
      </c>
      <c r="E9" s="12" t="s">
        <v>803</v>
      </c>
      <c r="F9" s="12" t="s">
        <v>768</v>
      </c>
      <c r="G9" s="12" t="s">
        <v>804</v>
      </c>
      <c r="H9" s="12" t="s">
        <v>805</v>
      </c>
      <c r="I9" s="12" t="s">
        <v>806</v>
      </c>
      <c r="J9" s="12" t="s">
        <v>772</v>
      </c>
      <c r="K9" s="12" t="s">
        <v>773</v>
      </c>
      <c r="L9" s="12" t="s">
        <v>774</v>
      </c>
    </row>
    <row r="10" ht="14.25" hidden="1" customHeight="1">
      <c r="A10" s="3">
        <v>14682.0</v>
      </c>
      <c r="B10" s="4" t="s">
        <v>801</v>
      </c>
      <c r="C10" s="4" t="s">
        <v>765</v>
      </c>
      <c r="D10" s="4" t="s">
        <v>766</v>
      </c>
      <c r="E10" s="4" t="s">
        <v>767</v>
      </c>
      <c r="F10" s="4" t="s">
        <v>768</v>
      </c>
      <c r="G10" s="4" t="s">
        <v>769</v>
      </c>
      <c r="H10" s="4" t="s">
        <v>770</v>
      </c>
      <c r="I10" s="4" t="s">
        <v>771</v>
      </c>
      <c r="J10" s="4" t="s">
        <v>772</v>
      </c>
      <c r="K10" s="4" t="s">
        <v>773</v>
      </c>
      <c r="L10" s="4" t="s">
        <v>774</v>
      </c>
    </row>
    <row r="11" ht="14.25" hidden="1" customHeight="1">
      <c r="A11" s="11">
        <v>14682.0</v>
      </c>
      <c r="B11" s="12" t="s">
        <v>801</v>
      </c>
      <c r="C11" s="12" t="s">
        <v>807</v>
      </c>
      <c r="D11" s="12" t="s">
        <v>808</v>
      </c>
      <c r="E11" s="12" t="s">
        <v>808</v>
      </c>
      <c r="F11" s="12" t="s">
        <v>768</v>
      </c>
      <c r="G11" s="12" t="s">
        <v>809</v>
      </c>
      <c r="H11" s="12" t="s">
        <v>810</v>
      </c>
      <c r="I11" s="12" t="s">
        <v>811</v>
      </c>
      <c r="J11" s="12" t="s">
        <v>772</v>
      </c>
      <c r="K11" s="12" t="s">
        <v>773</v>
      </c>
      <c r="L11" s="12" t="s">
        <v>774</v>
      </c>
    </row>
    <row r="12" ht="14.25" hidden="1" customHeight="1">
      <c r="A12" s="3">
        <v>14682.0</v>
      </c>
      <c r="B12" s="4" t="s">
        <v>801</v>
      </c>
      <c r="C12" s="4" t="s">
        <v>812</v>
      </c>
      <c r="D12" s="4" t="s">
        <v>813</v>
      </c>
      <c r="E12" s="4" t="s">
        <v>813</v>
      </c>
      <c r="F12" s="4" t="s">
        <v>814</v>
      </c>
      <c r="G12" s="4" t="s">
        <v>815</v>
      </c>
      <c r="H12" s="4" t="s">
        <v>752</v>
      </c>
      <c r="I12" s="4" t="s">
        <v>752</v>
      </c>
      <c r="J12" s="4" t="s">
        <v>752</v>
      </c>
      <c r="K12" s="4" t="s">
        <v>816</v>
      </c>
      <c r="L12" s="4" t="s">
        <v>816</v>
      </c>
    </row>
    <row r="13" ht="14.25" hidden="1" customHeight="1">
      <c r="A13" s="11">
        <v>14681.0</v>
      </c>
      <c r="B13" s="13" t="s">
        <v>323</v>
      </c>
      <c r="C13" s="13" t="s">
        <v>817</v>
      </c>
      <c r="D13" s="12" t="s">
        <v>818</v>
      </c>
      <c r="E13" s="12" t="s">
        <v>818</v>
      </c>
      <c r="F13" s="12" t="s">
        <v>768</v>
      </c>
      <c r="G13" s="12" t="s">
        <v>819</v>
      </c>
      <c r="H13" s="12" t="s">
        <v>770</v>
      </c>
      <c r="I13" s="14" t="s">
        <v>820</v>
      </c>
      <c r="J13" s="12" t="s">
        <v>772</v>
      </c>
      <c r="K13" s="12" t="s">
        <v>773</v>
      </c>
      <c r="L13" s="12" t="s">
        <v>774</v>
      </c>
    </row>
    <row r="14" ht="14.25" hidden="1" customHeight="1">
      <c r="A14" s="3">
        <v>14681.0</v>
      </c>
      <c r="B14" s="4" t="s">
        <v>821</v>
      </c>
      <c r="C14" s="4" t="s">
        <v>817</v>
      </c>
      <c r="D14" s="4" t="s">
        <v>818</v>
      </c>
      <c r="E14" s="4" t="s">
        <v>818</v>
      </c>
      <c r="F14" s="4" t="s">
        <v>768</v>
      </c>
      <c r="G14" s="4" t="s">
        <v>819</v>
      </c>
      <c r="H14" s="4" t="s">
        <v>770</v>
      </c>
      <c r="I14" s="15" t="s">
        <v>820</v>
      </c>
      <c r="J14" s="4" t="s">
        <v>772</v>
      </c>
      <c r="K14" s="4" t="s">
        <v>773</v>
      </c>
      <c r="L14" s="4" t="s">
        <v>774</v>
      </c>
    </row>
    <row r="15" ht="14.25" hidden="1" customHeight="1">
      <c r="A15" s="11">
        <v>14679.0</v>
      </c>
      <c r="B15" s="12" t="s">
        <v>321</v>
      </c>
      <c r="C15" s="12" t="s">
        <v>817</v>
      </c>
      <c r="D15" s="12" t="s">
        <v>818</v>
      </c>
      <c r="E15" s="12" t="s">
        <v>818</v>
      </c>
      <c r="F15" s="12" t="s">
        <v>768</v>
      </c>
      <c r="G15" s="12" t="s">
        <v>819</v>
      </c>
      <c r="H15" s="12" t="s">
        <v>770</v>
      </c>
      <c r="I15" s="12" t="s">
        <v>820</v>
      </c>
      <c r="J15" s="12" t="s">
        <v>772</v>
      </c>
      <c r="K15" s="12" t="s">
        <v>773</v>
      </c>
      <c r="L15" s="12" t="s">
        <v>774</v>
      </c>
    </row>
    <row r="16" ht="14.25" hidden="1" customHeight="1">
      <c r="A16" s="3">
        <v>14679.0</v>
      </c>
      <c r="B16" s="4" t="s">
        <v>822</v>
      </c>
      <c r="C16" s="4" t="s">
        <v>817</v>
      </c>
      <c r="D16" s="4" t="s">
        <v>818</v>
      </c>
      <c r="E16" s="4" t="s">
        <v>818</v>
      </c>
      <c r="F16" s="4" t="s">
        <v>768</v>
      </c>
      <c r="G16" s="4" t="s">
        <v>819</v>
      </c>
      <c r="H16" s="4" t="s">
        <v>770</v>
      </c>
      <c r="I16" s="4" t="s">
        <v>820</v>
      </c>
      <c r="J16" s="4" t="s">
        <v>772</v>
      </c>
      <c r="K16" s="4" t="s">
        <v>773</v>
      </c>
      <c r="L16" s="4" t="s">
        <v>774</v>
      </c>
    </row>
    <row r="17" ht="14.25" hidden="1" customHeight="1">
      <c r="A17" s="11">
        <v>14678.0</v>
      </c>
      <c r="B17" s="12" t="s">
        <v>318</v>
      </c>
      <c r="C17" s="12" t="s">
        <v>817</v>
      </c>
      <c r="D17" s="12" t="s">
        <v>818</v>
      </c>
      <c r="E17" s="12" t="s">
        <v>818</v>
      </c>
      <c r="F17" s="12" t="s">
        <v>768</v>
      </c>
      <c r="G17" s="12" t="s">
        <v>819</v>
      </c>
      <c r="H17" s="12" t="s">
        <v>770</v>
      </c>
      <c r="I17" s="12" t="s">
        <v>820</v>
      </c>
      <c r="J17" s="12" t="s">
        <v>772</v>
      </c>
      <c r="K17" s="12" t="s">
        <v>773</v>
      </c>
      <c r="L17" s="12" t="s">
        <v>774</v>
      </c>
    </row>
    <row r="18" ht="14.25" hidden="1" customHeight="1">
      <c r="A18" s="3">
        <v>14678.0</v>
      </c>
      <c r="B18" s="4" t="s">
        <v>823</v>
      </c>
      <c r="C18" s="4" t="s">
        <v>817</v>
      </c>
      <c r="D18" s="4" t="s">
        <v>818</v>
      </c>
      <c r="E18" s="4" t="s">
        <v>818</v>
      </c>
      <c r="F18" s="4" t="s">
        <v>768</v>
      </c>
      <c r="G18" s="4" t="s">
        <v>819</v>
      </c>
      <c r="H18" s="4" t="s">
        <v>770</v>
      </c>
      <c r="I18" s="4" t="s">
        <v>820</v>
      </c>
      <c r="J18" s="4" t="s">
        <v>772</v>
      </c>
      <c r="K18" s="4" t="s">
        <v>773</v>
      </c>
      <c r="L18" s="4" t="s">
        <v>774</v>
      </c>
    </row>
    <row r="19" ht="14.25" hidden="1" customHeight="1">
      <c r="A19" s="11">
        <v>14677.0</v>
      </c>
      <c r="B19" s="12" t="s">
        <v>317</v>
      </c>
      <c r="C19" s="12" t="s">
        <v>817</v>
      </c>
      <c r="D19" s="12" t="s">
        <v>818</v>
      </c>
      <c r="E19" s="12" t="s">
        <v>818</v>
      </c>
      <c r="F19" s="12" t="s">
        <v>768</v>
      </c>
      <c r="G19" s="12" t="s">
        <v>819</v>
      </c>
      <c r="H19" s="12" t="s">
        <v>770</v>
      </c>
      <c r="I19" s="12" t="s">
        <v>820</v>
      </c>
      <c r="J19" s="12" t="s">
        <v>772</v>
      </c>
      <c r="K19" s="12" t="s">
        <v>773</v>
      </c>
      <c r="L19" s="12" t="s">
        <v>774</v>
      </c>
    </row>
    <row r="20" ht="14.25" hidden="1" customHeight="1">
      <c r="A20" s="3">
        <v>14676.0</v>
      </c>
      <c r="B20" s="4" t="s">
        <v>315</v>
      </c>
      <c r="C20" s="4" t="s">
        <v>817</v>
      </c>
      <c r="D20" s="4" t="s">
        <v>818</v>
      </c>
      <c r="E20" s="4" t="s">
        <v>818</v>
      </c>
      <c r="F20" s="4" t="s">
        <v>768</v>
      </c>
      <c r="G20" s="4" t="s">
        <v>819</v>
      </c>
      <c r="H20" s="4" t="s">
        <v>770</v>
      </c>
      <c r="I20" s="4" t="s">
        <v>820</v>
      </c>
      <c r="J20" s="4" t="s">
        <v>772</v>
      </c>
      <c r="K20" s="4" t="s">
        <v>773</v>
      </c>
      <c r="L20" s="4" t="s">
        <v>774</v>
      </c>
    </row>
    <row r="21" ht="14.25" hidden="1" customHeight="1">
      <c r="A21" s="11">
        <v>14676.0</v>
      </c>
      <c r="B21" s="12" t="s">
        <v>824</v>
      </c>
      <c r="C21" s="12" t="s">
        <v>817</v>
      </c>
      <c r="D21" s="12" t="s">
        <v>818</v>
      </c>
      <c r="E21" s="12" t="s">
        <v>818</v>
      </c>
      <c r="F21" s="12" t="s">
        <v>768</v>
      </c>
      <c r="G21" s="12" t="s">
        <v>819</v>
      </c>
      <c r="H21" s="12" t="s">
        <v>770</v>
      </c>
      <c r="I21" s="12" t="s">
        <v>820</v>
      </c>
      <c r="J21" s="12" t="s">
        <v>772</v>
      </c>
      <c r="K21" s="12" t="s">
        <v>773</v>
      </c>
      <c r="L21" s="12" t="s">
        <v>774</v>
      </c>
    </row>
    <row r="22" ht="14.25" hidden="1" customHeight="1">
      <c r="A22" s="3">
        <v>14675.0</v>
      </c>
      <c r="B22" s="4" t="s">
        <v>313</v>
      </c>
      <c r="C22" s="4" t="s">
        <v>817</v>
      </c>
      <c r="D22" s="4" t="s">
        <v>818</v>
      </c>
      <c r="E22" s="4" t="s">
        <v>818</v>
      </c>
      <c r="F22" s="4" t="s">
        <v>768</v>
      </c>
      <c r="G22" s="4" t="s">
        <v>819</v>
      </c>
      <c r="H22" s="4" t="s">
        <v>770</v>
      </c>
      <c r="I22" s="4" t="s">
        <v>820</v>
      </c>
      <c r="J22" s="4" t="s">
        <v>772</v>
      </c>
      <c r="K22" s="4" t="s">
        <v>773</v>
      </c>
      <c r="L22" s="4" t="s">
        <v>774</v>
      </c>
    </row>
    <row r="23" ht="14.25" hidden="1" customHeight="1">
      <c r="A23" s="11">
        <v>14675.0</v>
      </c>
      <c r="B23" s="12" t="s">
        <v>825</v>
      </c>
      <c r="C23" s="12" t="s">
        <v>817</v>
      </c>
      <c r="D23" s="12" t="s">
        <v>818</v>
      </c>
      <c r="E23" s="12" t="s">
        <v>818</v>
      </c>
      <c r="F23" s="12" t="s">
        <v>768</v>
      </c>
      <c r="G23" s="12" t="s">
        <v>819</v>
      </c>
      <c r="H23" s="12" t="s">
        <v>770</v>
      </c>
      <c r="I23" s="12" t="s">
        <v>820</v>
      </c>
      <c r="J23" s="12" t="s">
        <v>772</v>
      </c>
      <c r="K23" s="12" t="s">
        <v>773</v>
      </c>
      <c r="L23" s="12" t="s">
        <v>774</v>
      </c>
    </row>
    <row r="24" ht="14.25" hidden="1" customHeight="1">
      <c r="A24" s="3">
        <v>14673.0</v>
      </c>
      <c r="B24" s="4" t="s">
        <v>311</v>
      </c>
      <c r="C24" s="4" t="s">
        <v>817</v>
      </c>
      <c r="D24" s="4" t="s">
        <v>818</v>
      </c>
      <c r="E24" s="4" t="s">
        <v>818</v>
      </c>
      <c r="F24" s="4" t="s">
        <v>768</v>
      </c>
      <c r="G24" s="4" t="s">
        <v>819</v>
      </c>
      <c r="H24" s="4" t="s">
        <v>770</v>
      </c>
      <c r="I24" s="4" t="s">
        <v>820</v>
      </c>
      <c r="J24" s="4" t="s">
        <v>772</v>
      </c>
      <c r="K24" s="4" t="s">
        <v>773</v>
      </c>
      <c r="L24" s="4" t="s">
        <v>774</v>
      </c>
    </row>
    <row r="25" ht="14.25" hidden="1" customHeight="1">
      <c r="A25" s="11">
        <v>14673.0</v>
      </c>
      <c r="B25" s="12" t="s">
        <v>826</v>
      </c>
      <c r="C25" s="12" t="s">
        <v>817</v>
      </c>
      <c r="D25" s="12" t="s">
        <v>818</v>
      </c>
      <c r="E25" s="12" t="s">
        <v>818</v>
      </c>
      <c r="F25" s="12" t="s">
        <v>768</v>
      </c>
      <c r="G25" s="12" t="s">
        <v>819</v>
      </c>
      <c r="H25" s="12" t="s">
        <v>770</v>
      </c>
      <c r="I25" s="12" t="s">
        <v>820</v>
      </c>
      <c r="J25" s="12" t="s">
        <v>772</v>
      </c>
      <c r="K25" s="12" t="s">
        <v>773</v>
      </c>
      <c r="L25" s="12" t="s">
        <v>774</v>
      </c>
    </row>
    <row r="26" ht="14.25" hidden="1" customHeight="1">
      <c r="A26" s="3">
        <v>14670.0</v>
      </c>
      <c r="B26" s="4" t="s">
        <v>827</v>
      </c>
      <c r="C26" s="4" t="s">
        <v>828</v>
      </c>
      <c r="D26" s="4" t="s">
        <v>829</v>
      </c>
      <c r="E26" s="4" t="s">
        <v>830</v>
      </c>
      <c r="F26" s="4" t="s">
        <v>768</v>
      </c>
      <c r="G26" s="4" t="s">
        <v>831</v>
      </c>
      <c r="H26" s="4" t="s">
        <v>805</v>
      </c>
      <c r="I26" s="4" t="s">
        <v>832</v>
      </c>
      <c r="J26" s="4" t="s">
        <v>772</v>
      </c>
      <c r="K26" s="4" t="s">
        <v>773</v>
      </c>
      <c r="L26" s="4" t="s">
        <v>774</v>
      </c>
    </row>
    <row r="27" ht="14.25" hidden="1" customHeight="1">
      <c r="A27" s="11">
        <v>14670.0</v>
      </c>
      <c r="B27" s="12" t="s">
        <v>827</v>
      </c>
      <c r="C27" s="12" t="s">
        <v>833</v>
      </c>
      <c r="D27" s="12" t="s">
        <v>834</v>
      </c>
      <c r="E27" s="12" t="s">
        <v>834</v>
      </c>
      <c r="F27" s="12" t="s">
        <v>768</v>
      </c>
      <c r="G27" s="12" t="s">
        <v>835</v>
      </c>
      <c r="H27" s="12" t="s">
        <v>770</v>
      </c>
      <c r="I27" s="12" t="s">
        <v>836</v>
      </c>
      <c r="J27" s="12" t="s">
        <v>772</v>
      </c>
      <c r="K27" s="12" t="s">
        <v>773</v>
      </c>
      <c r="L27" s="12" t="s">
        <v>774</v>
      </c>
    </row>
    <row r="28" ht="14.25" hidden="1" customHeight="1">
      <c r="A28" s="3">
        <v>14665.0</v>
      </c>
      <c r="B28" s="4" t="s">
        <v>837</v>
      </c>
      <c r="C28" s="4" t="s">
        <v>838</v>
      </c>
      <c r="D28" s="4" t="s">
        <v>839</v>
      </c>
      <c r="E28" s="4" t="s">
        <v>839</v>
      </c>
      <c r="F28" s="4" t="s">
        <v>768</v>
      </c>
      <c r="G28" s="4" t="s">
        <v>840</v>
      </c>
      <c r="H28" s="4" t="s">
        <v>805</v>
      </c>
      <c r="I28" s="4" t="s">
        <v>841</v>
      </c>
      <c r="J28" s="4" t="s">
        <v>772</v>
      </c>
      <c r="K28" s="4" t="s">
        <v>773</v>
      </c>
      <c r="L28" s="4" t="s">
        <v>774</v>
      </c>
    </row>
    <row r="29" ht="14.25" hidden="1" customHeight="1">
      <c r="A29" s="11">
        <v>14665.0</v>
      </c>
      <c r="B29" s="12" t="s">
        <v>837</v>
      </c>
      <c r="C29" s="12" t="s">
        <v>842</v>
      </c>
      <c r="D29" s="12" t="s">
        <v>843</v>
      </c>
      <c r="E29" s="12" t="s">
        <v>843</v>
      </c>
      <c r="F29" s="12" t="s">
        <v>768</v>
      </c>
      <c r="G29" s="12" t="s">
        <v>844</v>
      </c>
      <c r="H29" s="12" t="s">
        <v>805</v>
      </c>
      <c r="I29" s="12" t="s">
        <v>845</v>
      </c>
      <c r="J29" s="12" t="s">
        <v>772</v>
      </c>
      <c r="K29" s="12" t="s">
        <v>773</v>
      </c>
      <c r="L29" s="12" t="s">
        <v>774</v>
      </c>
    </row>
    <row r="30" ht="14.25" hidden="1" customHeight="1">
      <c r="A30" s="3">
        <v>14665.0</v>
      </c>
      <c r="B30" s="4" t="s">
        <v>837</v>
      </c>
      <c r="C30" s="4" t="s">
        <v>846</v>
      </c>
      <c r="D30" s="4" t="s">
        <v>847</v>
      </c>
      <c r="E30" s="4" t="s">
        <v>847</v>
      </c>
      <c r="F30" s="4" t="s">
        <v>768</v>
      </c>
      <c r="G30" s="4" t="s">
        <v>848</v>
      </c>
      <c r="H30" s="4" t="s">
        <v>805</v>
      </c>
      <c r="I30" s="4" t="s">
        <v>849</v>
      </c>
      <c r="J30" s="4" t="s">
        <v>772</v>
      </c>
      <c r="K30" s="4" t="s">
        <v>773</v>
      </c>
      <c r="L30" s="4" t="s">
        <v>774</v>
      </c>
    </row>
    <row r="31" ht="14.25" hidden="1" customHeight="1">
      <c r="A31" s="11">
        <v>14665.0</v>
      </c>
      <c r="B31" s="12" t="s">
        <v>837</v>
      </c>
      <c r="C31" s="12" t="s">
        <v>850</v>
      </c>
      <c r="D31" s="12" t="s">
        <v>851</v>
      </c>
      <c r="E31" s="12" t="s">
        <v>851</v>
      </c>
      <c r="F31" s="12" t="s">
        <v>768</v>
      </c>
      <c r="G31" s="12" t="s">
        <v>852</v>
      </c>
      <c r="H31" s="12" t="s">
        <v>805</v>
      </c>
      <c r="I31" s="12" t="s">
        <v>853</v>
      </c>
      <c r="J31" s="12" t="s">
        <v>772</v>
      </c>
      <c r="K31" s="12" t="s">
        <v>773</v>
      </c>
      <c r="L31" s="12" t="s">
        <v>774</v>
      </c>
    </row>
    <row r="32" ht="14.25" hidden="1" customHeight="1">
      <c r="A32" s="3">
        <v>14665.0</v>
      </c>
      <c r="B32" s="4" t="s">
        <v>837</v>
      </c>
      <c r="C32" s="4" t="s">
        <v>854</v>
      </c>
      <c r="D32" s="4" t="s">
        <v>855</v>
      </c>
      <c r="E32" s="4" t="s">
        <v>855</v>
      </c>
      <c r="F32" s="4" t="s">
        <v>768</v>
      </c>
      <c r="G32" s="4" t="s">
        <v>856</v>
      </c>
      <c r="H32" s="4" t="s">
        <v>857</v>
      </c>
      <c r="I32" s="4" t="s">
        <v>858</v>
      </c>
      <c r="J32" s="4" t="s">
        <v>772</v>
      </c>
      <c r="K32" s="4" t="s">
        <v>773</v>
      </c>
      <c r="L32" s="4" t="s">
        <v>774</v>
      </c>
    </row>
    <row r="33" ht="14.25" hidden="1" customHeight="1">
      <c r="A33" s="11">
        <v>14665.0</v>
      </c>
      <c r="B33" s="12" t="s">
        <v>837</v>
      </c>
      <c r="C33" s="12" t="s">
        <v>859</v>
      </c>
      <c r="D33" s="12" t="s">
        <v>860</v>
      </c>
      <c r="E33" s="12" t="s">
        <v>860</v>
      </c>
      <c r="F33" s="12" t="s">
        <v>768</v>
      </c>
      <c r="G33" s="12" t="s">
        <v>861</v>
      </c>
      <c r="H33" s="12" t="s">
        <v>857</v>
      </c>
      <c r="I33" s="12" t="s">
        <v>862</v>
      </c>
      <c r="J33" s="12" t="s">
        <v>772</v>
      </c>
      <c r="K33" s="12" t="s">
        <v>773</v>
      </c>
      <c r="L33" s="12" t="s">
        <v>774</v>
      </c>
    </row>
    <row r="34" ht="14.25" hidden="1" customHeight="1">
      <c r="A34" s="3">
        <v>14665.0</v>
      </c>
      <c r="B34" s="4" t="s">
        <v>837</v>
      </c>
      <c r="C34" s="4" t="s">
        <v>863</v>
      </c>
      <c r="D34" s="4" t="s">
        <v>864</v>
      </c>
      <c r="E34" s="4" t="s">
        <v>864</v>
      </c>
      <c r="F34" s="4" t="s">
        <v>768</v>
      </c>
      <c r="G34" s="4" t="s">
        <v>865</v>
      </c>
      <c r="H34" s="4" t="s">
        <v>866</v>
      </c>
      <c r="I34" s="4" t="s">
        <v>867</v>
      </c>
      <c r="J34" s="4" t="s">
        <v>772</v>
      </c>
      <c r="K34" s="4" t="s">
        <v>773</v>
      </c>
      <c r="L34" s="4" t="s">
        <v>774</v>
      </c>
    </row>
    <row r="35" ht="14.25" hidden="1" customHeight="1">
      <c r="A35" s="11">
        <v>14665.0</v>
      </c>
      <c r="B35" s="12" t="s">
        <v>868</v>
      </c>
      <c r="C35" s="12" t="s">
        <v>850</v>
      </c>
      <c r="D35" s="12" t="s">
        <v>851</v>
      </c>
      <c r="E35" s="12" t="s">
        <v>851</v>
      </c>
      <c r="F35" s="12" t="s">
        <v>768</v>
      </c>
      <c r="G35" s="12" t="s">
        <v>852</v>
      </c>
      <c r="H35" s="12" t="s">
        <v>805</v>
      </c>
      <c r="I35" s="12" t="s">
        <v>853</v>
      </c>
      <c r="J35" s="12" t="s">
        <v>772</v>
      </c>
      <c r="K35" s="12" t="s">
        <v>773</v>
      </c>
      <c r="L35" s="12" t="s">
        <v>774</v>
      </c>
    </row>
    <row r="36" ht="14.25" hidden="1" customHeight="1">
      <c r="A36" s="3">
        <v>14665.0</v>
      </c>
      <c r="B36" s="4" t="s">
        <v>868</v>
      </c>
      <c r="C36" s="4" t="s">
        <v>854</v>
      </c>
      <c r="D36" s="4" t="s">
        <v>855</v>
      </c>
      <c r="E36" s="4" t="s">
        <v>855</v>
      </c>
      <c r="F36" s="4" t="s">
        <v>768</v>
      </c>
      <c r="G36" s="4" t="s">
        <v>856</v>
      </c>
      <c r="H36" s="4" t="s">
        <v>857</v>
      </c>
      <c r="I36" s="4" t="s">
        <v>858</v>
      </c>
      <c r="J36" s="4" t="s">
        <v>772</v>
      </c>
      <c r="K36" s="4" t="s">
        <v>773</v>
      </c>
      <c r="L36" s="4" t="s">
        <v>774</v>
      </c>
    </row>
    <row r="37" ht="14.25" hidden="1" customHeight="1">
      <c r="A37" s="11">
        <v>14664.0</v>
      </c>
      <c r="B37" s="12" t="s">
        <v>869</v>
      </c>
      <c r="C37" s="12" t="s">
        <v>870</v>
      </c>
      <c r="D37" s="12" t="s">
        <v>871</v>
      </c>
      <c r="E37" s="12" t="s">
        <v>871</v>
      </c>
      <c r="F37" s="12" t="s">
        <v>768</v>
      </c>
      <c r="G37" s="12" t="s">
        <v>872</v>
      </c>
      <c r="H37" s="12" t="s">
        <v>805</v>
      </c>
      <c r="I37" s="12" t="s">
        <v>873</v>
      </c>
      <c r="J37" s="12" t="s">
        <v>772</v>
      </c>
      <c r="K37" s="12" t="s">
        <v>773</v>
      </c>
      <c r="L37" s="12" t="s">
        <v>774</v>
      </c>
    </row>
    <row r="38" ht="14.25" hidden="1" customHeight="1">
      <c r="A38" s="3">
        <v>14664.0</v>
      </c>
      <c r="B38" s="4" t="s">
        <v>869</v>
      </c>
      <c r="C38" s="4" t="s">
        <v>874</v>
      </c>
      <c r="D38" s="4" t="s">
        <v>875</v>
      </c>
      <c r="E38" s="4" t="s">
        <v>875</v>
      </c>
      <c r="F38" s="4" t="s">
        <v>768</v>
      </c>
      <c r="G38" s="4" t="s">
        <v>876</v>
      </c>
      <c r="H38" s="4" t="s">
        <v>805</v>
      </c>
      <c r="I38" s="4" t="s">
        <v>877</v>
      </c>
      <c r="J38" s="4" t="s">
        <v>772</v>
      </c>
      <c r="K38" s="4" t="s">
        <v>773</v>
      </c>
      <c r="L38" s="4" t="s">
        <v>774</v>
      </c>
    </row>
    <row r="39" ht="14.25" hidden="1" customHeight="1">
      <c r="A39" s="11">
        <v>14664.0</v>
      </c>
      <c r="B39" s="12" t="s">
        <v>869</v>
      </c>
      <c r="C39" s="12" t="s">
        <v>878</v>
      </c>
      <c r="D39" s="12" t="s">
        <v>879</v>
      </c>
      <c r="E39" s="12" t="s">
        <v>879</v>
      </c>
      <c r="F39" s="12" t="s">
        <v>768</v>
      </c>
      <c r="G39" s="12" t="s">
        <v>880</v>
      </c>
      <c r="H39" s="12" t="s">
        <v>857</v>
      </c>
      <c r="I39" s="12" t="s">
        <v>881</v>
      </c>
      <c r="J39" s="12" t="s">
        <v>772</v>
      </c>
      <c r="K39" s="12" t="s">
        <v>773</v>
      </c>
      <c r="L39" s="12" t="s">
        <v>774</v>
      </c>
    </row>
    <row r="40" ht="14.25" hidden="1" customHeight="1">
      <c r="A40" s="3">
        <v>14650.0</v>
      </c>
      <c r="B40" s="4" t="s">
        <v>882</v>
      </c>
      <c r="C40" s="4" t="s">
        <v>883</v>
      </c>
      <c r="D40" s="4" t="s">
        <v>884</v>
      </c>
      <c r="E40" s="4" t="s">
        <v>884</v>
      </c>
      <c r="F40" s="4" t="s">
        <v>768</v>
      </c>
      <c r="G40" s="4" t="s">
        <v>885</v>
      </c>
      <c r="H40" s="4" t="s">
        <v>805</v>
      </c>
      <c r="I40" s="4" t="s">
        <v>886</v>
      </c>
      <c r="J40" s="4" t="s">
        <v>772</v>
      </c>
      <c r="K40" s="4" t="s">
        <v>773</v>
      </c>
      <c r="L40" s="4" t="s">
        <v>774</v>
      </c>
    </row>
    <row r="41" ht="14.25" hidden="1" customHeight="1">
      <c r="A41" s="11">
        <v>14649.0</v>
      </c>
      <c r="B41" s="12" t="s">
        <v>887</v>
      </c>
      <c r="C41" s="12" t="s">
        <v>888</v>
      </c>
      <c r="D41" s="12" t="s">
        <v>889</v>
      </c>
      <c r="E41" s="12" t="s">
        <v>889</v>
      </c>
      <c r="F41" s="12" t="s">
        <v>768</v>
      </c>
      <c r="G41" s="12" t="s">
        <v>890</v>
      </c>
      <c r="H41" s="12" t="s">
        <v>805</v>
      </c>
      <c r="I41" s="12" t="s">
        <v>891</v>
      </c>
      <c r="J41" s="12" t="s">
        <v>772</v>
      </c>
      <c r="K41" s="12" t="s">
        <v>773</v>
      </c>
      <c r="L41" s="12" t="s">
        <v>774</v>
      </c>
    </row>
    <row r="42" ht="14.25" hidden="1" customHeight="1">
      <c r="A42" s="3">
        <v>14649.0</v>
      </c>
      <c r="B42" s="4" t="s">
        <v>887</v>
      </c>
      <c r="C42" s="4" t="s">
        <v>892</v>
      </c>
      <c r="D42" s="4" t="s">
        <v>893</v>
      </c>
      <c r="E42" s="4" t="s">
        <v>893</v>
      </c>
      <c r="F42" s="4" t="s">
        <v>768</v>
      </c>
      <c r="G42" s="4" t="s">
        <v>894</v>
      </c>
      <c r="H42" s="4" t="s">
        <v>805</v>
      </c>
      <c r="I42" s="4" t="s">
        <v>895</v>
      </c>
      <c r="J42" s="4" t="s">
        <v>772</v>
      </c>
      <c r="K42" s="4" t="s">
        <v>773</v>
      </c>
      <c r="L42" s="4" t="s">
        <v>774</v>
      </c>
    </row>
    <row r="43" ht="14.25" hidden="1" customHeight="1">
      <c r="A43" s="11">
        <v>14649.0</v>
      </c>
      <c r="B43" s="12" t="s">
        <v>896</v>
      </c>
      <c r="C43" s="12" t="s">
        <v>897</v>
      </c>
      <c r="D43" s="12" t="s">
        <v>898</v>
      </c>
      <c r="E43" s="12" t="s">
        <v>898</v>
      </c>
      <c r="F43" s="12" t="s">
        <v>768</v>
      </c>
      <c r="G43" s="12" t="s">
        <v>899</v>
      </c>
      <c r="H43" s="12" t="s">
        <v>805</v>
      </c>
      <c r="I43" s="12" t="s">
        <v>900</v>
      </c>
      <c r="J43" s="12" t="s">
        <v>772</v>
      </c>
      <c r="K43" s="12" t="s">
        <v>773</v>
      </c>
      <c r="L43" s="12" t="s">
        <v>774</v>
      </c>
    </row>
    <row r="44" ht="14.25" hidden="1" customHeight="1">
      <c r="A44" s="3">
        <v>14649.0</v>
      </c>
      <c r="B44" s="4" t="s">
        <v>896</v>
      </c>
      <c r="C44" s="4" t="s">
        <v>888</v>
      </c>
      <c r="D44" s="4" t="s">
        <v>889</v>
      </c>
      <c r="E44" s="4" t="s">
        <v>889</v>
      </c>
      <c r="F44" s="4" t="s">
        <v>768</v>
      </c>
      <c r="G44" s="4" t="s">
        <v>890</v>
      </c>
      <c r="H44" s="4" t="s">
        <v>805</v>
      </c>
      <c r="I44" s="4" t="s">
        <v>891</v>
      </c>
      <c r="J44" s="4" t="s">
        <v>772</v>
      </c>
      <c r="K44" s="4" t="s">
        <v>773</v>
      </c>
      <c r="L44" s="4" t="s">
        <v>774</v>
      </c>
    </row>
    <row r="45" ht="14.25" hidden="1" customHeight="1">
      <c r="A45" s="11">
        <v>14649.0</v>
      </c>
      <c r="B45" s="12" t="s">
        <v>896</v>
      </c>
      <c r="C45" s="12" t="s">
        <v>892</v>
      </c>
      <c r="D45" s="12" t="s">
        <v>893</v>
      </c>
      <c r="E45" s="12" t="s">
        <v>893</v>
      </c>
      <c r="F45" s="12" t="s">
        <v>768</v>
      </c>
      <c r="G45" s="12" t="s">
        <v>894</v>
      </c>
      <c r="H45" s="12" t="s">
        <v>805</v>
      </c>
      <c r="I45" s="12" t="s">
        <v>895</v>
      </c>
      <c r="J45" s="12" t="s">
        <v>772</v>
      </c>
      <c r="K45" s="12" t="s">
        <v>773</v>
      </c>
      <c r="L45" s="12" t="s">
        <v>774</v>
      </c>
    </row>
    <row r="46" ht="14.25" hidden="1" customHeight="1">
      <c r="A46" s="3">
        <v>14649.0</v>
      </c>
      <c r="B46" s="4" t="s">
        <v>896</v>
      </c>
      <c r="C46" s="4" t="s">
        <v>901</v>
      </c>
      <c r="D46" s="4" t="s">
        <v>902</v>
      </c>
      <c r="E46" s="4" t="s">
        <v>902</v>
      </c>
      <c r="F46" s="4" t="s">
        <v>768</v>
      </c>
      <c r="G46" s="4" t="s">
        <v>903</v>
      </c>
      <c r="H46" s="4" t="s">
        <v>770</v>
      </c>
      <c r="I46" s="4" t="s">
        <v>904</v>
      </c>
      <c r="J46" s="4" t="s">
        <v>772</v>
      </c>
      <c r="K46" s="4" t="s">
        <v>773</v>
      </c>
      <c r="L46" s="4" t="s">
        <v>774</v>
      </c>
    </row>
    <row r="47" ht="14.25" hidden="1" customHeight="1">
      <c r="A47" s="11">
        <v>14649.0</v>
      </c>
      <c r="B47" s="12" t="s">
        <v>896</v>
      </c>
      <c r="C47" s="12" t="s">
        <v>905</v>
      </c>
      <c r="D47" s="12" t="s">
        <v>906</v>
      </c>
      <c r="E47" s="12" t="s">
        <v>906</v>
      </c>
      <c r="F47" s="12" t="s">
        <v>768</v>
      </c>
      <c r="G47" s="12" t="s">
        <v>907</v>
      </c>
      <c r="H47" s="12" t="s">
        <v>778</v>
      </c>
      <c r="I47" s="12" t="s">
        <v>908</v>
      </c>
      <c r="J47" s="12" t="s">
        <v>772</v>
      </c>
      <c r="K47" s="12" t="s">
        <v>773</v>
      </c>
      <c r="L47" s="12" t="s">
        <v>774</v>
      </c>
    </row>
    <row r="48" ht="14.25" hidden="1" customHeight="1">
      <c r="A48" s="3">
        <v>14645.0</v>
      </c>
      <c r="B48" s="4" t="s">
        <v>909</v>
      </c>
      <c r="C48" s="4" t="s">
        <v>910</v>
      </c>
      <c r="D48" s="4" t="s">
        <v>911</v>
      </c>
      <c r="E48" s="4" t="s">
        <v>911</v>
      </c>
      <c r="F48" s="4" t="s">
        <v>768</v>
      </c>
      <c r="G48" s="4" t="s">
        <v>912</v>
      </c>
      <c r="H48" s="4" t="s">
        <v>770</v>
      </c>
      <c r="I48" s="4" t="s">
        <v>913</v>
      </c>
      <c r="J48" s="4" t="s">
        <v>772</v>
      </c>
      <c r="K48" s="4" t="s">
        <v>773</v>
      </c>
      <c r="L48" s="4" t="s">
        <v>774</v>
      </c>
    </row>
    <row r="49" ht="14.25" hidden="1" customHeight="1">
      <c r="A49" s="11">
        <v>14640.0</v>
      </c>
      <c r="B49" s="12" t="s">
        <v>914</v>
      </c>
      <c r="C49" s="12" t="s">
        <v>915</v>
      </c>
      <c r="D49" s="12" t="s">
        <v>916</v>
      </c>
      <c r="E49" s="12" t="s">
        <v>916</v>
      </c>
      <c r="F49" s="12" t="s">
        <v>768</v>
      </c>
      <c r="G49" s="12" t="s">
        <v>917</v>
      </c>
      <c r="H49" s="12" t="s">
        <v>805</v>
      </c>
      <c r="I49" s="12" t="s">
        <v>918</v>
      </c>
      <c r="J49" s="12" t="s">
        <v>772</v>
      </c>
      <c r="K49" s="12" t="s">
        <v>773</v>
      </c>
      <c r="L49" s="12" t="s">
        <v>774</v>
      </c>
    </row>
    <row r="50" ht="14.25" hidden="1" customHeight="1">
      <c r="A50" s="3">
        <v>14640.0</v>
      </c>
      <c r="B50" s="4" t="s">
        <v>914</v>
      </c>
      <c r="C50" s="4" t="s">
        <v>833</v>
      </c>
      <c r="D50" s="4" t="s">
        <v>834</v>
      </c>
      <c r="E50" s="4" t="s">
        <v>834</v>
      </c>
      <c r="F50" s="4" t="s">
        <v>768</v>
      </c>
      <c r="G50" s="4" t="s">
        <v>835</v>
      </c>
      <c r="H50" s="4" t="s">
        <v>770</v>
      </c>
      <c r="I50" s="4" t="s">
        <v>836</v>
      </c>
      <c r="J50" s="4" t="s">
        <v>772</v>
      </c>
      <c r="K50" s="4" t="s">
        <v>773</v>
      </c>
      <c r="L50" s="4" t="s">
        <v>774</v>
      </c>
    </row>
    <row r="51" ht="14.25" hidden="1" customHeight="1">
      <c r="A51" s="11">
        <v>14640.0</v>
      </c>
      <c r="B51" s="12" t="s">
        <v>919</v>
      </c>
      <c r="C51" s="12" t="s">
        <v>915</v>
      </c>
      <c r="D51" s="12" t="s">
        <v>916</v>
      </c>
      <c r="E51" s="12" t="s">
        <v>916</v>
      </c>
      <c r="F51" s="12" t="s">
        <v>768</v>
      </c>
      <c r="G51" s="12" t="s">
        <v>917</v>
      </c>
      <c r="H51" s="12" t="s">
        <v>805</v>
      </c>
      <c r="I51" s="12" t="s">
        <v>918</v>
      </c>
      <c r="J51" s="12" t="s">
        <v>772</v>
      </c>
      <c r="K51" s="12" t="s">
        <v>773</v>
      </c>
      <c r="L51" s="12" t="s">
        <v>774</v>
      </c>
    </row>
    <row r="52" ht="14.25" hidden="1" customHeight="1">
      <c r="A52" s="3">
        <v>14637.0</v>
      </c>
      <c r="B52" s="4" t="s">
        <v>920</v>
      </c>
      <c r="C52" s="4" t="s">
        <v>921</v>
      </c>
      <c r="D52" s="4" t="s">
        <v>922</v>
      </c>
      <c r="E52" s="4" t="s">
        <v>922</v>
      </c>
      <c r="F52" s="4" t="s">
        <v>768</v>
      </c>
      <c r="G52" s="4" t="s">
        <v>923</v>
      </c>
      <c r="H52" s="4" t="s">
        <v>866</v>
      </c>
      <c r="I52" s="4" t="s">
        <v>924</v>
      </c>
      <c r="J52" s="4" t="s">
        <v>772</v>
      </c>
      <c r="K52" s="4" t="s">
        <v>773</v>
      </c>
      <c r="L52" s="4" t="s">
        <v>774</v>
      </c>
    </row>
    <row r="53" ht="14.25" hidden="1" customHeight="1">
      <c r="A53" s="11">
        <v>14633.0</v>
      </c>
      <c r="B53" s="12" t="s">
        <v>925</v>
      </c>
      <c r="C53" s="12" t="s">
        <v>926</v>
      </c>
      <c r="D53" s="12" t="s">
        <v>927</v>
      </c>
      <c r="E53" s="12" t="s">
        <v>927</v>
      </c>
      <c r="F53" s="12" t="s">
        <v>768</v>
      </c>
      <c r="G53" s="12" t="s">
        <v>928</v>
      </c>
      <c r="H53" s="12" t="s">
        <v>805</v>
      </c>
      <c r="I53" s="12" t="s">
        <v>929</v>
      </c>
      <c r="J53" s="12" t="s">
        <v>772</v>
      </c>
      <c r="K53" s="12" t="s">
        <v>773</v>
      </c>
      <c r="L53" s="12" t="s">
        <v>774</v>
      </c>
    </row>
    <row r="54" ht="14.25" hidden="1" customHeight="1">
      <c r="A54" s="3">
        <v>14633.0</v>
      </c>
      <c r="B54" s="4" t="s">
        <v>925</v>
      </c>
      <c r="C54" s="4" t="s">
        <v>930</v>
      </c>
      <c r="D54" s="4" t="s">
        <v>931</v>
      </c>
      <c r="E54" s="4" t="s">
        <v>931</v>
      </c>
      <c r="F54" s="4" t="s">
        <v>768</v>
      </c>
      <c r="G54" s="4" t="s">
        <v>932</v>
      </c>
      <c r="H54" s="4" t="s">
        <v>810</v>
      </c>
      <c r="I54" s="4" t="s">
        <v>933</v>
      </c>
      <c r="J54" s="4" t="s">
        <v>772</v>
      </c>
      <c r="K54" s="4" t="s">
        <v>773</v>
      </c>
      <c r="L54" s="4" t="s">
        <v>774</v>
      </c>
    </row>
    <row r="55" ht="14.25" hidden="1" customHeight="1">
      <c r="A55" s="11">
        <v>14624.0</v>
      </c>
      <c r="B55" s="12" t="s">
        <v>609</v>
      </c>
      <c r="C55" s="12" t="s">
        <v>934</v>
      </c>
      <c r="D55" s="12" t="s">
        <v>935</v>
      </c>
      <c r="E55" s="12" t="s">
        <v>935</v>
      </c>
      <c r="F55" s="12" t="s">
        <v>768</v>
      </c>
      <c r="G55" s="12" t="s">
        <v>936</v>
      </c>
      <c r="H55" s="12" t="s">
        <v>805</v>
      </c>
      <c r="I55" s="12" t="s">
        <v>937</v>
      </c>
      <c r="J55" s="12" t="s">
        <v>772</v>
      </c>
      <c r="K55" s="12" t="s">
        <v>773</v>
      </c>
      <c r="L55" s="12" t="s">
        <v>774</v>
      </c>
    </row>
    <row r="56" ht="14.25" hidden="1" customHeight="1">
      <c r="A56" s="3">
        <v>14624.0</v>
      </c>
      <c r="B56" s="4" t="s">
        <v>609</v>
      </c>
      <c r="C56" s="4" t="s">
        <v>938</v>
      </c>
      <c r="D56" s="4" t="s">
        <v>939</v>
      </c>
      <c r="E56" s="4" t="s">
        <v>939</v>
      </c>
      <c r="F56" s="4" t="s">
        <v>768</v>
      </c>
      <c r="G56" s="4" t="s">
        <v>940</v>
      </c>
      <c r="H56" s="4" t="s">
        <v>770</v>
      </c>
      <c r="I56" s="4" t="s">
        <v>941</v>
      </c>
      <c r="J56" s="4" t="s">
        <v>772</v>
      </c>
      <c r="K56" s="4" t="s">
        <v>773</v>
      </c>
      <c r="L56" s="4" t="s">
        <v>774</v>
      </c>
    </row>
    <row r="57" ht="14.25" hidden="1" customHeight="1">
      <c r="A57" s="11">
        <v>14624.0</v>
      </c>
      <c r="B57" s="12" t="s">
        <v>609</v>
      </c>
      <c r="C57" s="12" t="s">
        <v>942</v>
      </c>
      <c r="D57" s="12" t="s">
        <v>943</v>
      </c>
      <c r="E57" s="12" t="s">
        <v>943</v>
      </c>
      <c r="F57" s="12" t="s">
        <v>768</v>
      </c>
      <c r="G57" s="12" t="s">
        <v>944</v>
      </c>
      <c r="H57" s="12" t="s">
        <v>770</v>
      </c>
      <c r="I57" s="12" t="s">
        <v>945</v>
      </c>
      <c r="J57" s="12" t="s">
        <v>772</v>
      </c>
      <c r="K57" s="12" t="s">
        <v>773</v>
      </c>
      <c r="L57" s="12" t="s">
        <v>774</v>
      </c>
    </row>
    <row r="58" ht="14.25" hidden="1" customHeight="1">
      <c r="A58" s="3">
        <v>14624.0</v>
      </c>
      <c r="B58" s="4" t="s">
        <v>609</v>
      </c>
      <c r="C58" s="4" t="s">
        <v>946</v>
      </c>
      <c r="D58" s="4" t="s">
        <v>947</v>
      </c>
      <c r="E58" s="4" t="s">
        <v>948</v>
      </c>
      <c r="F58" s="4" t="s">
        <v>768</v>
      </c>
      <c r="G58" s="4" t="s">
        <v>949</v>
      </c>
      <c r="H58" s="4" t="s">
        <v>770</v>
      </c>
      <c r="I58" s="4" t="s">
        <v>950</v>
      </c>
      <c r="J58" s="4" t="s">
        <v>772</v>
      </c>
      <c r="K58" s="4" t="s">
        <v>773</v>
      </c>
      <c r="L58" s="4" t="s">
        <v>774</v>
      </c>
    </row>
    <row r="59" ht="14.25" hidden="1" customHeight="1">
      <c r="A59" s="11">
        <v>14624.0</v>
      </c>
      <c r="B59" s="12" t="s">
        <v>609</v>
      </c>
      <c r="C59" s="12" t="s">
        <v>951</v>
      </c>
      <c r="D59" s="12" t="s">
        <v>952</v>
      </c>
      <c r="E59" s="12" t="s">
        <v>952</v>
      </c>
      <c r="F59" s="12" t="s">
        <v>768</v>
      </c>
      <c r="G59" s="12" t="s">
        <v>953</v>
      </c>
      <c r="H59" s="12" t="s">
        <v>866</v>
      </c>
      <c r="I59" s="12" t="s">
        <v>954</v>
      </c>
      <c r="J59" s="12" t="s">
        <v>772</v>
      </c>
      <c r="K59" s="12" t="s">
        <v>773</v>
      </c>
      <c r="L59" s="12" t="s">
        <v>774</v>
      </c>
    </row>
    <row r="60" ht="14.25" hidden="1" customHeight="1">
      <c r="A60" s="3">
        <v>14624.0</v>
      </c>
      <c r="B60" s="4" t="s">
        <v>609</v>
      </c>
      <c r="C60" s="4" t="s">
        <v>955</v>
      </c>
      <c r="D60" s="4" t="s">
        <v>956</v>
      </c>
      <c r="E60" s="4" t="s">
        <v>956</v>
      </c>
      <c r="F60" s="4" t="s">
        <v>768</v>
      </c>
      <c r="G60" s="4" t="s">
        <v>957</v>
      </c>
      <c r="H60" s="4" t="s">
        <v>866</v>
      </c>
      <c r="I60" s="4" t="s">
        <v>958</v>
      </c>
      <c r="J60" s="4" t="s">
        <v>772</v>
      </c>
      <c r="K60" s="4" t="s">
        <v>773</v>
      </c>
      <c r="L60" s="4" t="s">
        <v>774</v>
      </c>
    </row>
    <row r="61" ht="14.25" hidden="1" customHeight="1">
      <c r="A61" s="11">
        <v>14624.0</v>
      </c>
      <c r="B61" s="12" t="s">
        <v>609</v>
      </c>
      <c r="C61" s="12" t="s">
        <v>959</v>
      </c>
      <c r="D61" s="12" t="s">
        <v>960</v>
      </c>
      <c r="E61" s="12" t="s">
        <v>961</v>
      </c>
      <c r="F61" s="12" t="s">
        <v>768</v>
      </c>
      <c r="G61" s="12" t="s">
        <v>962</v>
      </c>
      <c r="H61" s="12" t="s">
        <v>866</v>
      </c>
      <c r="I61" s="12" t="s">
        <v>963</v>
      </c>
      <c r="J61" s="12" t="s">
        <v>772</v>
      </c>
      <c r="K61" s="12" t="s">
        <v>773</v>
      </c>
      <c r="L61" s="12" t="s">
        <v>774</v>
      </c>
    </row>
    <row r="62" ht="14.25" hidden="1" customHeight="1">
      <c r="A62" s="3">
        <v>14624.0</v>
      </c>
      <c r="B62" s="4" t="s">
        <v>609</v>
      </c>
      <c r="C62" s="4" t="s">
        <v>964</v>
      </c>
      <c r="D62" s="4" t="s">
        <v>965</v>
      </c>
      <c r="E62" s="4" t="s">
        <v>965</v>
      </c>
      <c r="F62" s="4" t="s">
        <v>768</v>
      </c>
      <c r="G62" s="4" t="s">
        <v>966</v>
      </c>
      <c r="H62" s="4" t="s">
        <v>866</v>
      </c>
      <c r="I62" s="4" t="s">
        <v>967</v>
      </c>
      <c r="J62" s="4" t="s">
        <v>772</v>
      </c>
      <c r="K62" s="4" t="s">
        <v>773</v>
      </c>
      <c r="L62" s="4" t="s">
        <v>774</v>
      </c>
    </row>
    <row r="63" ht="14.25" hidden="1" customHeight="1">
      <c r="A63" s="11">
        <v>14624.0</v>
      </c>
      <c r="B63" s="12" t="s">
        <v>609</v>
      </c>
      <c r="C63" s="12" t="s">
        <v>968</v>
      </c>
      <c r="D63" s="12" t="s">
        <v>969</v>
      </c>
      <c r="E63" s="12" t="s">
        <v>970</v>
      </c>
      <c r="F63" s="12" t="s">
        <v>768</v>
      </c>
      <c r="G63" s="12" t="s">
        <v>971</v>
      </c>
      <c r="H63" s="12" t="s">
        <v>866</v>
      </c>
      <c r="I63" s="12" t="s">
        <v>972</v>
      </c>
      <c r="J63" s="12" t="s">
        <v>772</v>
      </c>
      <c r="K63" s="12" t="s">
        <v>773</v>
      </c>
      <c r="L63" s="12" t="s">
        <v>774</v>
      </c>
    </row>
    <row r="64" ht="14.25" hidden="1" customHeight="1">
      <c r="A64" s="3">
        <v>14624.0</v>
      </c>
      <c r="B64" s="4" t="s">
        <v>609</v>
      </c>
      <c r="C64" s="4" t="s">
        <v>973</v>
      </c>
      <c r="D64" s="4" t="s">
        <v>974</v>
      </c>
      <c r="E64" s="4" t="s">
        <v>974</v>
      </c>
      <c r="F64" s="4" t="s">
        <v>768</v>
      </c>
      <c r="G64" s="4" t="s">
        <v>975</v>
      </c>
      <c r="H64" s="4" t="s">
        <v>866</v>
      </c>
      <c r="I64" s="4" t="s">
        <v>976</v>
      </c>
      <c r="J64" s="4" t="s">
        <v>772</v>
      </c>
      <c r="K64" s="4" t="s">
        <v>773</v>
      </c>
      <c r="L64" s="4" t="s">
        <v>774</v>
      </c>
    </row>
    <row r="65" ht="14.25" hidden="1" customHeight="1">
      <c r="A65" s="11">
        <v>14624.0</v>
      </c>
      <c r="B65" s="12" t="s">
        <v>609</v>
      </c>
      <c r="C65" s="12" t="s">
        <v>977</v>
      </c>
      <c r="D65" s="12" t="s">
        <v>978</v>
      </c>
      <c r="E65" s="12" t="s">
        <v>978</v>
      </c>
      <c r="F65" s="12" t="s">
        <v>768</v>
      </c>
      <c r="G65" s="12" t="s">
        <v>979</v>
      </c>
      <c r="H65" s="12" t="s">
        <v>866</v>
      </c>
      <c r="I65" s="12" t="s">
        <v>980</v>
      </c>
      <c r="J65" s="12" t="s">
        <v>772</v>
      </c>
      <c r="K65" s="12" t="s">
        <v>773</v>
      </c>
      <c r="L65" s="12" t="s">
        <v>774</v>
      </c>
    </row>
    <row r="66" ht="14.25" hidden="1" customHeight="1">
      <c r="A66" s="3">
        <v>14624.0</v>
      </c>
      <c r="B66" s="4" t="s">
        <v>609</v>
      </c>
      <c r="C66" s="4" t="s">
        <v>981</v>
      </c>
      <c r="D66" s="4" t="s">
        <v>982</v>
      </c>
      <c r="E66" s="4" t="s">
        <v>982</v>
      </c>
      <c r="F66" s="4" t="s">
        <v>768</v>
      </c>
      <c r="G66" s="4" t="s">
        <v>983</v>
      </c>
      <c r="H66" s="4" t="s">
        <v>866</v>
      </c>
      <c r="I66" s="4" t="s">
        <v>984</v>
      </c>
      <c r="J66" s="4" t="s">
        <v>772</v>
      </c>
      <c r="K66" s="4" t="s">
        <v>773</v>
      </c>
      <c r="L66" s="4" t="s">
        <v>774</v>
      </c>
    </row>
    <row r="67" ht="14.25" hidden="1" customHeight="1">
      <c r="A67" s="11">
        <v>14624.0</v>
      </c>
      <c r="B67" s="12" t="s">
        <v>609</v>
      </c>
      <c r="C67" s="12" t="s">
        <v>985</v>
      </c>
      <c r="D67" s="12" t="s">
        <v>986</v>
      </c>
      <c r="E67" s="12" t="s">
        <v>986</v>
      </c>
      <c r="F67" s="12" t="s">
        <v>768</v>
      </c>
      <c r="G67" s="12" t="s">
        <v>987</v>
      </c>
      <c r="H67" s="12" t="s">
        <v>866</v>
      </c>
      <c r="I67" s="12" t="s">
        <v>988</v>
      </c>
      <c r="J67" s="12" t="s">
        <v>772</v>
      </c>
      <c r="K67" s="12" t="s">
        <v>773</v>
      </c>
      <c r="L67" s="12" t="s">
        <v>774</v>
      </c>
    </row>
    <row r="68" ht="14.25" hidden="1" customHeight="1">
      <c r="A68" s="3">
        <v>14624.0</v>
      </c>
      <c r="B68" s="4" t="s">
        <v>609</v>
      </c>
      <c r="C68" s="4" t="s">
        <v>989</v>
      </c>
      <c r="D68" s="4" t="s">
        <v>990</v>
      </c>
      <c r="E68" s="4" t="s">
        <v>991</v>
      </c>
      <c r="F68" s="4" t="s">
        <v>768</v>
      </c>
      <c r="G68" s="4" t="s">
        <v>992</v>
      </c>
      <c r="H68" s="4" t="s">
        <v>866</v>
      </c>
      <c r="I68" s="4" t="s">
        <v>993</v>
      </c>
      <c r="J68" s="4" t="s">
        <v>772</v>
      </c>
      <c r="K68" s="4" t="s">
        <v>773</v>
      </c>
      <c r="L68" s="4" t="s">
        <v>774</v>
      </c>
    </row>
    <row r="69" ht="14.25" hidden="1" customHeight="1">
      <c r="A69" s="11">
        <v>14624.0</v>
      </c>
      <c r="B69" s="12" t="s">
        <v>609</v>
      </c>
      <c r="C69" s="12" t="s">
        <v>994</v>
      </c>
      <c r="D69" s="12" t="s">
        <v>995</v>
      </c>
      <c r="E69" s="12" t="s">
        <v>996</v>
      </c>
      <c r="F69" s="12" t="s">
        <v>768</v>
      </c>
      <c r="G69" s="12" t="s">
        <v>997</v>
      </c>
      <c r="H69" s="12" t="s">
        <v>810</v>
      </c>
      <c r="I69" s="12" t="s">
        <v>998</v>
      </c>
      <c r="J69" s="12" t="s">
        <v>772</v>
      </c>
      <c r="K69" s="12" t="s">
        <v>773</v>
      </c>
      <c r="L69" s="12" t="s">
        <v>774</v>
      </c>
    </row>
    <row r="70" ht="14.25" hidden="1" customHeight="1">
      <c r="A70" s="3">
        <v>14624.0</v>
      </c>
      <c r="B70" s="4" t="s">
        <v>999</v>
      </c>
      <c r="C70" s="4" t="s">
        <v>1000</v>
      </c>
      <c r="D70" s="4" t="s">
        <v>1001</v>
      </c>
      <c r="E70" s="4" t="s">
        <v>1001</v>
      </c>
      <c r="F70" s="4" t="s">
        <v>1002</v>
      </c>
      <c r="G70" s="4" t="s">
        <v>1003</v>
      </c>
      <c r="H70" s="4" t="s">
        <v>866</v>
      </c>
      <c r="I70" s="4" t="s">
        <v>1004</v>
      </c>
      <c r="J70" s="4" t="s">
        <v>772</v>
      </c>
      <c r="K70" s="4" t="s">
        <v>773</v>
      </c>
      <c r="L70" s="4" t="s">
        <v>774</v>
      </c>
    </row>
    <row r="71" ht="14.25" hidden="1" customHeight="1">
      <c r="A71" s="11">
        <v>14624.0</v>
      </c>
      <c r="B71" s="12" t="s">
        <v>999</v>
      </c>
      <c r="C71" s="12" t="s">
        <v>951</v>
      </c>
      <c r="D71" s="12" t="s">
        <v>952</v>
      </c>
      <c r="E71" s="12" t="s">
        <v>952</v>
      </c>
      <c r="F71" s="12" t="s">
        <v>768</v>
      </c>
      <c r="G71" s="12" t="s">
        <v>953</v>
      </c>
      <c r="H71" s="12" t="s">
        <v>866</v>
      </c>
      <c r="I71" s="12" t="s">
        <v>954</v>
      </c>
      <c r="J71" s="12" t="s">
        <v>772</v>
      </c>
      <c r="K71" s="12" t="s">
        <v>773</v>
      </c>
      <c r="L71" s="12" t="s">
        <v>774</v>
      </c>
    </row>
    <row r="72" ht="14.25" hidden="1" customHeight="1">
      <c r="A72" s="3">
        <v>14624.0</v>
      </c>
      <c r="B72" s="4" t="s">
        <v>999</v>
      </c>
      <c r="C72" s="4" t="s">
        <v>968</v>
      </c>
      <c r="D72" s="4" t="s">
        <v>969</v>
      </c>
      <c r="E72" s="4" t="s">
        <v>970</v>
      </c>
      <c r="F72" s="4" t="s">
        <v>768</v>
      </c>
      <c r="G72" s="4" t="s">
        <v>971</v>
      </c>
      <c r="H72" s="4" t="s">
        <v>866</v>
      </c>
      <c r="I72" s="4" t="s">
        <v>972</v>
      </c>
      <c r="J72" s="4" t="s">
        <v>772</v>
      </c>
      <c r="K72" s="4" t="s">
        <v>773</v>
      </c>
      <c r="L72" s="4" t="s">
        <v>774</v>
      </c>
    </row>
    <row r="73" ht="14.25" hidden="1" customHeight="1">
      <c r="A73" s="11">
        <v>14624.0</v>
      </c>
      <c r="B73" s="12" t="s">
        <v>999</v>
      </c>
      <c r="C73" s="12" t="s">
        <v>985</v>
      </c>
      <c r="D73" s="12" t="s">
        <v>986</v>
      </c>
      <c r="E73" s="12" t="s">
        <v>986</v>
      </c>
      <c r="F73" s="12" t="s">
        <v>768</v>
      </c>
      <c r="G73" s="12" t="s">
        <v>987</v>
      </c>
      <c r="H73" s="12" t="s">
        <v>866</v>
      </c>
      <c r="I73" s="12" t="s">
        <v>988</v>
      </c>
      <c r="J73" s="12" t="s">
        <v>772</v>
      </c>
      <c r="K73" s="12" t="s">
        <v>773</v>
      </c>
      <c r="L73" s="12" t="s">
        <v>774</v>
      </c>
    </row>
    <row r="74" ht="14.25" hidden="1" customHeight="1">
      <c r="A74" s="3">
        <v>14624.0</v>
      </c>
      <c r="B74" s="4" t="s">
        <v>999</v>
      </c>
      <c r="C74" s="4" t="s">
        <v>989</v>
      </c>
      <c r="D74" s="4" t="s">
        <v>990</v>
      </c>
      <c r="E74" s="4" t="s">
        <v>991</v>
      </c>
      <c r="F74" s="4" t="s">
        <v>768</v>
      </c>
      <c r="G74" s="4" t="s">
        <v>992</v>
      </c>
      <c r="H74" s="4" t="s">
        <v>866</v>
      </c>
      <c r="I74" s="4" t="s">
        <v>993</v>
      </c>
      <c r="J74" s="4" t="s">
        <v>772</v>
      </c>
      <c r="K74" s="4" t="s">
        <v>773</v>
      </c>
      <c r="L74" s="4" t="s">
        <v>774</v>
      </c>
    </row>
    <row r="75" ht="14.25" hidden="1" customHeight="1">
      <c r="A75" s="11">
        <v>14624.0</v>
      </c>
      <c r="B75" s="12" t="s">
        <v>999</v>
      </c>
      <c r="C75" s="12" t="s">
        <v>1005</v>
      </c>
      <c r="D75" s="12" t="s">
        <v>1006</v>
      </c>
      <c r="E75" s="12" t="s">
        <v>1007</v>
      </c>
      <c r="F75" s="12" t="s">
        <v>768</v>
      </c>
      <c r="G75" s="12" t="s">
        <v>1008</v>
      </c>
      <c r="H75" s="12" t="s">
        <v>866</v>
      </c>
      <c r="I75" s="12" t="s">
        <v>1009</v>
      </c>
      <c r="J75" s="12" t="s">
        <v>772</v>
      </c>
      <c r="K75" s="12" t="s">
        <v>773</v>
      </c>
      <c r="L75" s="12" t="s">
        <v>774</v>
      </c>
    </row>
    <row r="76" ht="14.25" hidden="1" customHeight="1">
      <c r="A76" s="3">
        <v>14584.0</v>
      </c>
      <c r="B76" s="4" t="s">
        <v>1010</v>
      </c>
      <c r="C76" s="4" t="s">
        <v>1011</v>
      </c>
      <c r="D76" s="4" t="s">
        <v>1012</v>
      </c>
      <c r="E76" s="4" t="s">
        <v>1013</v>
      </c>
      <c r="F76" s="4" t="s">
        <v>768</v>
      </c>
      <c r="G76" s="4" t="s">
        <v>1014</v>
      </c>
      <c r="H76" s="4" t="s">
        <v>805</v>
      </c>
      <c r="I76" s="4" t="s">
        <v>1015</v>
      </c>
      <c r="J76" s="4" t="s">
        <v>772</v>
      </c>
      <c r="K76" s="4" t="s">
        <v>773</v>
      </c>
      <c r="L76" s="4" t="s">
        <v>774</v>
      </c>
    </row>
    <row r="77" ht="14.25" hidden="1" customHeight="1">
      <c r="A77" s="11">
        <v>14558.0</v>
      </c>
      <c r="B77" s="12" t="s">
        <v>1016</v>
      </c>
      <c r="C77" s="12" t="s">
        <v>1017</v>
      </c>
      <c r="D77" s="12" t="s">
        <v>1018</v>
      </c>
      <c r="E77" s="12" t="s">
        <v>1019</v>
      </c>
      <c r="F77" s="12" t="s">
        <v>768</v>
      </c>
      <c r="G77" s="12" t="s">
        <v>1020</v>
      </c>
      <c r="H77" s="12" t="s">
        <v>805</v>
      </c>
      <c r="I77" s="12" t="s">
        <v>1021</v>
      </c>
      <c r="J77" s="12" t="s">
        <v>772</v>
      </c>
      <c r="K77" s="12" t="s">
        <v>773</v>
      </c>
      <c r="L77" s="12" t="s">
        <v>774</v>
      </c>
    </row>
    <row r="78" ht="14.25" hidden="1" customHeight="1">
      <c r="A78" s="3">
        <v>14558.0</v>
      </c>
      <c r="B78" s="4" t="s">
        <v>1016</v>
      </c>
      <c r="C78" s="4" t="s">
        <v>1022</v>
      </c>
      <c r="D78" s="4" t="s">
        <v>1023</v>
      </c>
      <c r="E78" s="4" t="s">
        <v>1024</v>
      </c>
      <c r="F78" s="4" t="s">
        <v>768</v>
      </c>
      <c r="G78" s="4" t="s">
        <v>1025</v>
      </c>
      <c r="H78" s="4" t="s">
        <v>770</v>
      </c>
      <c r="I78" s="4" t="s">
        <v>1026</v>
      </c>
      <c r="J78" s="4" t="s">
        <v>772</v>
      </c>
      <c r="K78" s="4" t="s">
        <v>773</v>
      </c>
      <c r="L78" s="4" t="s">
        <v>774</v>
      </c>
    </row>
    <row r="79" ht="14.25" hidden="1" customHeight="1">
      <c r="A79" s="11">
        <v>14558.0</v>
      </c>
      <c r="B79" s="12" t="s">
        <v>1016</v>
      </c>
      <c r="C79" s="12" t="s">
        <v>1027</v>
      </c>
      <c r="D79" s="12" t="s">
        <v>1028</v>
      </c>
      <c r="E79" s="12" t="s">
        <v>1028</v>
      </c>
      <c r="F79" s="12" t="s">
        <v>768</v>
      </c>
      <c r="G79" s="12" t="s">
        <v>1029</v>
      </c>
      <c r="H79" s="12" t="s">
        <v>866</v>
      </c>
      <c r="I79" s="12" t="s">
        <v>1030</v>
      </c>
      <c r="J79" s="12" t="s">
        <v>772</v>
      </c>
      <c r="K79" s="12" t="s">
        <v>773</v>
      </c>
      <c r="L79" s="12" t="s">
        <v>774</v>
      </c>
    </row>
    <row r="80" ht="14.25" hidden="1" customHeight="1">
      <c r="A80" s="3">
        <v>14558.0</v>
      </c>
      <c r="B80" s="4" t="s">
        <v>1016</v>
      </c>
      <c r="C80" s="4" t="s">
        <v>1031</v>
      </c>
      <c r="D80" s="4" t="s">
        <v>1032</v>
      </c>
      <c r="E80" s="4" t="s">
        <v>1032</v>
      </c>
      <c r="F80" s="4" t="s">
        <v>768</v>
      </c>
      <c r="G80" s="4" t="s">
        <v>1033</v>
      </c>
      <c r="H80" s="4" t="s">
        <v>866</v>
      </c>
      <c r="I80" s="4" t="s">
        <v>1034</v>
      </c>
      <c r="J80" s="4" t="s">
        <v>772</v>
      </c>
      <c r="K80" s="4" t="s">
        <v>773</v>
      </c>
      <c r="L80" s="4" t="s">
        <v>774</v>
      </c>
    </row>
    <row r="81" ht="14.25" hidden="1" customHeight="1">
      <c r="A81" s="11">
        <v>14558.0</v>
      </c>
      <c r="B81" s="12" t="s">
        <v>1016</v>
      </c>
      <c r="C81" s="12" t="s">
        <v>1035</v>
      </c>
      <c r="D81" s="12" t="s">
        <v>1036</v>
      </c>
      <c r="E81" s="12" t="s">
        <v>1037</v>
      </c>
      <c r="F81" s="12" t="s">
        <v>768</v>
      </c>
      <c r="G81" s="12" t="s">
        <v>1038</v>
      </c>
      <c r="H81" s="12" t="s">
        <v>866</v>
      </c>
      <c r="I81" s="12" t="s">
        <v>1039</v>
      </c>
      <c r="J81" s="12" t="s">
        <v>772</v>
      </c>
      <c r="K81" s="12" t="s">
        <v>773</v>
      </c>
      <c r="L81" s="12" t="s">
        <v>774</v>
      </c>
    </row>
    <row r="82" ht="14.25" hidden="1" customHeight="1">
      <c r="A82" s="3">
        <v>14558.0</v>
      </c>
      <c r="B82" s="4" t="s">
        <v>1016</v>
      </c>
      <c r="C82" s="4" t="s">
        <v>1040</v>
      </c>
      <c r="D82" s="4" t="s">
        <v>1041</v>
      </c>
      <c r="E82" s="4" t="s">
        <v>1042</v>
      </c>
      <c r="F82" s="4" t="s">
        <v>768</v>
      </c>
      <c r="G82" s="4" t="s">
        <v>1043</v>
      </c>
      <c r="H82" s="4" t="s">
        <v>866</v>
      </c>
      <c r="I82" s="4" t="s">
        <v>1044</v>
      </c>
      <c r="J82" s="4" t="s">
        <v>772</v>
      </c>
      <c r="K82" s="4" t="s">
        <v>773</v>
      </c>
      <c r="L82" s="4" t="s">
        <v>774</v>
      </c>
    </row>
    <row r="83" ht="14.25" hidden="1" customHeight="1">
      <c r="A83" s="11">
        <v>14558.0</v>
      </c>
      <c r="B83" s="12" t="s">
        <v>1016</v>
      </c>
      <c r="C83" s="12" t="s">
        <v>1045</v>
      </c>
      <c r="D83" s="12" t="s">
        <v>1046</v>
      </c>
      <c r="E83" s="12" t="s">
        <v>768</v>
      </c>
      <c r="F83" s="12" t="s">
        <v>1047</v>
      </c>
      <c r="G83" s="12" t="s">
        <v>866</v>
      </c>
      <c r="H83" s="12" t="s">
        <v>1048</v>
      </c>
      <c r="I83" s="12" t="s">
        <v>772</v>
      </c>
      <c r="J83" s="12" t="s">
        <v>773</v>
      </c>
      <c r="K83" s="12" t="s">
        <v>774</v>
      </c>
      <c r="L83" s="12" t="s">
        <v>816</v>
      </c>
    </row>
    <row r="84" ht="14.25" hidden="1" customHeight="1">
      <c r="A84" s="3">
        <v>14558.0</v>
      </c>
      <c r="B84" s="4" t="s">
        <v>1016</v>
      </c>
      <c r="C84" s="4" t="s">
        <v>1049</v>
      </c>
      <c r="D84" s="4" t="s">
        <v>1050</v>
      </c>
      <c r="E84" s="4" t="s">
        <v>1050</v>
      </c>
      <c r="F84" s="4" t="s">
        <v>768</v>
      </c>
      <c r="G84" s="4" t="s">
        <v>1051</v>
      </c>
      <c r="H84" s="4" t="s">
        <v>810</v>
      </c>
      <c r="I84" s="4" t="s">
        <v>1052</v>
      </c>
      <c r="J84" s="4" t="s">
        <v>772</v>
      </c>
      <c r="K84" s="4" t="s">
        <v>773</v>
      </c>
      <c r="L84" s="4" t="s">
        <v>774</v>
      </c>
    </row>
    <row r="85" ht="14.25" hidden="1" customHeight="1">
      <c r="A85" s="11">
        <v>14540.0</v>
      </c>
      <c r="B85" s="12" t="s">
        <v>1053</v>
      </c>
      <c r="C85" s="12" t="s">
        <v>1054</v>
      </c>
      <c r="D85" s="12" t="s">
        <v>1055</v>
      </c>
      <c r="E85" s="12" t="s">
        <v>1056</v>
      </c>
      <c r="F85" s="12" t="s">
        <v>768</v>
      </c>
      <c r="G85" s="12" t="s">
        <v>1057</v>
      </c>
      <c r="H85" s="12" t="s">
        <v>805</v>
      </c>
      <c r="I85" s="12" t="s">
        <v>1058</v>
      </c>
      <c r="J85" s="12" t="s">
        <v>772</v>
      </c>
      <c r="K85" s="12" t="s">
        <v>773</v>
      </c>
      <c r="L85" s="12" t="s">
        <v>774</v>
      </c>
    </row>
    <row r="86" ht="14.25" hidden="1" customHeight="1">
      <c r="A86" s="3">
        <v>14540.0</v>
      </c>
      <c r="B86" s="4" t="s">
        <v>1053</v>
      </c>
      <c r="C86" s="4" t="s">
        <v>1059</v>
      </c>
      <c r="D86" s="4" t="s">
        <v>1060</v>
      </c>
      <c r="E86" s="4" t="s">
        <v>1060</v>
      </c>
      <c r="F86" s="4" t="s">
        <v>768</v>
      </c>
      <c r="G86" s="4" t="s">
        <v>1061</v>
      </c>
      <c r="H86" s="4" t="s">
        <v>805</v>
      </c>
      <c r="I86" s="4" t="s">
        <v>1062</v>
      </c>
      <c r="J86" s="4" t="s">
        <v>772</v>
      </c>
      <c r="K86" s="4" t="s">
        <v>773</v>
      </c>
      <c r="L86" s="4" t="s">
        <v>774</v>
      </c>
    </row>
    <row r="87" ht="14.25" hidden="1" customHeight="1">
      <c r="A87" s="11">
        <v>14534.0</v>
      </c>
      <c r="B87" s="12" t="s">
        <v>1063</v>
      </c>
      <c r="C87" s="12" t="s">
        <v>1064</v>
      </c>
      <c r="D87" s="12" t="s">
        <v>1065</v>
      </c>
      <c r="E87" s="12" t="s">
        <v>1065</v>
      </c>
      <c r="F87" s="12" t="s">
        <v>768</v>
      </c>
      <c r="G87" s="12" t="s">
        <v>1066</v>
      </c>
      <c r="H87" s="12" t="s">
        <v>770</v>
      </c>
      <c r="I87" s="12" t="s">
        <v>1067</v>
      </c>
      <c r="J87" s="12" t="s">
        <v>772</v>
      </c>
      <c r="K87" s="12" t="s">
        <v>773</v>
      </c>
      <c r="L87" s="12" t="s">
        <v>774</v>
      </c>
    </row>
    <row r="88" ht="14.25" hidden="1" customHeight="1">
      <c r="A88" s="3">
        <v>14534.0</v>
      </c>
      <c r="B88" s="4" t="s">
        <v>1063</v>
      </c>
      <c r="C88" s="4" t="s">
        <v>1068</v>
      </c>
      <c r="D88" s="4" t="s">
        <v>1069</v>
      </c>
      <c r="E88" s="4" t="s">
        <v>1069</v>
      </c>
      <c r="F88" s="4" t="s">
        <v>768</v>
      </c>
      <c r="G88" s="4" t="s">
        <v>1070</v>
      </c>
      <c r="H88" s="4" t="s">
        <v>778</v>
      </c>
      <c r="I88" s="4" t="s">
        <v>1071</v>
      </c>
      <c r="J88" s="4" t="s">
        <v>772</v>
      </c>
      <c r="K88" s="4" t="s">
        <v>773</v>
      </c>
      <c r="L88" s="4" t="s">
        <v>774</v>
      </c>
    </row>
    <row r="89" ht="14.25" hidden="1" customHeight="1">
      <c r="A89" s="11">
        <v>14534.0</v>
      </c>
      <c r="B89" s="12" t="s">
        <v>1063</v>
      </c>
      <c r="C89" s="12" t="s">
        <v>1072</v>
      </c>
      <c r="D89" s="12" t="s">
        <v>1073</v>
      </c>
      <c r="E89" s="12" t="s">
        <v>1073</v>
      </c>
      <c r="F89" s="12" t="s">
        <v>768</v>
      </c>
      <c r="G89" s="12" t="s">
        <v>1074</v>
      </c>
      <c r="H89" s="12" t="s">
        <v>778</v>
      </c>
      <c r="I89" s="12" t="s">
        <v>1075</v>
      </c>
      <c r="J89" s="12" t="s">
        <v>772</v>
      </c>
      <c r="K89" s="12" t="s">
        <v>773</v>
      </c>
      <c r="L89" s="12" t="s">
        <v>774</v>
      </c>
    </row>
    <row r="90" ht="14.25" hidden="1" customHeight="1">
      <c r="A90" s="3">
        <v>14488.0</v>
      </c>
      <c r="B90" s="4" t="s">
        <v>1076</v>
      </c>
      <c r="C90" s="4" t="s">
        <v>1077</v>
      </c>
      <c r="D90" s="4" t="s">
        <v>1078</v>
      </c>
      <c r="E90" s="4" t="s">
        <v>1079</v>
      </c>
      <c r="F90" s="4" t="s">
        <v>768</v>
      </c>
      <c r="G90" s="4" t="s">
        <v>1080</v>
      </c>
      <c r="H90" s="4" t="s">
        <v>770</v>
      </c>
      <c r="I90" s="4" t="s">
        <v>1081</v>
      </c>
      <c r="J90" s="4" t="s">
        <v>772</v>
      </c>
      <c r="K90" s="4" t="s">
        <v>773</v>
      </c>
      <c r="L90" s="4" t="s">
        <v>774</v>
      </c>
    </row>
    <row r="91" ht="14.25" hidden="1" customHeight="1">
      <c r="A91" s="11">
        <v>14451.0</v>
      </c>
      <c r="B91" s="12" t="s">
        <v>1082</v>
      </c>
      <c r="C91" s="12" t="s">
        <v>1083</v>
      </c>
      <c r="D91" s="12" t="s">
        <v>1084</v>
      </c>
      <c r="E91" s="12" t="s">
        <v>1085</v>
      </c>
      <c r="F91" s="12" t="s">
        <v>1002</v>
      </c>
      <c r="G91" s="12" t="s">
        <v>1086</v>
      </c>
      <c r="H91" s="12" t="s">
        <v>770</v>
      </c>
      <c r="I91" s="12" t="s">
        <v>1087</v>
      </c>
      <c r="J91" s="12" t="s">
        <v>772</v>
      </c>
      <c r="K91" s="12" t="s">
        <v>773</v>
      </c>
      <c r="L91" s="12" t="s">
        <v>774</v>
      </c>
    </row>
    <row r="92" ht="14.25" hidden="1" customHeight="1">
      <c r="A92" s="3">
        <v>14450.0</v>
      </c>
      <c r="B92" s="4" t="s">
        <v>1088</v>
      </c>
      <c r="C92" s="4" t="s">
        <v>1083</v>
      </c>
      <c r="D92" s="4" t="s">
        <v>1084</v>
      </c>
      <c r="E92" s="4" t="s">
        <v>1085</v>
      </c>
      <c r="F92" s="4" t="s">
        <v>1002</v>
      </c>
      <c r="G92" s="4" t="s">
        <v>1086</v>
      </c>
      <c r="H92" s="4" t="s">
        <v>770</v>
      </c>
      <c r="I92" s="4" t="s">
        <v>1087</v>
      </c>
      <c r="J92" s="4" t="s">
        <v>772</v>
      </c>
      <c r="K92" s="4" t="s">
        <v>773</v>
      </c>
      <c r="L92" s="4" t="s">
        <v>774</v>
      </c>
    </row>
    <row r="93" ht="14.25" hidden="1" customHeight="1">
      <c r="A93" s="11">
        <v>14447.0</v>
      </c>
      <c r="B93" s="12" t="s">
        <v>1089</v>
      </c>
      <c r="C93" s="12" t="s">
        <v>1083</v>
      </c>
      <c r="D93" s="12" t="s">
        <v>1084</v>
      </c>
      <c r="E93" s="12" t="s">
        <v>1085</v>
      </c>
      <c r="F93" s="12" t="s">
        <v>1002</v>
      </c>
      <c r="G93" s="12" t="s">
        <v>1086</v>
      </c>
      <c r="H93" s="12" t="s">
        <v>770</v>
      </c>
      <c r="I93" s="12" t="s">
        <v>1087</v>
      </c>
      <c r="J93" s="12" t="s">
        <v>772</v>
      </c>
      <c r="K93" s="12" t="s">
        <v>773</v>
      </c>
      <c r="L93" s="12" t="s">
        <v>774</v>
      </c>
    </row>
    <row r="94" ht="14.25" hidden="1" customHeight="1">
      <c r="A94" s="3">
        <v>14412.0</v>
      </c>
      <c r="B94" s="4" t="s">
        <v>1090</v>
      </c>
      <c r="C94" s="4" t="s">
        <v>1083</v>
      </c>
      <c r="D94" s="4" t="s">
        <v>1084</v>
      </c>
      <c r="E94" s="4" t="s">
        <v>1085</v>
      </c>
      <c r="F94" s="4" t="s">
        <v>1002</v>
      </c>
      <c r="G94" s="4" t="s">
        <v>1086</v>
      </c>
      <c r="H94" s="4" t="s">
        <v>770</v>
      </c>
      <c r="I94" s="4" t="s">
        <v>1087</v>
      </c>
      <c r="J94" s="4" t="s">
        <v>772</v>
      </c>
      <c r="K94" s="4" t="s">
        <v>773</v>
      </c>
      <c r="L94" s="4" t="s">
        <v>774</v>
      </c>
    </row>
    <row r="95" ht="14.25" hidden="1" customHeight="1">
      <c r="A95" s="11">
        <v>14411.0</v>
      </c>
      <c r="B95" s="12" t="s">
        <v>1091</v>
      </c>
      <c r="C95" s="12" t="s">
        <v>1083</v>
      </c>
      <c r="D95" s="12" t="s">
        <v>1084</v>
      </c>
      <c r="E95" s="12" t="s">
        <v>1085</v>
      </c>
      <c r="F95" s="12" t="s">
        <v>1002</v>
      </c>
      <c r="G95" s="12" t="s">
        <v>1086</v>
      </c>
      <c r="H95" s="12" t="s">
        <v>770</v>
      </c>
      <c r="I95" s="12" t="s">
        <v>1087</v>
      </c>
      <c r="J95" s="12" t="s">
        <v>772</v>
      </c>
      <c r="K95" s="12" t="s">
        <v>773</v>
      </c>
      <c r="L95" s="12" t="s">
        <v>774</v>
      </c>
    </row>
    <row r="96" ht="14.25" hidden="1" customHeight="1">
      <c r="A96" s="3">
        <v>14405.0</v>
      </c>
      <c r="B96" s="4" t="s">
        <v>1092</v>
      </c>
      <c r="C96" s="4" t="s">
        <v>1093</v>
      </c>
      <c r="D96" s="4" t="s">
        <v>1094</v>
      </c>
      <c r="E96" s="4" t="s">
        <v>1094</v>
      </c>
      <c r="F96" s="4" t="s">
        <v>768</v>
      </c>
      <c r="G96" s="4" t="s">
        <v>1095</v>
      </c>
      <c r="H96" s="4" t="s">
        <v>805</v>
      </c>
      <c r="I96" s="4" t="s">
        <v>1096</v>
      </c>
      <c r="J96" s="4" t="s">
        <v>772</v>
      </c>
      <c r="K96" s="4" t="s">
        <v>773</v>
      </c>
      <c r="L96" s="4" t="s">
        <v>774</v>
      </c>
    </row>
    <row r="97" ht="14.25" hidden="1" customHeight="1">
      <c r="A97" s="11">
        <v>14405.0</v>
      </c>
      <c r="B97" s="12" t="s">
        <v>1092</v>
      </c>
      <c r="C97" s="12" t="s">
        <v>1097</v>
      </c>
      <c r="D97" s="12" t="s">
        <v>1098</v>
      </c>
      <c r="E97" s="12" t="s">
        <v>1098</v>
      </c>
      <c r="F97" s="12" t="s">
        <v>768</v>
      </c>
      <c r="G97" s="12" t="s">
        <v>1099</v>
      </c>
      <c r="H97" s="12" t="s">
        <v>805</v>
      </c>
      <c r="I97" s="12" t="s">
        <v>1100</v>
      </c>
      <c r="J97" s="12" t="s">
        <v>772</v>
      </c>
      <c r="K97" s="12" t="s">
        <v>773</v>
      </c>
      <c r="L97" s="12" t="s">
        <v>774</v>
      </c>
    </row>
    <row r="98" ht="14.25" hidden="1" customHeight="1">
      <c r="A98" s="3">
        <v>14405.0</v>
      </c>
      <c r="B98" s="4" t="s">
        <v>1092</v>
      </c>
      <c r="C98" s="4" t="s">
        <v>1101</v>
      </c>
      <c r="D98" s="4" t="s">
        <v>1102</v>
      </c>
      <c r="E98" s="4" t="s">
        <v>1102</v>
      </c>
      <c r="F98" s="4" t="s">
        <v>768</v>
      </c>
      <c r="G98" s="4" t="s">
        <v>1103</v>
      </c>
      <c r="H98" s="4" t="s">
        <v>770</v>
      </c>
      <c r="I98" s="4" t="s">
        <v>1104</v>
      </c>
      <c r="J98" s="4" t="s">
        <v>772</v>
      </c>
      <c r="K98" s="4" t="s">
        <v>773</v>
      </c>
      <c r="L98" s="4" t="s">
        <v>774</v>
      </c>
    </row>
    <row r="99" ht="14.25" hidden="1" customHeight="1">
      <c r="A99" s="11">
        <v>14405.0</v>
      </c>
      <c r="B99" s="12" t="s">
        <v>1092</v>
      </c>
      <c r="C99" s="12" t="s">
        <v>1105</v>
      </c>
      <c r="D99" s="12" t="s">
        <v>1106</v>
      </c>
      <c r="E99" s="12" t="s">
        <v>1106</v>
      </c>
      <c r="F99" s="12" t="s">
        <v>768</v>
      </c>
      <c r="G99" s="12" t="s">
        <v>1107</v>
      </c>
      <c r="H99" s="12" t="s">
        <v>866</v>
      </c>
      <c r="I99" s="12" t="s">
        <v>1108</v>
      </c>
      <c r="J99" s="12" t="s">
        <v>772</v>
      </c>
      <c r="K99" s="12" t="s">
        <v>773</v>
      </c>
      <c r="L99" s="12" t="s">
        <v>774</v>
      </c>
    </row>
    <row r="100" ht="14.25" hidden="1" customHeight="1">
      <c r="A100" s="3">
        <v>14405.0</v>
      </c>
      <c r="B100" s="4" t="s">
        <v>1092</v>
      </c>
      <c r="C100" s="4" t="s">
        <v>1109</v>
      </c>
      <c r="D100" s="4" t="s">
        <v>1110</v>
      </c>
      <c r="E100" s="4" t="s">
        <v>1111</v>
      </c>
      <c r="F100" s="4" t="s">
        <v>768</v>
      </c>
      <c r="G100" s="4" t="s">
        <v>1112</v>
      </c>
      <c r="H100" s="4" t="s">
        <v>866</v>
      </c>
      <c r="I100" s="4" t="s">
        <v>1113</v>
      </c>
      <c r="J100" s="4" t="s">
        <v>772</v>
      </c>
      <c r="K100" s="4" t="s">
        <v>773</v>
      </c>
      <c r="L100" s="4" t="s">
        <v>774</v>
      </c>
    </row>
    <row r="101" ht="14.25" hidden="1" customHeight="1">
      <c r="A101" s="11">
        <v>14405.0</v>
      </c>
      <c r="B101" s="12" t="s">
        <v>1092</v>
      </c>
      <c r="C101" s="12" t="s">
        <v>1114</v>
      </c>
      <c r="D101" s="12" t="s">
        <v>1115</v>
      </c>
      <c r="E101" s="12" t="s">
        <v>1116</v>
      </c>
      <c r="F101" s="12" t="s">
        <v>768</v>
      </c>
      <c r="G101" s="12" t="s">
        <v>1117</v>
      </c>
      <c r="H101" s="12" t="s">
        <v>810</v>
      </c>
      <c r="I101" s="12" t="s">
        <v>1118</v>
      </c>
      <c r="J101" s="12" t="s">
        <v>772</v>
      </c>
      <c r="K101" s="12" t="s">
        <v>773</v>
      </c>
      <c r="L101" s="12" t="s">
        <v>774</v>
      </c>
    </row>
    <row r="102" ht="14.25" hidden="1" customHeight="1">
      <c r="A102" s="3">
        <v>14405.0</v>
      </c>
      <c r="B102" s="4" t="s">
        <v>1092</v>
      </c>
      <c r="C102" s="4" t="s">
        <v>1119</v>
      </c>
      <c r="D102" s="4" t="s">
        <v>1120</v>
      </c>
      <c r="E102" s="4" t="s">
        <v>1120</v>
      </c>
      <c r="F102" s="4" t="s">
        <v>768</v>
      </c>
      <c r="G102" s="4" t="s">
        <v>1121</v>
      </c>
      <c r="H102" s="4" t="s">
        <v>810</v>
      </c>
      <c r="I102" s="4" t="s">
        <v>1122</v>
      </c>
      <c r="J102" s="4" t="s">
        <v>772</v>
      </c>
      <c r="K102" s="4" t="s">
        <v>773</v>
      </c>
      <c r="L102" s="4" t="s">
        <v>774</v>
      </c>
    </row>
    <row r="103" ht="14.25" hidden="1" customHeight="1">
      <c r="A103" s="11">
        <v>14405.0</v>
      </c>
      <c r="B103" s="12" t="s">
        <v>1092</v>
      </c>
      <c r="C103" s="12" t="s">
        <v>1123</v>
      </c>
      <c r="D103" s="12" t="s">
        <v>1124</v>
      </c>
      <c r="E103" s="12" t="s">
        <v>1124</v>
      </c>
      <c r="F103" s="12" t="s">
        <v>768</v>
      </c>
      <c r="G103" s="12" t="s">
        <v>1125</v>
      </c>
      <c r="H103" s="12" t="s">
        <v>810</v>
      </c>
      <c r="I103" s="12" t="s">
        <v>1126</v>
      </c>
      <c r="J103" s="12" t="s">
        <v>772</v>
      </c>
      <c r="K103" s="12" t="s">
        <v>773</v>
      </c>
      <c r="L103" s="12" t="s">
        <v>774</v>
      </c>
    </row>
    <row r="104" ht="14.25" hidden="1" customHeight="1">
      <c r="A104" s="3">
        <v>14405.0</v>
      </c>
      <c r="B104" s="4" t="s">
        <v>1092</v>
      </c>
      <c r="C104" s="4" t="s">
        <v>1127</v>
      </c>
      <c r="D104" s="4" t="s">
        <v>1128</v>
      </c>
      <c r="E104" s="4" t="s">
        <v>1128</v>
      </c>
      <c r="F104" s="4" t="s">
        <v>768</v>
      </c>
      <c r="G104" s="4" t="s">
        <v>1129</v>
      </c>
      <c r="H104" s="4" t="s">
        <v>810</v>
      </c>
      <c r="I104" s="4" t="s">
        <v>1130</v>
      </c>
      <c r="J104" s="4" t="s">
        <v>772</v>
      </c>
      <c r="K104" s="4" t="s">
        <v>773</v>
      </c>
      <c r="L104" s="4" t="s">
        <v>774</v>
      </c>
    </row>
    <row r="105" ht="14.25" hidden="1" customHeight="1">
      <c r="A105" s="11">
        <v>14405.0</v>
      </c>
      <c r="B105" s="12" t="s">
        <v>1092</v>
      </c>
      <c r="C105" s="12" t="s">
        <v>1131</v>
      </c>
      <c r="D105" s="12" t="s">
        <v>1132</v>
      </c>
      <c r="E105" s="12" t="s">
        <v>1133</v>
      </c>
      <c r="F105" s="12" t="s">
        <v>768</v>
      </c>
      <c r="G105" s="12" t="s">
        <v>1134</v>
      </c>
      <c r="H105" s="12" t="s">
        <v>810</v>
      </c>
      <c r="I105" s="12" t="s">
        <v>1135</v>
      </c>
      <c r="J105" s="12" t="s">
        <v>772</v>
      </c>
      <c r="K105" s="12" t="s">
        <v>773</v>
      </c>
      <c r="L105" s="12" t="s">
        <v>774</v>
      </c>
    </row>
    <row r="106" ht="14.25" hidden="1" customHeight="1">
      <c r="A106" s="3">
        <v>14405.0</v>
      </c>
      <c r="B106" s="4" t="s">
        <v>1092</v>
      </c>
      <c r="C106" s="4" t="s">
        <v>1136</v>
      </c>
      <c r="D106" s="4" t="s">
        <v>1137</v>
      </c>
      <c r="E106" s="4" t="s">
        <v>1137</v>
      </c>
      <c r="F106" s="4" t="s">
        <v>768</v>
      </c>
      <c r="G106" s="4" t="s">
        <v>1138</v>
      </c>
      <c r="H106" s="4" t="s">
        <v>810</v>
      </c>
      <c r="I106" s="4" t="s">
        <v>1139</v>
      </c>
      <c r="J106" s="4" t="s">
        <v>772</v>
      </c>
      <c r="K106" s="4" t="s">
        <v>773</v>
      </c>
      <c r="L106" s="4" t="s">
        <v>774</v>
      </c>
    </row>
    <row r="107" ht="14.25" hidden="1" customHeight="1">
      <c r="A107" s="11">
        <v>14405.0</v>
      </c>
      <c r="B107" s="12" t="s">
        <v>1092</v>
      </c>
      <c r="C107" s="12" t="s">
        <v>1140</v>
      </c>
      <c r="D107" s="12" t="s">
        <v>1141</v>
      </c>
      <c r="E107" s="12" t="s">
        <v>1141</v>
      </c>
      <c r="F107" s="12" t="s">
        <v>768</v>
      </c>
      <c r="G107" s="12" t="s">
        <v>1142</v>
      </c>
      <c r="H107" s="12" t="s">
        <v>810</v>
      </c>
      <c r="I107" s="12" t="s">
        <v>1143</v>
      </c>
      <c r="J107" s="12" t="s">
        <v>772</v>
      </c>
      <c r="K107" s="12" t="s">
        <v>773</v>
      </c>
      <c r="L107" s="12" t="s">
        <v>774</v>
      </c>
    </row>
    <row r="108" ht="14.25" hidden="1" customHeight="1">
      <c r="A108" s="3">
        <v>14405.0</v>
      </c>
      <c r="B108" s="4" t="s">
        <v>1092</v>
      </c>
      <c r="C108" s="4" t="s">
        <v>1144</v>
      </c>
      <c r="D108" s="4" t="s">
        <v>1145</v>
      </c>
      <c r="E108" s="4" t="s">
        <v>1145</v>
      </c>
      <c r="F108" s="4" t="s">
        <v>768</v>
      </c>
      <c r="G108" s="4" t="s">
        <v>1146</v>
      </c>
      <c r="H108" s="4" t="s">
        <v>810</v>
      </c>
      <c r="I108" s="4" t="s">
        <v>1147</v>
      </c>
      <c r="J108" s="4" t="s">
        <v>772</v>
      </c>
      <c r="K108" s="4" t="s">
        <v>773</v>
      </c>
      <c r="L108" s="4" t="s">
        <v>774</v>
      </c>
    </row>
    <row r="109" ht="14.25" hidden="1" customHeight="1">
      <c r="A109" s="11">
        <v>14405.0</v>
      </c>
      <c r="B109" s="12" t="s">
        <v>1092</v>
      </c>
      <c r="C109" s="12" t="s">
        <v>1148</v>
      </c>
      <c r="D109" s="12" t="s">
        <v>1149</v>
      </c>
      <c r="E109" s="12" t="s">
        <v>1149</v>
      </c>
      <c r="F109" s="12" t="s">
        <v>768</v>
      </c>
      <c r="G109" s="12" t="s">
        <v>1150</v>
      </c>
      <c r="H109" s="12" t="s">
        <v>810</v>
      </c>
      <c r="I109" s="12" t="s">
        <v>1151</v>
      </c>
      <c r="J109" s="12" t="s">
        <v>772</v>
      </c>
      <c r="K109" s="12" t="s">
        <v>773</v>
      </c>
      <c r="L109" s="12" t="s">
        <v>774</v>
      </c>
    </row>
    <row r="110" ht="14.25" hidden="1" customHeight="1">
      <c r="A110" s="3">
        <v>14405.0</v>
      </c>
      <c r="B110" s="4" t="s">
        <v>1092</v>
      </c>
      <c r="C110" s="4" t="s">
        <v>1152</v>
      </c>
      <c r="D110" s="4" t="s">
        <v>1153</v>
      </c>
      <c r="E110" s="4" t="s">
        <v>1153</v>
      </c>
      <c r="F110" s="4" t="s">
        <v>768</v>
      </c>
      <c r="G110" s="4" t="s">
        <v>1154</v>
      </c>
      <c r="H110" s="4" t="s">
        <v>810</v>
      </c>
      <c r="I110" s="4" t="s">
        <v>1155</v>
      </c>
      <c r="J110" s="4" t="s">
        <v>772</v>
      </c>
      <c r="K110" s="4" t="s">
        <v>773</v>
      </c>
      <c r="L110" s="4" t="s">
        <v>774</v>
      </c>
    </row>
    <row r="111" ht="14.25" hidden="1" customHeight="1">
      <c r="A111" s="11">
        <v>14405.0</v>
      </c>
      <c r="B111" s="12" t="s">
        <v>1092</v>
      </c>
      <c r="C111" s="12" t="s">
        <v>1156</v>
      </c>
      <c r="D111" s="12" t="s">
        <v>1157</v>
      </c>
      <c r="E111" s="12" t="s">
        <v>1157</v>
      </c>
      <c r="F111" s="12" t="s">
        <v>768</v>
      </c>
      <c r="G111" s="12" t="s">
        <v>1158</v>
      </c>
      <c r="H111" s="12" t="s">
        <v>810</v>
      </c>
      <c r="I111" s="12" t="s">
        <v>1159</v>
      </c>
      <c r="J111" s="12" t="s">
        <v>772</v>
      </c>
      <c r="K111" s="12" t="s">
        <v>773</v>
      </c>
      <c r="L111" s="12" t="s">
        <v>774</v>
      </c>
    </row>
    <row r="112" ht="14.25" hidden="1" customHeight="1">
      <c r="A112" s="3">
        <v>14405.0</v>
      </c>
      <c r="B112" s="4" t="s">
        <v>1092</v>
      </c>
      <c r="C112" s="4" t="s">
        <v>1160</v>
      </c>
      <c r="D112" s="4" t="s">
        <v>1161</v>
      </c>
      <c r="E112" s="4" t="s">
        <v>1161</v>
      </c>
      <c r="F112" s="4" t="s">
        <v>768</v>
      </c>
      <c r="G112" s="4" t="s">
        <v>1162</v>
      </c>
      <c r="H112" s="4" t="s">
        <v>810</v>
      </c>
      <c r="I112" s="4" t="s">
        <v>1163</v>
      </c>
      <c r="J112" s="4" t="s">
        <v>772</v>
      </c>
      <c r="K112" s="4" t="s">
        <v>773</v>
      </c>
      <c r="L112" s="4" t="s">
        <v>774</v>
      </c>
    </row>
    <row r="113" ht="14.25" hidden="1" customHeight="1">
      <c r="A113" s="11">
        <v>14405.0</v>
      </c>
      <c r="B113" s="12" t="s">
        <v>1092</v>
      </c>
      <c r="C113" s="12" t="s">
        <v>1164</v>
      </c>
      <c r="D113" s="12" t="s">
        <v>1165</v>
      </c>
      <c r="E113" s="12" t="s">
        <v>1165</v>
      </c>
      <c r="F113" s="12" t="s">
        <v>768</v>
      </c>
      <c r="G113" s="12" t="s">
        <v>1166</v>
      </c>
      <c r="H113" s="12" t="s">
        <v>810</v>
      </c>
      <c r="I113" s="12" t="s">
        <v>1167</v>
      </c>
      <c r="J113" s="12" t="s">
        <v>772</v>
      </c>
      <c r="K113" s="12" t="s">
        <v>773</v>
      </c>
      <c r="L113" s="12" t="s">
        <v>774</v>
      </c>
    </row>
    <row r="114" ht="14.25" hidden="1" customHeight="1">
      <c r="A114" s="3">
        <v>14405.0</v>
      </c>
      <c r="B114" s="4" t="s">
        <v>1092</v>
      </c>
      <c r="C114" s="4" t="s">
        <v>1168</v>
      </c>
      <c r="D114" s="4" t="s">
        <v>1169</v>
      </c>
      <c r="E114" s="4" t="s">
        <v>1169</v>
      </c>
      <c r="F114" s="4" t="s">
        <v>768</v>
      </c>
      <c r="G114" s="4" t="s">
        <v>1170</v>
      </c>
      <c r="H114" s="4" t="s">
        <v>810</v>
      </c>
      <c r="I114" s="4" t="s">
        <v>1171</v>
      </c>
      <c r="J114" s="4" t="s">
        <v>772</v>
      </c>
      <c r="K114" s="4" t="s">
        <v>773</v>
      </c>
      <c r="L114" s="4" t="s">
        <v>774</v>
      </c>
    </row>
    <row r="115" ht="14.25" hidden="1" customHeight="1">
      <c r="A115" s="11">
        <v>14405.0</v>
      </c>
      <c r="B115" s="12" t="s">
        <v>1092</v>
      </c>
      <c r="C115" s="12" t="s">
        <v>1172</v>
      </c>
      <c r="D115" s="12" t="s">
        <v>1173</v>
      </c>
      <c r="E115" s="12" t="s">
        <v>1173</v>
      </c>
      <c r="F115" s="12" t="s">
        <v>768</v>
      </c>
      <c r="G115" s="12" t="s">
        <v>1174</v>
      </c>
      <c r="H115" s="12" t="s">
        <v>810</v>
      </c>
      <c r="I115" s="12" t="s">
        <v>1175</v>
      </c>
      <c r="J115" s="12" t="s">
        <v>772</v>
      </c>
      <c r="K115" s="12" t="s">
        <v>773</v>
      </c>
      <c r="L115" s="12" t="s">
        <v>774</v>
      </c>
    </row>
    <row r="116" ht="14.25" hidden="1" customHeight="1">
      <c r="A116" s="3">
        <v>14405.0</v>
      </c>
      <c r="B116" s="4" t="s">
        <v>1092</v>
      </c>
      <c r="C116" s="4" t="s">
        <v>1176</v>
      </c>
      <c r="D116" s="4" t="s">
        <v>1177</v>
      </c>
      <c r="E116" s="4" t="s">
        <v>1177</v>
      </c>
      <c r="F116" s="4" t="s">
        <v>768</v>
      </c>
      <c r="G116" s="4" t="s">
        <v>1150</v>
      </c>
      <c r="H116" s="4" t="s">
        <v>810</v>
      </c>
      <c r="I116" s="4" t="s">
        <v>1178</v>
      </c>
      <c r="J116" s="4" t="s">
        <v>772</v>
      </c>
      <c r="K116" s="4" t="s">
        <v>773</v>
      </c>
      <c r="L116" s="4" t="s">
        <v>774</v>
      </c>
    </row>
    <row r="117" ht="14.25" hidden="1" customHeight="1">
      <c r="A117" s="11">
        <v>14405.0</v>
      </c>
      <c r="B117" s="12" t="s">
        <v>1092</v>
      </c>
      <c r="C117" s="12" t="s">
        <v>1179</v>
      </c>
      <c r="D117" s="12" t="s">
        <v>1180</v>
      </c>
      <c r="E117" s="12" t="s">
        <v>1180</v>
      </c>
      <c r="F117" s="12" t="s">
        <v>768</v>
      </c>
      <c r="G117" s="12" t="s">
        <v>1181</v>
      </c>
      <c r="H117" s="12" t="s">
        <v>810</v>
      </c>
      <c r="I117" s="12" t="s">
        <v>1182</v>
      </c>
      <c r="J117" s="12" t="s">
        <v>772</v>
      </c>
      <c r="K117" s="12" t="s">
        <v>773</v>
      </c>
      <c r="L117" s="12" t="s">
        <v>774</v>
      </c>
    </row>
    <row r="118" ht="14.25" hidden="1" customHeight="1">
      <c r="A118" s="3">
        <v>14405.0</v>
      </c>
      <c r="B118" s="4" t="s">
        <v>1092</v>
      </c>
      <c r="C118" s="4" t="s">
        <v>1183</v>
      </c>
      <c r="D118" s="4" t="s">
        <v>1184</v>
      </c>
      <c r="E118" s="4" t="s">
        <v>1185</v>
      </c>
      <c r="F118" s="4" t="s">
        <v>768</v>
      </c>
      <c r="G118" s="4" t="s">
        <v>1186</v>
      </c>
      <c r="H118" s="4" t="s">
        <v>810</v>
      </c>
      <c r="I118" s="4" t="s">
        <v>1187</v>
      </c>
      <c r="J118" s="4" t="s">
        <v>772</v>
      </c>
      <c r="K118" s="4" t="s">
        <v>773</v>
      </c>
      <c r="L118" s="4" t="s">
        <v>774</v>
      </c>
    </row>
    <row r="119" ht="14.25" hidden="1" customHeight="1">
      <c r="A119" s="11">
        <v>14405.0</v>
      </c>
      <c r="B119" s="12" t="s">
        <v>1092</v>
      </c>
      <c r="C119" s="12" t="s">
        <v>1188</v>
      </c>
      <c r="D119" s="12" t="s">
        <v>1189</v>
      </c>
      <c r="E119" s="12" t="s">
        <v>1189</v>
      </c>
      <c r="F119" s="12" t="s">
        <v>768</v>
      </c>
      <c r="G119" s="12" t="s">
        <v>1190</v>
      </c>
      <c r="H119" s="12" t="s">
        <v>810</v>
      </c>
      <c r="I119" s="12" t="s">
        <v>1191</v>
      </c>
      <c r="J119" s="12" t="s">
        <v>772</v>
      </c>
      <c r="K119" s="12" t="s">
        <v>773</v>
      </c>
      <c r="L119" s="12" t="s">
        <v>774</v>
      </c>
    </row>
    <row r="120" ht="14.25" hidden="1" customHeight="1">
      <c r="A120" s="3">
        <v>14405.0</v>
      </c>
      <c r="B120" s="4" t="s">
        <v>1092</v>
      </c>
      <c r="C120" s="4" t="s">
        <v>1192</v>
      </c>
      <c r="D120" s="4" t="s">
        <v>1193</v>
      </c>
      <c r="E120" s="4" t="s">
        <v>1193</v>
      </c>
      <c r="F120" s="4" t="s">
        <v>768</v>
      </c>
      <c r="G120" s="4" t="s">
        <v>1194</v>
      </c>
      <c r="H120" s="4" t="s">
        <v>810</v>
      </c>
      <c r="I120" s="4" t="s">
        <v>1195</v>
      </c>
      <c r="J120" s="4" t="s">
        <v>772</v>
      </c>
      <c r="K120" s="4" t="s">
        <v>773</v>
      </c>
      <c r="L120" s="4" t="s">
        <v>774</v>
      </c>
    </row>
    <row r="121" ht="14.25" hidden="1" customHeight="1">
      <c r="A121" s="11">
        <v>14405.0</v>
      </c>
      <c r="B121" s="12" t="s">
        <v>1092</v>
      </c>
      <c r="C121" s="12" t="s">
        <v>1196</v>
      </c>
      <c r="D121" s="12" t="s">
        <v>1180</v>
      </c>
      <c r="E121" s="12" t="s">
        <v>1180</v>
      </c>
      <c r="F121" s="12" t="s">
        <v>768</v>
      </c>
      <c r="G121" s="12" t="s">
        <v>1197</v>
      </c>
      <c r="H121" s="12" t="s">
        <v>810</v>
      </c>
      <c r="I121" s="12" t="s">
        <v>1198</v>
      </c>
      <c r="J121" s="12" t="s">
        <v>772</v>
      </c>
      <c r="K121" s="12" t="s">
        <v>773</v>
      </c>
      <c r="L121" s="12" t="s">
        <v>774</v>
      </c>
    </row>
    <row r="122" ht="14.25" hidden="1" customHeight="1">
      <c r="A122" s="3">
        <v>14405.0</v>
      </c>
      <c r="B122" s="4" t="s">
        <v>1092</v>
      </c>
      <c r="C122" s="4" t="s">
        <v>1199</v>
      </c>
      <c r="D122" s="4" t="s">
        <v>1200</v>
      </c>
      <c r="E122" s="4" t="s">
        <v>1200</v>
      </c>
      <c r="F122" s="4" t="s">
        <v>768</v>
      </c>
      <c r="G122" s="4" t="s">
        <v>1201</v>
      </c>
      <c r="H122" s="4" t="s">
        <v>810</v>
      </c>
      <c r="I122" s="4" t="s">
        <v>1202</v>
      </c>
      <c r="J122" s="4" t="s">
        <v>772</v>
      </c>
      <c r="K122" s="4" t="s">
        <v>773</v>
      </c>
      <c r="L122" s="4" t="s">
        <v>774</v>
      </c>
    </row>
    <row r="123" ht="14.25" hidden="1" customHeight="1">
      <c r="A123" s="11">
        <v>14405.0</v>
      </c>
      <c r="B123" s="12" t="s">
        <v>1092</v>
      </c>
      <c r="C123" s="12" t="s">
        <v>1203</v>
      </c>
      <c r="D123" s="12" t="s">
        <v>1204</v>
      </c>
      <c r="E123" s="12" t="s">
        <v>1205</v>
      </c>
      <c r="F123" s="12" t="s">
        <v>768</v>
      </c>
      <c r="G123" s="12" t="s">
        <v>1206</v>
      </c>
      <c r="H123" s="12" t="s">
        <v>778</v>
      </c>
      <c r="I123" s="12" t="s">
        <v>1207</v>
      </c>
      <c r="J123" s="12" t="s">
        <v>772</v>
      </c>
      <c r="K123" s="12" t="s">
        <v>773</v>
      </c>
      <c r="L123" s="12" t="s">
        <v>774</v>
      </c>
    </row>
    <row r="124" ht="14.25" hidden="1" customHeight="1">
      <c r="A124" s="3">
        <v>14405.0</v>
      </c>
      <c r="B124" s="4" t="s">
        <v>1092</v>
      </c>
      <c r="C124" s="4" t="s">
        <v>1208</v>
      </c>
      <c r="D124" s="4" t="s">
        <v>1209</v>
      </c>
      <c r="E124" s="4" t="s">
        <v>1210</v>
      </c>
      <c r="F124" s="4" t="s">
        <v>768</v>
      </c>
      <c r="G124" s="4" t="s">
        <v>1211</v>
      </c>
      <c r="H124" s="4" t="s">
        <v>778</v>
      </c>
      <c r="I124" s="4" t="s">
        <v>1212</v>
      </c>
      <c r="J124" s="4" t="s">
        <v>772</v>
      </c>
      <c r="K124" s="4" t="s">
        <v>773</v>
      </c>
      <c r="L124" s="4" t="s">
        <v>774</v>
      </c>
    </row>
    <row r="125" ht="14.25" hidden="1" customHeight="1">
      <c r="A125" s="11">
        <v>14405.0</v>
      </c>
      <c r="B125" s="12" t="s">
        <v>1092</v>
      </c>
      <c r="C125" s="12" t="s">
        <v>1213</v>
      </c>
      <c r="D125" s="12" t="s">
        <v>1214</v>
      </c>
      <c r="E125" s="12" t="s">
        <v>1214</v>
      </c>
      <c r="F125" s="12" t="s">
        <v>768</v>
      </c>
      <c r="G125" s="12" t="s">
        <v>1215</v>
      </c>
      <c r="H125" s="12" t="s">
        <v>778</v>
      </c>
      <c r="I125" s="12" t="s">
        <v>1216</v>
      </c>
      <c r="J125" s="12" t="s">
        <v>772</v>
      </c>
      <c r="K125" s="12" t="s">
        <v>773</v>
      </c>
      <c r="L125" s="12" t="s">
        <v>774</v>
      </c>
    </row>
    <row r="126" ht="14.25" hidden="1" customHeight="1">
      <c r="A126" s="3">
        <v>14405.0</v>
      </c>
      <c r="B126" s="4" t="s">
        <v>1092</v>
      </c>
      <c r="C126" s="4" t="s">
        <v>1217</v>
      </c>
      <c r="D126" s="4" t="s">
        <v>1218</v>
      </c>
      <c r="E126" s="4" t="s">
        <v>1219</v>
      </c>
      <c r="F126" s="4" t="s">
        <v>768</v>
      </c>
      <c r="G126" s="4" t="s">
        <v>1220</v>
      </c>
      <c r="H126" s="4" t="s">
        <v>778</v>
      </c>
      <c r="I126" s="4" t="s">
        <v>1221</v>
      </c>
      <c r="J126" s="4" t="s">
        <v>772</v>
      </c>
      <c r="K126" s="4" t="s">
        <v>773</v>
      </c>
      <c r="L126" s="4" t="s">
        <v>774</v>
      </c>
    </row>
    <row r="127" ht="14.25" hidden="1" customHeight="1">
      <c r="A127" s="11">
        <v>14405.0</v>
      </c>
      <c r="B127" s="12" t="s">
        <v>1092</v>
      </c>
      <c r="C127" s="12" t="s">
        <v>1222</v>
      </c>
      <c r="D127" s="12" t="s">
        <v>1223</v>
      </c>
      <c r="E127" s="12" t="s">
        <v>1224</v>
      </c>
      <c r="F127" s="12" t="s">
        <v>768</v>
      </c>
      <c r="G127" s="12" t="s">
        <v>1225</v>
      </c>
      <c r="H127" s="12" t="s">
        <v>778</v>
      </c>
      <c r="I127" s="12" t="s">
        <v>1226</v>
      </c>
      <c r="J127" s="12" t="s">
        <v>772</v>
      </c>
      <c r="K127" s="12" t="s">
        <v>773</v>
      </c>
      <c r="L127" s="12" t="s">
        <v>774</v>
      </c>
    </row>
    <row r="128" ht="14.25" hidden="1" customHeight="1">
      <c r="A128" s="3">
        <v>14405.0</v>
      </c>
      <c r="B128" s="4" t="s">
        <v>1092</v>
      </c>
      <c r="C128" s="4" t="s">
        <v>1227</v>
      </c>
      <c r="D128" s="4" t="s">
        <v>1228</v>
      </c>
      <c r="E128" s="4" t="s">
        <v>1229</v>
      </c>
      <c r="F128" s="4" t="s">
        <v>768</v>
      </c>
      <c r="G128" s="4" t="s">
        <v>1230</v>
      </c>
      <c r="H128" s="4" t="s">
        <v>778</v>
      </c>
      <c r="I128" s="4" t="s">
        <v>1231</v>
      </c>
      <c r="J128" s="4" t="s">
        <v>772</v>
      </c>
      <c r="K128" s="4" t="s">
        <v>773</v>
      </c>
      <c r="L128" s="4" t="s">
        <v>774</v>
      </c>
    </row>
    <row r="129" ht="14.25" hidden="1" customHeight="1">
      <c r="A129" s="11">
        <v>14405.0</v>
      </c>
      <c r="B129" s="12" t="s">
        <v>1092</v>
      </c>
      <c r="C129" s="12" t="s">
        <v>1232</v>
      </c>
      <c r="D129" s="12" t="s">
        <v>1233</v>
      </c>
      <c r="E129" s="12" t="s">
        <v>1234</v>
      </c>
      <c r="F129" s="12" t="s">
        <v>768</v>
      </c>
      <c r="G129" s="12" t="s">
        <v>1235</v>
      </c>
      <c r="H129" s="12" t="s">
        <v>778</v>
      </c>
      <c r="I129" s="12" t="s">
        <v>1236</v>
      </c>
      <c r="J129" s="12" t="s">
        <v>772</v>
      </c>
      <c r="K129" s="12" t="s">
        <v>773</v>
      </c>
      <c r="L129" s="12" t="s">
        <v>774</v>
      </c>
    </row>
    <row r="130" ht="14.25" hidden="1" customHeight="1">
      <c r="A130" s="3">
        <v>14405.0</v>
      </c>
      <c r="B130" s="4" t="s">
        <v>1092</v>
      </c>
      <c r="C130" s="4" t="s">
        <v>1237</v>
      </c>
      <c r="D130" s="4" t="s">
        <v>1238</v>
      </c>
      <c r="E130" s="4" t="s">
        <v>1239</v>
      </c>
      <c r="F130" s="4" t="s">
        <v>768</v>
      </c>
      <c r="G130" s="4" t="s">
        <v>1240</v>
      </c>
      <c r="H130" s="4" t="s">
        <v>778</v>
      </c>
      <c r="I130" s="4" t="s">
        <v>1241</v>
      </c>
      <c r="J130" s="4" t="s">
        <v>772</v>
      </c>
      <c r="K130" s="4" t="s">
        <v>773</v>
      </c>
      <c r="L130" s="4" t="s">
        <v>774</v>
      </c>
    </row>
    <row r="131" ht="14.25" hidden="1" customHeight="1">
      <c r="A131" s="11">
        <v>14405.0</v>
      </c>
      <c r="B131" s="12" t="s">
        <v>1092</v>
      </c>
      <c r="C131" s="12" t="s">
        <v>1242</v>
      </c>
      <c r="D131" s="12" t="s">
        <v>1243</v>
      </c>
      <c r="E131" s="12" t="s">
        <v>1244</v>
      </c>
      <c r="F131" s="12" t="s">
        <v>768</v>
      </c>
      <c r="G131" s="12" t="s">
        <v>1245</v>
      </c>
      <c r="H131" s="12" t="s">
        <v>778</v>
      </c>
      <c r="I131" s="12" t="s">
        <v>1246</v>
      </c>
      <c r="J131" s="12" t="s">
        <v>772</v>
      </c>
      <c r="K131" s="12" t="s">
        <v>773</v>
      </c>
      <c r="L131" s="12" t="s">
        <v>774</v>
      </c>
    </row>
    <row r="132" ht="14.25" hidden="1" customHeight="1">
      <c r="A132" s="3">
        <v>14405.0</v>
      </c>
      <c r="B132" s="4" t="s">
        <v>1092</v>
      </c>
      <c r="C132" s="4" t="s">
        <v>1247</v>
      </c>
      <c r="D132" s="4" t="s">
        <v>1248</v>
      </c>
      <c r="E132" s="4" t="s">
        <v>1249</v>
      </c>
      <c r="F132" s="4" t="s">
        <v>768</v>
      </c>
      <c r="G132" s="4" t="s">
        <v>1250</v>
      </c>
      <c r="H132" s="4" t="s">
        <v>778</v>
      </c>
      <c r="I132" s="4" t="s">
        <v>1251</v>
      </c>
      <c r="J132" s="4" t="s">
        <v>772</v>
      </c>
      <c r="K132" s="4" t="s">
        <v>773</v>
      </c>
      <c r="L132" s="4" t="s">
        <v>774</v>
      </c>
    </row>
    <row r="133" ht="14.25" hidden="1" customHeight="1">
      <c r="A133" s="11">
        <v>14405.0</v>
      </c>
      <c r="B133" s="12" t="s">
        <v>1092</v>
      </c>
      <c r="C133" s="12" t="s">
        <v>1252</v>
      </c>
      <c r="D133" s="12" t="s">
        <v>1253</v>
      </c>
      <c r="E133" s="12" t="s">
        <v>1254</v>
      </c>
      <c r="F133" s="12" t="s">
        <v>768</v>
      </c>
      <c r="G133" s="12" t="s">
        <v>1255</v>
      </c>
      <c r="H133" s="12" t="s">
        <v>778</v>
      </c>
      <c r="I133" s="12" t="s">
        <v>1256</v>
      </c>
      <c r="J133" s="12" t="s">
        <v>772</v>
      </c>
      <c r="K133" s="12" t="s">
        <v>773</v>
      </c>
      <c r="L133" s="12" t="s">
        <v>774</v>
      </c>
    </row>
    <row r="134" ht="14.25" hidden="1" customHeight="1">
      <c r="A134" s="3">
        <v>14405.0</v>
      </c>
      <c r="B134" s="4" t="s">
        <v>1092</v>
      </c>
      <c r="C134" s="4" t="s">
        <v>1257</v>
      </c>
      <c r="D134" s="4" t="s">
        <v>1258</v>
      </c>
      <c r="E134" s="4" t="s">
        <v>1259</v>
      </c>
      <c r="F134" s="4" t="s">
        <v>768</v>
      </c>
      <c r="G134" s="4" t="s">
        <v>1260</v>
      </c>
      <c r="H134" s="4" t="s">
        <v>778</v>
      </c>
      <c r="I134" s="4" t="s">
        <v>1261</v>
      </c>
      <c r="J134" s="4" t="s">
        <v>772</v>
      </c>
      <c r="K134" s="4" t="s">
        <v>773</v>
      </c>
      <c r="L134" s="4" t="s">
        <v>774</v>
      </c>
    </row>
    <row r="135" ht="14.25" hidden="1" customHeight="1">
      <c r="A135" s="11">
        <v>14405.0</v>
      </c>
      <c r="B135" s="12" t="s">
        <v>1092</v>
      </c>
      <c r="C135" s="12" t="s">
        <v>1262</v>
      </c>
      <c r="D135" s="12" t="s">
        <v>1263</v>
      </c>
      <c r="E135" s="12" t="s">
        <v>1264</v>
      </c>
      <c r="F135" s="12" t="s">
        <v>768</v>
      </c>
      <c r="G135" s="12" t="s">
        <v>1265</v>
      </c>
      <c r="H135" s="12" t="s">
        <v>778</v>
      </c>
      <c r="I135" s="12" t="s">
        <v>1266</v>
      </c>
      <c r="J135" s="12" t="s">
        <v>772</v>
      </c>
      <c r="K135" s="12" t="s">
        <v>773</v>
      </c>
      <c r="L135" s="12" t="s">
        <v>774</v>
      </c>
    </row>
    <row r="136" ht="14.25" hidden="1" customHeight="1">
      <c r="A136" s="3">
        <v>14405.0</v>
      </c>
      <c r="B136" s="4" t="s">
        <v>1092</v>
      </c>
      <c r="C136" s="4" t="s">
        <v>1267</v>
      </c>
      <c r="D136" s="4" t="s">
        <v>1268</v>
      </c>
      <c r="E136" s="4" t="s">
        <v>1268</v>
      </c>
      <c r="F136" s="4" t="s">
        <v>768</v>
      </c>
      <c r="G136" s="4" t="s">
        <v>1269</v>
      </c>
      <c r="H136" s="4" t="s">
        <v>778</v>
      </c>
      <c r="I136" s="4" t="s">
        <v>1270</v>
      </c>
      <c r="J136" s="4" t="s">
        <v>772</v>
      </c>
      <c r="K136" s="4" t="s">
        <v>773</v>
      </c>
      <c r="L136" s="4" t="s">
        <v>774</v>
      </c>
    </row>
    <row r="137" ht="14.25" hidden="1" customHeight="1">
      <c r="A137" s="11">
        <v>14405.0</v>
      </c>
      <c r="B137" s="12" t="s">
        <v>1092</v>
      </c>
      <c r="C137" s="12" t="s">
        <v>1271</v>
      </c>
      <c r="D137" s="12" t="s">
        <v>1272</v>
      </c>
      <c r="E137" s="12" t="s">
        <v>1273</v>
      </c>
      <c r="F137" s="12" t="s">
        <v>768</v>
      </c>
      <c r="G137" s="12" t="s">
        <v>1274</v>
      </c>
      <c r="H137" s="12" t="s">
        <v>778</v>
      </c>
      <c r="I137" s="12" t="s">
        <v>1275</v>
      </c>
      <c r="J137" s="12" t="s">
        <v>772</v>
      </c>
      <c r="K137" s="12" t="s">
        <v>773</v>
      </c>
      <c r="L137" s="12" t="s">
        <v>774</v>
      </c>
    </row>
    <row r="138" ht="14.25" hidden="1" customHeight="1">
      <c r="A138" s="3">
        <v>14405.0</v>
      </c>
      <c r="B138" s="4" t="s">
        <v>1092</v>
      </c>
      <c r="C138" s="4" t="s">
        <v>1276</v>
      </c>
      <c r="D138" s="4" t="s">
        <v>1277</v>
      </c>
      <c r="E138" s="4" t="s">
        <v>1277</v>
      </c>
      <c r="F138" s="4" t="s">
        <v>768</v>
      </c>
      <c r="G138" s="4" t="s">
        <v>1278</v>
      </c>
      <c r="H138" s="4" t="s">
        <v>778</v>
      </c>
      <c r="I138" s="4" t="s">
        <v>1279</v>
      </c>
      <c r="J138" s="4" t="s">
        <v>772</v>
      </c>
      <c r="K138" s="4" t="s">
        <v>773</v>
      </c>
      <c r="L138" s="4" t="s">
        <v>774</v>
      </c>
    </row>
    <row r="139" ht="14.25" hidden="1" customHeight="1">
      <c r="A139" s="11">
        <v>14405.0</v>
      </c>
      <c r="B139" s="12" t="s">
        <v>1092</v>
      </c>
      <c r="C139" s="12" t="s">
        <v>1280</v>
      </c>
      <c r="D139" s="12" t="s">
        <v>1281</v>
      </c>
      <c r="E139" s="12" t="s">
        <v>1281</v>
      </c>
      <c r="F139" s="12" t="s">
        <v>768</v>
      </c>
      <c r="G139" s="12" t="s">
        <v>1282</v>
      </c>
      <c r="H139" s="12" t="s">
        <v>778</v>
      </c>
      <c r="I139" s="12" t="s">
        <v>1283</v>
      </c>
      <c r="J139" s="12" t="s">
        <v>772</v>
      </c>
      <c r="K139" s="12" t="s">
        <v>773</v>
      </c>
      <c r="L139" s="12" t="s">
        <v>774</v>
      </c>
    </row>
    <row r="140" ht="14.25" hidden="1" customHeight="1">
      <c r="A140" s="3">
        <v>14405.0</v>
      </c>
      <c r="B140" s="4" t="s">
        <v>1092</v>
      </c>
      <c r="C140" s="4" t="s">
        <v>1284</v>
      </c>
      <c r="D140" s="4" t="s">
        <v>1277</v>
      </c>
      <c r="E140" s="4" t="s">
        <v>1277</v>
      </c>
      <c r="F140" s="4" t="s">
        <v>768</v>
      </c>
      <c r="G140" s="4" t="s">
        <v>1285</v>
      </c>
      <c r="H140" s="4" t="s">
        <v>778</v>
      </c>
      <c r="I140" s="4" t="s">
        <v>1286</v>
      </c>
      <c r="J140" s="4" t="s">
        <v>772</v>
      </c>
      <c r="K140" s="4" t="s">
        <v>773</v>
      </c>
      <c r="L140" s="4" t="s">
        <v>774</v>
      </c>
    </row>
    <row r="141" ht="14.25" hidden="1" customHeight="1">
      <c r="A141" s="11">
        <v>14405.0</v>
      </c>
      <c r="B141" s="12" t="s">
        <v>1092</v>
      </c>
      <c r="C141" s="12" t="s">
        <v>1287</v>
      </c>
      <c r="D141" s="12" t="s">
        <v>1288</v>
      </c>
      <c r="E141" s="12" t="s">
        <v>1289</v>
      </c>
      <c r="F141" s="12" t="s">
        <v>768</v>
      </c>
      <c r="G141" s="12" t="s">
        <v>1290</v>
      </c>
      <c r="H141" s="12" t="s">
        <v>778</v>
      </c>
      <c r="I141" s="12" t="s">
        <v>1291</v>
      </c>
      <c r="J141" s="12" t="s">
        <v>772</v>
      </c>
      <c r="K141" s="12" t="s">
        <v>773</v>
      </c>
      <c r="L141" s="12" t="s">
        <v>774</v>
      </c>
    </row>
    <row r="142" ht="14.25" hidden="1" customHeight="1">
      <c r="A142" s="3">
        <v>14405.0</v>
      </c>
      <c r="B142" s="4" t="s">
        <v>1092</v>
      </c>
      <c r="C142" s="4" t="s">
        <v>1292</v>
      </c>
      <c r="D142" s="4" t="s">
        <v>1293</v>
      </c>
      <c r="E142" s="4" t="s">
        <v>1294</v>
      </c>
      <c r="F142" s="4" t="s">
        <v>768</v>
      </c>
      <c r="G142" s="4" t="s">
        <v>1295</v>
      </c>
      <c r="H142" s="4" t="s">
        <v>778</v>
      </c>
      <c r="I142" s="4" t="s">
        <v>1296</v>
      </c>
      <c r="J142" s="4" t="s">
        <v>772</v>
      </c>
      <c r="K142" s="4" t="s">
        <v>773</v>
      </c>
      <c r="L142" s="4" t="s">
        <v>774</v>
      </c>
    </row>
    <row r="143" ht="14.25" hidden="1" customHeight="1">
      <c r="A143" s="11">
        <v>14405.0</v>
      </c>
      <c r="B143" s="12" t="s">
        <v>1092</v>
      </c>
      <c r="C143" s="12" t="s">
        <v>1297</v>
      </c>
      <c r="D143" s="12" t="s">
        <v>1298</v>
      </c>
      <c r="E143" s="12" t="s">
        <v>1298</v>
      </c>
      <c r="F143" s="12" t="s">
        <v>768</v>
      </c>
      <c r="G143" s="12" t="s">
        <v>1299</v>
      </c>
      <c r="H143" s="12" t="s">
        <v>778</v>
      </c>
      <c r="I143" s="12" t="s">
        <v>1300</v>
      </c>
      <c r="J143" s="12" t="s">
        <v>772</v>
      </c>
      <c r="K143" s="12" t="s">
        <v>773</v>
      </c>
      <c r="L143" s="12" t="s">
        <v>774</v>
      </c>
    </row>
    <row r="144" ht="14.25" hidden="1" customHeight="1">
      <c r="A144" s="3">
        <v>14405.0</v>
      </c>
      <c r="B144" s="4" t="s">
        <v>1092</v>
      </c>
      <c r="C144" s="4" t="s">
        <v>1301</v>
      </c>
      <c r="D144" s="4" t="s">
        <v>1302</v>
      </c>
      <c r="E144" s="4" t="s">
        <v>1302</v>
      </c>
      <c r="F144" s="4" t="s">
        <v>768</v>
      </c>
      <c r="G144" s="4" t="s">
        <v>1303</v>
      </c>
      <c r="H144" s="4" t="s">
        <v>778</v>
      </c>
      <c r="I144" s="4" t="s">
        <v>1304</v>
      </c>
      <c r="J144" s="4" t="s">
        <v>772</v>
      </c>
      <c r="K144" s="4" t="s">
        <v>773</v>
      </c>
      <c r="L144" s="4" t="s">
        <v>774</v>
      </c>
    </row>
    <row r="145" ht="14.25" hidden="1" customHeight="1">
      <c r="A145" s="11">
        <v>14405.0</v>
      </c>
      <c r="B145" s="12" t="s">
        <v>1092</v>
      </c>
      <c r="C145" s="12" t="s">
        <v>1305</v>
      </c>
      <c r="D145" s="12" t="s">
        <v>1306</v>
      </c>
      <c r="E145" s="12" t="s">
        <v>1307</v>
      </c>
      <c r="F145" s="12" t="s">
        <v>768</v>
      </c>
      <c r="G145" s="12" t="s">
        <v>1308</v>
      </c>
      <c r="H145" s="12" t="s">
        <v>778</v>
      </c>
      <c r="I145" s="12" t="s">
        <v>1309</v>
      </c>
      <c r="J145" s="12" t="s">
        <v>772</v>
      </c>
      <c r="K145" s="12" t="s">
        <v>773</v>
      </c>
      <c r="L145" s="12" t="s">
        <v>774</v>
      </c>
    </row>
    <row r="146" ht="14.25" hidden="1" customHeight="1">
      <c r="A146" s="3">
        <v>14405.0</v>
      </c>
      <c r="B146" s="4" t="s">
        <v>1092</v>
      </c>
      <c r="C146" s="4" t="s">
        <v>1310</v>
      </c>
      <c r="D146" s="4" t="s">
        <v>1311</v>
      </c>
      <c r="E146" s="4" t="s">
        <v>1312</v>
      </c>
      <c r="F146" s="4" t="s">
        <v>768</v>
      </c>
      <c r="G146" s="4" t="s">
        <v>1313</v>
      </c>
      <c r="H146" s="4" t="s">
        <v>778</v>
      </c>
      <c r="I146" s="4" t="s">
        <v>1314</v>
      </c>
      <c r="J146" s="4" t="s">
        <v>772</v>
      </c>
      <c r="K146" s="4" t="s">
        <v>773</v>
      </c>
      <c r="L146" s="4" t="s">
        <v>774</v>
      </c>
    </row>
    <row r="147" ht="14.25" hidden="1" customHeight="1">
      <c r="A147" s="11">
        <v>14405.0</v>
      </c>
      <c r="B147" s="12" t="s">
        <v>1092</v>
      </c>
      <c r="C147" s="12" t="s">
        <v>1315</v>
      </c>
      <c r="D147" s="12" t="s">
        <v>1316</v>
      </c>
      <c r="E147" s="12" t="s">
        <v>1317</v>
      </c>
      <c r="F147" s="12" t="s">
        <v>768</v>
      </c>
      <c r="G147" s="12" t="s">
        <v>1318</v>
      </c>
      <c r="H147" s="12" t="s">
        <v>778</v>
      </c>
      <c r="I147" s="12" t="s">
        <v>1319</v>
      </c>
      <c r="J147" s="12" t="s">
        <v>772</v>
      </c>
      <c r="K147" s="12" t="s">
        <v>773</v>
      </c>
      <c r="L147" s="12" t="s">
        <v>774</v>
      </c>
    </row>
    <row r="148" ht="14.25" hidden="1" customHeight="1">
      <c r="A148" s="3">
        <v>14405.0</v>
      </c>
      <c r="B148" s="4" t="s">
        <v>1092</v>
      </c>
      <c r="C148" s="4" t="s">
        <v>1320</v>
      </c>
      <c r="D148" s="4" t="s">
        <v>1321</v>
      </c>
      <c r="E148" s="4" t="s">
        <v>1322</v>
      </c>
      <c r="F148" s="4" t="s">
        <v>768</v>
      </c>
      <c r="G148" s="4" t="s">
        <v>1323</v>
      </c>
      <c r="H148" s="4" t="s">
        <v>778</v>
      </c>
      <c r="I148" s="4" t="s">
        <v>1324</v>
      </c>
      <c r="J148" s="4" t="s">
        <v>772</v>
      </c>
      <c r="K148" s="4" t="s">
        <v>773</v>
      </c>
      <c r="L148" s="4" t="s">
        <v>774</v>
      </c>
    </row>
    <row r="149" ht="14.25" hidden="1" customHeight="1">
      <c r="A149" s="11">
        <v>14405.0</v>
      </c>
      <c r="B149" s="12" t="s">
        <v>1092</v>
      </c>
      <c r="C149" s="12" t="s">
        <v>1325</v>
      </c>
      <c r="D149" s="12" t="s">
        <v>1326</v>
      </c>
      <c r="E149" s="12" t="s">
        <v>1327</v>
      </c>
      <c r="F149" s="12" t="s">
        <v>768</v>
      </c>
      <c r="G149" s="12" t="s">
        <v>1328</v>
      </c>
      <c r="H149" s="12" t="s">
        <v>778</v>
      </c>
      <c r="I149" s="12" t="s">
        <v>1329</v>
      </c>
      <c r="J149" s="12" t="s">
        <v>772</v>
      </c>
      <c r="K149" s="12" t="s">
        <v>773</v>
      </c>
      <c r="L149" s="12" t="s">
        <v>774</v>
      </c>
    </row>
    <row r="150" ht="14.25" hidden="1" customHeight="1">
      <c r="A150" s="3">
        <v>14405.0</v>
      </c>
      <c r="B150" s="4" t="s">
        <v>1092</v>
      </c>
      <c r="C150" s="4" t="s">
        <v>1330</v>
      </c>
      <c r="D150" s="4" t="s">
        <v>1331</v>
      </c>
      <c r="E150" s="4" t="s">
        <v>1332</v>
      </c>
      <c r="F150" s="4" t="s">
        <v>768</v>
      </c>
      <c r="G150" s="4" t="s">
        <v>1333</v>
      </c>
      <c r="H150" s="4" t="s">
        <v>778</v>
      </c>
      <c r="I150" s="4" t="s">
        <v>1334</v>
      </c>
      <c r="J150" s="4" t="s">
        <v>772</v>
      </c>
      <c r="K150" s="4" t="s">
        <v>773</v>
      </c>
      <c r="L150" s="4" t="s">
        <v>774</v>
      </c>
    </row>
    <row r="151" ht="14.25" hidden="1" customHeight="1">
      <c r="A151" s="11">
        <v>14405.0</v>
      </c>
      <c r="B151" s="12" t="s">
        <v>1092</v>
      </c>
      <c r="C151" s="12" t="s">
        <v>1335</v>
      </c>
      <c r="D151" s="12" t="s">
        <v>1336</v>
      </c>
      <c r="E151" s="12" t="s">
        <v>1337</v>
      </c>
      <c r="F151" s="12" t="s">
        <v>768</v>
      </c>
      <c r="G151" s="12" t="s">
        <v>1338</v>
      </c>
      <c r="H151" s="12" t="s">
        <v>778</v>
      </c>
      <c r="I151" s="12" t="s">
        <v>1339</v>
      </c>
      <c r="J151" s="12" t="s">
        <v>772</v>
      </c>
      <c r="K151" s="12" t="s">
        <v>773</v>
      </c>
      <c r="L151" s="12" t="s">
        <v>774</v>
      </c>
    </row>
    <row r="152" ht="14.25" hidden="1" customHeight="1">
      <c r="A152" s="3">
        <v>14405.0</v>
      </c>
      <c r="B152" s="4" t="s">
        <v>1092</v>
      </c>
      <c r="C152" s="4" t="s">
        <v>1340</v>
      </c>
      <c r="D152" s="4" t="s">
        <v>1341</v>
      </c>
      <c r="E152" s="4" t="s">
        <v>1342</v>
      </c>
      <c r="F152" s="4" t="s">
        <v>768</v>
      </c>
      <c r="G152" s="4" t="s">
        <v>1343</v>
      </c>
      <c r="H152" s="4" t="s">
        <v>778</v>
      </c>
      <c r="I152" s="4" t="s">
        <v>1344</v>
      </c>
      <c r="J152" s="4" t="s">
        <v>772</v>
      </c>
      <c r="K152" s="4" t="s">
        <v>773</v>
      </c>
      <c r="L152" s="4" t="s">
        <v>774</v>
      </c>
    </row>
    <row r="153" ht="14.25" hidden="1" customHeight="1">
      <c r="A153" s="11">
        <v>14405.0</v>
      </c>
      <c r="B153" s="12" t="s">
        <v>1092</v>
      </c>
      <c r="C153" s="12" t="s">
        <v>1345</v>
      </c>
      <c r="D153" s="12" t="s">
        <v>1346</v>
      </c>
      <c r="E153" s="12" t="s">
        <v>1346</v>
      </c>
      <c r="F153" s="12" t="s">
        <v>768</v>
      </c>
      <c r="G153" s="12" t="s">
        <v>1347</v>
      </c>
      <c r="H153" s="12" t="s">
        <v>778</v>
      </c>
      <c r="I153" s="12" t="s">
        <v>1348</v>
      </c>
      <c r="J153" s="12" t="s">
        <v>772</v>
      </c>
      <c r="K153" s="12" t="s">
        <v>773</v>
      </c>
      <c r="L153" s="12" t="s">
        <v>774</v>
      </c>
    </row>
    <row r="154" ht="14.25" hidden="1" customHeight="1">
      <c r="A154" s="3">
        <v>14405.0</v>
      </c>
      <c r="B154" s="4" t="s">
        <v>1092</v>
      </c>
      <c r="C154" s="4" t="s">
        <v>1349</v>
      </c>
      <c r="D154" s="4" t="s">
        <v>1350</v>
      </c>
      <c r="E154" s="4" t="s">
        <v>1350</v>
      </c>
      <c r="F154" s="4" t="s">
        <v>768</v>
      </c>
      <c r="G154" s="4" t="s">
        <v>1351</v>
      </c>
      <c r="H154" s="4" t="s">
        <v>778</v>
      </c>
      <c r="I154" s="4" t="s">
        <v>1352</v>
      </c>
      <c r="J154" s="4" t="s">
        <v>772</v>
      </c>
      <c r="K154" s="4" t="s">
        <v>773</v>
      </c>
      <c r="L154" s="4" t="s">
        <v>774</v>
      </c>
    </row>
    <row r="155" ht="14.25" hidden="1" customHeight="1">
      <c r="A155" s="11">
        <v>14405.0</v>
      </c>
      <c r="B155" s="12" t="s">
        <v>1092</v>
      </c>
      <c r="C155" s="12" t="s">
        <v>1353</v>
      </c>
      <c r="D155" s="12" t="s">
        <v>1354</v>
      </c>
      <c r="E155" s="12" t="s">
        <v>1354</v>
      </c>
      <c r="F155" s="12" t="s">
        <v>768</v>
      </c>
      <c r="G155" s="12" t="s">
        <v>1355</v>
      </c>
      <c r="H155" s="12" t="s">
        <v>778</v>
      </c>
      <c r="I155" s="12" t="s">
        <v>1356</v>
      </c>
      <c r="J155" s="12" t="s">
        <v>772</v>
      </c>
      <c r="K155" s="12" t="s">
        <v>773</v>
      </c>
      <c r="L155" s="12" t="s">
        <v>774</v>
      </c>
    </row>
    <row r="156" ht="14.25" hidden="1" customHeight="1">
      <c r="A156" s="3">
        <v>14405.0</v>
      </c>
      <c r="B156" s="4" t="s">
        <v>1092</v>
      </c>
      <c r="C156" s="4" t="s">
        <v>1357</v>
      </c>
      <c r="D156" s="4" t="s">
        <v>1358</v>
      </c>
      <c r="E156" s="4" t="s">
        <v>1358</v>
      </c>
      <c r="F156" s="4" t="s">
        <v>768</v>
      </c>
      <c r="G156" s="4" t="s">
        <v>1359</v>
      </c>
      <c r="H156" s="4" t="s">
        <v>778</v>
      </c>
      <c r="I156" s="4" t="s">
        <v>1360</v>
      </c>
      <c r="J156" s="4" t="s">
        <v>772</v>
      </c>
      <c r="K156" s="4" t="s">
        <v>773</v>
      </c>
      <c r="L156" s="4" t="s">
        <v>774</v>
      </c>
    </row>
    <row r="157" ht="14.25" hidden="1" customHeight="1">
      <c r="A157" s="11">
        <v>14405.0</v>
      </c>
      <c r="B157" s="12" t="s">
        <v>1092</v>
      </c>
      <c r="C157" s="12" t="s">
        <v>1361</v>
      </c>
      <c r="D157" s="12" t="s">
        <v>1362</v>
      </c>
      <c r="E157" s="12" t="s">
        <v>1362</v>
      </c>
      <c r="F157" s="12" t="s">
        <v>768</v>
      </c>
      <c r="G157" s="12" t="s">
        <v>1363</v>
      </c>
      <c r="H157" s="12" t="s">
        <v>778</v>
      </c>
      <c r="I157" s="12" t="s">
        <v>1364</v>
      </c>
      <c r="J157" s="12" t="s">
        <v>772</v>
      </c>
      <c r="K157" s="12" t="s">
        <v>773</v>
      </c>
      <c r="L157" s="12" t="s">
        <v>774</v>
      </c>
    </row>
    <row r="158" ht="14.25" hidden="1" customHeight="1">
      <c r="A158" s="3">
        <v>14405.0</v>
      </c>
      <c r="B158" s="4" t="s">
        <v>1092</v>
      </c>
      <c r="C158" s="4" t="s">
        <v>1365</v>
      </c>
      <c r="D158" s="4" t="s">
        <v>1366</v>
      </c>
      <c r="E158" s="4" t="s">
        <v>1367</v>
      </c>
      <c r="F158" s="4" t="s">
        <v>768</v>
      </c>
      <c r="G158" s="4" t="s">
        <v>1368</v>
      </c>
      <c r="H158" s="4" t="s">
        <v>778</v>
      </c>
      <c r="I158" s="4" t="s">
        <v>1369</v>
      </c>
      <c r="J158" s="4" t="s">
        <v>772</v>
      </c>
      <c r="K158" s="4" t="s">
        <v>773</v>
      </c>
      <c r="L158" s="4" t="s">
        <v>774</v>
      </c>
    </row>
    <row r="159" ht="14.25" hidden="1" customHeight="1">
      <c r="A159" s="11">
        <v>14405.0</v>
      </c>
      <c r="B159" s="12" t="s">
        <v>1092</v>
      </c>
      <c r="C159" s="12" t="s">
        <v>1370</v>
      </c>
      <c r="D159" s="12" t="s">
        <v>1371</v>
      </c>
      <c r="E159" s="12" t="s">
        <v>1372</v>
      </c>
      <c r="F159" s="12" t="s">
        <v>768</v>
      </c>
      <c r="G159" s="12" t="s">
        <v>1373</v>
      </c>
      <c r="H159" s="12" t="s">
        <v>778</v>
      </c>
      <c r="I159" s="12" t="s">
        <v>1374</v>
      </c>
      <c r="J159" s="12" t="s">
        <v>772</v>
      </c>
      <c r="K159" s="12" t="s">
        <v>773</v>
      </c>
      <c r="L159" s="12" t="s">
        <v>774</v>
      </c>
    </row>
    <row r="160" ht="14.25" hidden="1" customHeight="1">
      <c r="A160" s="3">
        <v>14405.0</v>
      </c>
      <c r="B160" s="4" t="s">
        <v>1092</v>
      </c>
      <c r="C160" s="4" t="s">
        <v>1375</v>
      </c>
      <c r="D160" s="4" t="s">
        <v>1376</v>
      </c>
      <c r="E160" s="4" t="s">
        <v>1377</v>
      </c>
      <c r="F160" s="4" t="s">
        <v>768</v>
      </c>
      <c r="G160" s="4" t="s">
        <v>1378</v>
      </c>
      <c r="H160" s="4" t="s">
        <v>778</v>
      </c>
      <c r="I160" s="4" t="s">
        <v>1379</v>
      </c>
      <c r="J160" s="4" t="s">
        <v>772</v>
      </c>
      <c r="K160" s="4" t="s">
        <v>773</v>
      </c>
      <c r="L160" s="4" t="s">
        <v>774</v>
      </c>
    </row>
    <row r="161" ht="14.25" hidden="1" customHeight="1">
      <c r="A161" s="11">
        <v>14405.0</v>
      </c>
      <c r="B161" s="12" t="s">
        <v>1380</v>
      </c>
      <c r="C161" s="12" t="s">
        <v>1381</v>
      </c>
      <c r="D161" s="12" t="s">
        <v>1382</v>
      </c>
      <c r="E161" s="12" t="s">
        <v>1382</v>
      </c>
      <c r="F161" s="12" t="s">
        <v>768</v>
      </c>
      <c r="G161" s="12" t="s">
        <v>1383</v>
      </c>
      <c r="H161" s="12" t="s">
        <v>778</v>
      </c>
      <c r="I161" s="12" t="s">
        <v>1384</v>
      </c>
      <c r="J161" s="12" t="s">
        <v>772</v>
      </c>
      <c r="K161" s="12" t="s">
        <v>773</v>
      </c>
      <c r="L161" s="12" t="s">
        <v>774</v>
      </c>
    </row>
    <row r="162" ht="14.25" hidden="1" customHeight="1">
      <c r="A162" s="3">
        <v>14405.0</v>
      </c>
      <c r="B162" s="4" t="s">
        <v>1380</v>
      </c>
      <c r="C162" s="4" t="s">
        <v>1385</v>
      </c>
      <c r="D162" s="4" t="s">
        <v>1386</v>
      </c>
      <c r="E162" s="4" t="s">
        <v>1386</v>
      </c>
      <c r="F162" s="4" t="s">
        <v>768</v>
      </c>
      <c r="G162" s="4" t="s">
        <v>1387</v>
      </c>
      <c r="H162" s="4" t="s">
        <v>778</v>
      </c>
      <c r="I162" s="4" t="s">
        <v>1388</v>
      </c>
      <c r="J162" s="4" t="s">
        <v>772</v>
      </c>
      <c r="K162" s="4" t="s">
        <v>773</v>
      </c>
      <c r="L162" s="4" t="s">
        <v>774</v>
      </c>
    </row>
    <row r="163" ht="14.25" hidden="1" customHeight="1">
      <c r="A163" s="11">
        <v>14405.0</v>
      </c>
      <c r="B163" s="12" t="s">
        <v>1380</v>
      </c>
      <c r="C163" s="12" t="s">
        <v>1389</v>
      </c>
      <c r="D163" s="12" t="s">
        <v>1390</v>
      </c>
      <c r="E163" s="12" t="s">
        <v>1391</v>
      </c>
      <c r="F163" s="12" t="s">
        <v>768</v>
      </c>
      <c r="G163" s="12" t="s">
        <v>1392</v>
      </c>
      <c r="H163" s="12" t="s">
        <v>778</v>
      </c>
      <c r="I163" s="12" t="s">
        <v>1393</v>
      </c>
      <c r="J163" s="12" t="s">
        <v>772</v>
      </c>
      <c r="K163" s="12" t="s">
        <v>773</v>
      </c>
      <c r="L163" s="12" t="s">
        <v>774</v>
      </c>
    </row>
    <row r="164" ht="14.25" hidden="1" customHeight="1">
      <c r="A164" s="3">
        <v>14405.0</v>
      </c>
      <c r="B164" s="4" t="s">
        <v>1380</v>
      </c>
      <c r="C164" s="4" t="s">
        <v>1394</v>
      </c>
      <c r="D164" s="4" t="s">
        <v>1395</v>
      </c>
      <c r="E164" s="4" t="s">
        <v>1332</v>
      </c>
      <c r="F164" s="4" t="s">
        <v>768</v>
      </c>
      <c r="G164" s="4" t="s">
        <v>1396</v>
      </c>
      <c r="H164" s="4" t="s">
        <v>778</v>
      </c>
      <c r="I164" s="4" t="s">
        <v>1397</v>
      </c>
      <c r="J164" s="4" t="s">
        <v>772</v>
      </c>
      <c r="K164" s="4" t="s">
        <v>773</v>
      </c>
      <c r="L164" s="4" t="s">
        <v>774</v>
      </c>
    </row>
    <row r="165" ht="14.25" hidden="1" customHeight="1">
      <c r="A165" s="11">
        <v>14405.0</v>
      </c>
      <c r="B165" s="12" t="s">
        <v>1380</v>
      </c>
      <c r="C165" s="12" t="s">
        <v>1114</v>
      </c>
      <c r="D165" s="12" t="s">
        <v>1115</v>
      </c>
      <c r="E165" s="12" t="s">
        <v>1116</v>
      </c>
      <c r="F165" s="12" t="s">
        <v>768</v>
      </c>
      <c r="G165" s="12" t="s">
        <v>1117</v>
      </c>
      <c r="H165" s="12" t="s">
        <v>810</v>
      </c>
      <c r="I165" s="12" t="s">
        <v>1118</v>
      </c>
      <c r="J165" s="12" t="s">
        <v>772</v>
      </c>
      <c r="K165" s="12" t="s">
        <v>773</v>
      </c>
      <c r="L165" s="12" t="s">
        <v>774</v>
      </c>
    </row>
    <row r="166" ht="14.25" hidden="1" customHeight="1">
      <c r="A166" s="3">
        <v>14405.0</v>
      </c>
      <c r="B166" s="4" t="s">
        <v>1380</v>
      </c>
      <c r="C166" s="4" t="s">
        <v>1119</v>
      </c>
      <c r="D166" s="4" t="s">
        <v>1120</v>
      </c>
      <c r="E166" s="4" t="s">
        <v>1120</v>
      </c>
      <c r="F166" s="4" t="s">
        <v>768</v>
      </c>
      <c r="G166" s="4" t="s">
        <v>1121</v>
      </c>
      <c r="H166" s="4" t="s">
        <v>810</v>
      </c>
      <c r="I166" s="4" t="s">
        <v>1122</v>
      </c>
      <c r="J166" s="4" t="s">
        <v>772</v>
      </c>
      <c r="K166" s="4" t="s">
        <v>773</v>
      </c>
      <c r="L166" s="4" t="s">
        <v>774</v>
      </c>
    </row>
    <row r="167" ht="14.25" hidden="1" customHeight="1">
      <c r="A167" s="11">
        <v>14405.0</v>
      </c>
      <c r="B167" s="12" t="s">
        <v>1380</v>
      </c>
      <c r="C167" s="12" t="s">
        <v>1123</v>
      </c>
      <c r="D167" s="12" t="s">
        <v>1124</v>
      </c>
      <c r="E167" s="12" t="s">
        <v>1124</v>
      </c>
      <c r="F167" s="12" t="s">
        <v>768</v>
      </c>
      <c r="G167" s="12" t="s">
        <v>1125</v>
      </c>
      <c r="H167" s="12" t="s">
        <v>810</v>
      </c>
      <c r="I167" s="12" t="s">
        <v>1126</v>
      </c>
      <c r="J167" s="12" t="s">
        <v>772</v>
      </c>
      <c r="K167" s="12" t="s">
        <v>773</v>
      </c>
      <c r="L167" s="12" t="s">
        <v>774</v>
      </c>
    </row>
    <row r="168" ht="14.25" hidden="1" customHeight="1">
      <c r="A168" s="3">
        <v>14405.0</v>
      </c>
      <c r="B168" s="4" t="s">
        <v>1380</v>
      </c>
      <c r="C168" s="4" t="s">
        <v>1127</v>
      </c>
      <c r="D168" s="4" t="s">
        <v>1128</v>
      </c>
      <c r="E168" s="4" t="s">
        <v>1128</v>
      </c>
      <c r="F168" s="4" t="s">
        <v>768</v>
      </c>
      <c r="G168" s="4" t="s">
        <v>1129</v>
      </c>
      <c r="H168" s="4" t="s">
        <v>810</v>
      </c>
      <c r="I168" s="4" t="s">
        <v>1130</v>
      </c>
      <c r="J168" s="4" t="s">
        <v>772</v>
      </c>
      <c r="K168" s="4" t="s">
        <v>773</v>
      </c>
      <c r="L168" s="4" t="s">
        <v>774</v>
      </c>
    </row>
    <row r="169" ht="14.25" hidden="1" customHeight="1">
      <c r="A169" s="11">
        <v>14405.0</v>
      </c>
      <c r="B169" s="12" t="s">
        <v>1380</v>
      </c>
      <c r="C169" s="12" t="s">
        <v>1131</v>
      </c>
      <c r="D169" s="12" t="s">
        <v>1132</v>
      </c>
      <c r="E169" s="12" t="s">
        <v>1133</v>
      </c>
      <c r="F169" s="12" t="s">
        <v>768</v>
      </c>
      <c r="G169" s="12" t="s">
        <v>1134</v>
      </c>
      <c r="H169" s="12" t="s">
        <v>810</v>
      </c>
      <c r="I169" s="12" t="s">
        <v>1135</v>
      </c>
      <c r="J169" s="12" t="s">
        <v>772</v>
      </c>
      <c r="K169" s="12" t="s">
        <v>773</v>
      </c>
      <c r="L169" s="12" t="s">
        <v>774</v>
      </c>
    </row>
    <row r="170" ht="14.25" hidden="1" customHeight="1">
      <c r="A170" s="3">
        <v>14405.0</v>
      </c>
      <c r="B170" s="4" t="s">
        <v>1380</v>
      </c>
      <c r="C170" s="4" t="s">
        <v>1136</v>
      </c>
      <c r="D170" s="4" t="s">
        <v>1137</v>
      </c>
      <c r="E170" s="4" t="s">
        <v>1137</v>
      </c>
      <c r="F170" s="4" t="s">
        <v>768</v>
      </c>
      <c r="G170" s="4" t="s">
        <v>1138</v>
      </c>
      <c r="H170" s="4" t="s">
        <v>810</v>
      </c>
      <c r="I170" s="4" t="s">
        <v>1139</v>
      </c>
      <c r="J170" s="4" t="s">
        <v>772</v>
      </c>
      <c r="K170" s="4" t="s">
        <v>773</v>
      </c>
      <c r="L170" s="4" t="s">
        <v>774</v>
      </c>
    </row>
    <row r="171" ht="14.25" hidden="1" customHeight="1">
      <c r="A171" s="11">
        <v>14405.0</v>
      </c>
      <c r="B171" s="12" t="s">
        <v>1380</v>
      </c>
      <c r="C171" s="12" t="s">
        <v>1398</v>
      </c>
      <c r="D171" s="12" t="s">
        <v>1399</v>
      </c>
      <c r="E171" s="12" t="s">
        <v>1399</v>
      </c>
      <c r="F171" s="12" t="s">
        <v>768</v>
      </c>
      <c r="G171" s="12" t="s">
        <v>1400</v>
      </c>
      <c r="H171" s="12" t="s">
        <v>810</v>
      </c>
      <c r="I171" s="12" t="s">
        <v>1401</v>
      </c>
      <c r="J171" s="12" t="s">
        <v>772</v>
      </c>
      <c r="K171" s="12" t="s">
        <v>773</v>
      </c>
      <c r="L171" s="12" t="s">
        <v>774</v>
      </c>
    </row>
    <row r="172" ht="14.25" hidden="1" customHeight="1">
      <c r="A172" s="3">
        <v>14405.0</v>
      </c>
      <c r="B172" s="4" t="s">
        <v>1380</v>
      </c>
      <c r="C172" s="4" t="s">
        <v>1402</v>
      </c>
      <c r="D172" s="4" t="s">
        <v>1403</v>
      </c>
      <c r="E172" s="4" t="s">
        <v>1403</v>
      </c>
      <c r="F172" s="4" t="s">
        <v>768</v>
      </c>
      <c r="G172" s="4" t="s">
        <v>1404</v>
      </c>
      <c r="H172" s="4" t="s">
        <v>810</v>
      </c>
      <c r="I172" s="4" t="s">
        <v>1405</v>
      </c>
      <c r="J172" s="4" t="s">
        <v>772</v>
      </c>
      <c r="K172" s="4" t="s">
        <v>773</v>
      </c>
      <c r="L172" s="4" t="s">
        <v>774</v>
      </c>
    </row>
    <row r="173" ht="14.25" hidden="1" customHeight="1">
      <c r="A173" s="11">
        <v>14405.0</v>
      </c>
      <c r="B173" s="12" t="s">
        <v>1380</v>
      </c>
      <c r="C173" s="12" t="s">
        <v>1406</v>
      </c>
      <c r="D173" s="12" t="s">
        <v>1407</v>
      </c>
      <c r="E173" s="12" t="s">
        <v>1407</v>
      </c>
      <c r="F173" s="12" t="s">
        <v>768</v>
      </c>
      <c r="G173" s="12" t="s">
        <v>1408</v>
      </c>
      <c r="H173" s="12" t="s">
        <v>810</v>
      </c>
      <c r="I173" s="12" t="s">
        <v>1409</v>
      </c>
      <c r="J173" s="12" t="s">
        <v>772</v>
      </c>
      <c r="K173" s="12" t="s">
        <v>773</v>
      </c>
      <c r="L173" s="12" t="s">
        <v>774</v>
      </c>
    </row>
    <row r="174" ht="14.25" hidden="1" customHeight="1">
      <c r="A174" s="3">
        <v>14405.0</v>
      </c>
      <c r="B174" s="4" t="s">
        <v>1380</v>
      </c>
      <c r="C174" s="4" t="s">
        <v>1410</v>
      </c>
      <c r="D174" s="4" t="s">
        <v>1411</v>
      </c>
      <c r="E174" s="4" t="s">
        <v>1412</v>
      </c>
      <c r="F174" s="4" t="s">
        <v>768</v>
      </c>
      <c r="G174" s="4" t="s">
        <v>1413</v>
      </c>
      <c r="H174" s="4" t="s">
        <v>778</v>
      </c>
      <c r="I174" s="4" t="s">
        <v>1414</v>
      </c>
      <c r="J174" s="4" t="s">
        <v>772</v>
      </c>
      <c r="K174" s="4" t="s">
        <v>773</v>
      </c>
      <c r="L174" s="4" t="s">
        <v>774</v>
      </c>
    </row>
    <row r="175" ht="14.25" hidden="1" customHeight="1">
      <c r="A175" s="11">
        <v>14405.0</v>
      </c>
      <c r="B175" s="12" t="s">
        <v>1380</v>
      </c>
      <c r="C175" s="12" t="s">
        <v>1203</v>
      </c>
      <c r="D175" s="12" t="s">
        <v>1204</v>
      </c>
      <c r="E175" s="12" t="s">
        <v>1205</v>
      </c>
      <c r="F175" s="12" t="s">
        <v>768</v>
      </c>
      <c r="G175" s="12" t="s">
        <v>1206</v>
      </c>
      <c r="H175" s="12" t="s">
        <v>778</v>
      </c>
      <c r="I175" s="12" t="s">
        <v>1207</v>
      </c>
      <c r="J175" s="12" t="s">
        <v>772</v>
      </c>
      <c r="K175" s="12" t="s">
        <v>773</v>
      </c>
      <c r="L175" s="12" t="s">
        <v>774</v>
      </c>
    </row>
    <row r="176" ht="14.25" hidden="1" customHeight="1">
      <c r="A176" s="3">
        <v>14405.0</v>
      </c>
      <c r="B176" s="4" t="s">
        <v>1380</v>
      </c>
      <c r="C176" s="4" t="s">
        <v>1415</v>
      </c>
      <c r="D176" s="4" t="s">
        <v>1416</v>
      </c>
      <c r="E176" s="4" t="s">
        <v>1417</v>
      </c>
      <c r="F176" s="4" t="s">
        <v>768</v>
      </c>
      <c r="G176" s="4" t="s">
        <v>1418</v>
      </c>
      <c r="H176" s="4" t="s">
        <v>778</v>
      </c>
      <c r="I176" s="4" t="s">
        <v>1419</v>
      </c>
      <c r="J176" s="4" t="s">
        <v>772</v>
      </c>
      <c r="K176" s="4" t="s">
        <v>773</v>
      </c>
      <c r="L176" s="4" t="s">
        <v>774</v>
      </c>
    </row>
    <row r="177" ht="14.25" hidden="1" customHeight="1">
      <c r="A177" s="11">
        <v>14405.0</v>
      </c>
      <c r="B177" s="12" t="s">
        <v>1380</v>
      </c>
      <c r="C177" s="12" t="s">
        <v>1208</v>
      </c>
      <c r="D177" s="12" t="s">
        <v>1209</v>
      </c>
      <c r="E177" s="12" t="s">
        <v>1210</v>
      </c>
      <c r="F177" s="12" t="s">
        <v>768</v>
      </c>
      <c r="G177" s="12" t="s">
        <v>1211</v>
      </c>
      <c r="H177" s="12" t="s">
        <v>778</v>
      </c>
      <c r="I177" s="12" t="s">
        <v>1212</v>
      </c>
      <c r="J177" s="12" t="s">
        <v>772</v>
      </c>
      <c r="K177" s="12" t="s">
        <v>773</v>
      </c>
      <c r="L177" s="12" t="s">
        <v>774</v>
      </c>
    </row>
    <row r="178" ht="14.25" hidden="1" customHeight="1">
      <c r="A178" s="3">
        <v>14405.0</v>
      </c>
      <c r="B178" s="4" t="s">
        <v>1380</v>
      </c>
      <c r="C178" s="4" t="s">
        <v>1420</v>
      </c>
      <c r="D178" s="4" t="s">
        <v>1421</v>
      </c>
      <c r="E178" s="4" t="s">
        <v>1422</v>
      </c>
      <c r="F178" s="4" t="s">
        <v>768</v>
      </c>
      <c r="G178" s="4" t="s">
        <v>1423</v>
      </c>
      <c r="H178" s="4" t="s">
        <v>778</v>
      </c>
      <c r="I178" s="4" t="s">
        <v>1424</v>
      </c>
      <c r="J178" s="4" t="s">
        <v>772</v>
      </c>
      <c r="K178" s="4" t="s">
        <v>773</v>
      </c>
      <c r="L178" s="4" t="s">
        <v>774</v>
      </c>
    </row>
    <row r="179" ht="14.25" hidden="1" customHeight="1">
      <c r="A179" s="11">
        <v>14405.0</v>
      </c>
      <c r="B179" s="12" t="s">
        <v>1380</v>
      </c>
      <c r="C179" s="12" t="s">
        <v>1425</v>
      </c>
      <c r="D179" s="12" t="s">
        <v>1426</v>
      </c>
      <c r="E179" s="12" t="s">
        <v>1427</v>
      </c>
      <c r="F179" s="12" t="s">
        <v>768</v>
      </c>
      <c r="G179" s="12" t="s">
        <v>1428</v>
      </c>
      <c r="H179" s="12" t="s">
        <v>778</v>
      </c>
      <c r="I179" s="12" t="s">
        <v>1429</v>
      </c>
      <c r="J179" s="12" t="s">
        <v>772</v>
      </c>
      <c r="K179" s="12" t="s">
        <v>773</v>
      </c>
      <c r="L179" s="12" t="s">
        <v>774</v>
      </c>
    </row>
    <row r="180" ht="14.25" hidden="1" customHeight="1">
      <c r="A180" s="3">
        <v>14405.0</v>
      </c>
      <c r="B180" s="4" t="s">
        <v>1380</v>
      </c>
      <c r="C180" s="4" t="s">
        <v>1213</v>
      </c>
      <c r="D180" s="4" t="s">
        <v>1214</v>
      </c>
      <c r="E180" s="4" t="s">
        <v>1214</v>
      </c>
      <c r="F180" s="4" t="s">
        <v>768</v>
      </c>
      <c r="G180" s="4" t="s">
        <v>1215</v>
      </c>
      <c r="H180" s="4" t="s">
        <v>778</v>
      </c>
      <c r="I180" s="4" t="s">
        <v>1216</v>
      </c>
      <c r="J180" s="4" t="s">
        <v>772</v>
      </c>
      <c r="K180" s="4" t="s">
        <v>773</v>
      </c>
      <c r="L180" s="4" t="s">
        <v>774</v>
      </c>
    </row>
    <row r="181" ht="14.25" hidden="1" customHeight="1">
      <c r="A181" s="11">
        <v>14405.0</v>
      </c>
      <c r="B181" s="12" t="s">
        <v>1380</v>
      </c>
      <c r="C181" s="12" t="s">
        <v>1430</v>
      </c>
      <c r="D181" s="12" t="s">
        <v>1431</v>
      </c>
      <c r="E181" s="12" t="s">
        <v>1432</v>
      </c>
      <c r="F181" s="12" t="s">
        <v>768</v>
      </c>
      <c r="G181" s="12" t="s">
        <v>1433</v>
      </c>
      <c r="H181" s="12" t="s">
        <v>778</v>
      </c>
      <c r="I181" s="12" t="s">
        <v>1434</v>
      </c>
      <c r="J181" s="12" t="s">
        <v>772</v>
      </c>
      <c r="K181" s="12" t="s">
        <v>773</v>
      </c>
      <c r="L181" s="12" t="s">
        <v>774</v>
      </c>
    </row>
    <row r="182" ht="14.25" hidden="1" customHeight="1">
      <c r="A182" s="3">
        <v>14379.0</v>
      </c>
      <c r="B182" s="4" t="s">
        <v>1435</v>
      </c>
      <c r="C182" s="4" t="s">
        <v>1436</v>
      </c>
      <c r="D182" s="4" t="s">
        <v>1437</v>
      </c>
      <c r="E182" s="4" t="s">
        <v>1438</v>
      </c>
      <c r="F182" s="4" t="s">
        <v>768</v>
      </c>
      <c r="G182" s="4" t="s">
        <v>1439</v>
      </c>
      <c r="H182" s="4" t="s">
        <v>805</v>
      </c>
      <c r="I182" s="4" t="s">
        <v>1440</v>
      </c>
      <c r="J182" s="4" t="s">
        <v>772</v>
      </c>
      <c r="K182" s="4" t="s">
        <v>773</v>
      </c>
      <c r="L182" s="4" t="s">
        <v>774</v>
      </c>
    </row>
    <row r="183" ht="14.25" hidden="1" customHeight="1">
      <c r="A183" s="11">
        <v>14379.0</v>
      </c>
      <c r="B183" s="12" t="s">
        <v>1435</v>
      </c>
      <c r="C183" s="12" t="s">
        <v>1441</v>
      </c>
      <c r="D183" s="12" t="s">
        <v>1442</v>
      </c>
      <c r="E183" s="12" t="s">
        <v>1443</v>
      </c>
      <c r="F183" s="12" t="s">
        <v>768</v>
      </c>
      <c r="G183" s="12" t="s">
        <v>1444</v>
      </c>
      <c r="H183" s="12" t="s">
        <v>810</v>
      </c>
      <c r="I183" s="12" t="s">
        <v>1445</v>
      </c>
      <c r="J183" s="12" t="s">
        <v>772</v>
      </c>
      <c r="K183" s="12" t="s">
        <v>773</v>
      </c>
      <c r="L183" s="12" t="s">
        <v>774</v>
      </c>
    </row>
    <row r="184" ht="14.25" hidden="1" customHeight="1">
      <c r="A184" s="3">
        <v>14379.0</v>
      </c>
      <c r="B184" s="4" t="s">
        <v>1435</v>
      </c>
      <c r="C184" s="4" t="s">
        <v>1446</v>
      </c>
      <c r="D184" s="4" t="s">
        <v>1447</v>
      </c>
      <c r="E184" s="4" t="s">
        <v>1448</v>
      </c>
      <c r="F184" s="4" t="s">
        <v>768</v>
      </c>
      <c r="G184" s="4" t="s">
        <v>1449</v>
      </c>
      <c r="H184" s="4" t="s">
        <v>810</v>
      </c>
      <c r="I184" s="4" t="s">
        <v>1450</v>
      </c>
      <c r="J184" s="4" t="s">
        <v>772</v>
      </c>
      <c r="K184" s="4" t="s">
        <v>773</v>
      </c>
      <c r="L184" s="4" t="s">
        <v>774</v>
      </c>
    </row>
    <row r="185" ht="14.25" hidden="1" customHeight="1">
      <c r="A185" s="11">
        <v>14379.0</v>
      </c>
      <c r="B185" s="12" t="s">
        <v>1435</v>
      </c>
      <c r="C185" s="12" t="s">
        <v>1451</v>
      </c>
      <c r="D185" s="12" t="s">
        <v>1452</v>
      </c>
      <c r="E185" s="12" t="s">
        <v>1453</v>
      </c>
      <c r="F185" s="12" t="s">
        <v>768</v>
      </c>
      <c r="G185" s="12" t="s">
        <v>1454</v>
      </c>
      <c r="H185" s="12" t="s">
        <v>810</v>
      </c>
      <c r="I185" s="12" t="s">
        <v>1455</v>
      </c>
      <c r="J185" s="12" t="s">
        <v>772</v>
      </c>
      <c r="K185" s="12" t="s">
        <v>773</v>
      </c>
      <c r="L185" s="12" t="s">
        <v>774</v>
      </c>
    </row>
    <row r="186" ht="14.25" hidden="1" customHeight="1">
      <c r="A186" s="3">
        <v>14379.0</v>
      </c>
      <c r="B186" s="4" t="s">
        <v>1435</v>
      </c>
      <c r="C186" s="4" t="s">
        <v>1456</v>
      </c>
      <c r="D186" s="4" t="s">
        <v>1457</v>
      </c>
      <c r="E186" s="4" t="s">
        <v>1458</v>
      </c>
      <c r="F186" s="4" t="s">
        <v>768</v>
      </c>
      <c r="G186" s="4" t="s">
        <v>1459</v>
      </c>
      <c r="H186" s="4" t="s">
        <v>810</v>
      </c>
      <c r="I186" s="4" t="s">
        <v>1460</v>
      </c>
      <c r="J186" s="4" t="s">
        <v>772</v>
      </c>
      <c r="K186" s="4" t="s">
        <v>773</v>
      </c>
      <c r="L186" s="4" t="s">
        <v>774</v>
      </c>
    </row>
    <row r="187" ht="14.25" hidden="1" customHeight="1">
      <c r="A187" s="11">
        <v>14379.0</v>
      </c>
      <c r="B187" s="12" t="s">
        <v>1435</v>
      </c>
      <c r="C187" s="12" t="s">
        <v>1461</v>
      </c>
      <c r="D187" s="12" t="s">
        <v>1462</v>
      </c>
      <c r="E187" s="12" t="s">
        <v>1463</v>
      </c>
      <c r="F187" s="12" t="s">
        <v>768</v>
      </c>
      <c r="G187" s="12" t="s">
        <v>1464</v>
      </c>
      <c r="H187" s="12" t="s">
        <v>810</v>
      </c>
      <c r="I187" s="12" t="s">
        <v>1465</v>
      </c>
      <c r="J187" s="12" t="s">
        <v>772</v>
      </c>
      <c r="K187" s="12" t="s">
        <v>773</v>
      </c>
      <c r="L187" s="12" t="s">
        <v>774</v>
      </c>
    </row>
    <row r="188" ht="14.25" hidden="1" customHeight="1">
      <c r="A188" s="3">
        <v>14379.0</v>
      </c>
      <c r="B188" s="4" t="s">
        <v>1435</v>
      </c>
      <c r="C188" s="4" t="s">
        <v>1466</v>
      </c>
      <c r="D188" s="4" t="s">
        <v>1467</v>
      </c>
      <c r="E188" s="4" t="s">
        <v>1468</v>
      </c>
      <c r="F188" s="4" t="s">
        <v>768</v>
      </c>
      <c r="G188" s="4" t="s">
        <v>1469</v>
      </c>
      <c r="H188" s="4" t="s">
        <v>810</v>
      </c>
      <c r="I188" s="4" t="s">
        <v>1470</v>
      </c>
      <c r="J188" s="4" t="s">
        <v>772</v>
      </c>
      <c r="K188" s="4" t="s">
        <v>773</v>
      </c>
      <c r="L188" s="4" t="s">
        <v>774</v>
      </c>
    </row>
    <row r="189" ht="14.25" hidden="1" customHeight="1">
      <c r="A189" s="11">
        <v>14379.0</v>
      </c>
      <c r="B189" s="12" t="s">
        <v>1435</v>
      </c>
      <c r="C189" s="12" t="s">
        <v>1471</v>
      </c>
      <c r="D189" s="12" t="s">
        <v>1472</v>
      </c>
      <c r="E189" s="12" t="s">
        <v>1473</v>
      </c>
      <c r="F189" s="12" t="s">
        <v>768</v>
      </c>
      <c r="G189" s="12" t="s">
        <v>1474</v>
      </c>
      <c r="H189" s="12" t="s">
        <v>810</v>
      </c>
      <c r="I189" s="12" t="s">
        <v>1475</v>
      </c>
      <c r="J189" s="12" t="s">
        <v>772</v>
      </c>
      <c r="K189" s="12" t="s">
        <v>773</v>
      </c>
      <c r="L189" s="12" t="s">
        <v>774</v>
      </c>
    </row>
    <row r="190" ht="14.25" hidden="1" customHeight="1">
      <c r="A190" s="3">
        <v>14379.0</v>
      </c>
      <c r="B190" s="4" t="s">
        <v>1435</v>
      </c>
      <c r="C190" s="4" t="s">
        <v>1476</v>
      </c>
      <c r="D190" s="4" t="s">
        <v>1477</v>
      </c>
      <c r="E190" s="4" t="s">
        <v>1478</v>
      </c>
      <c r="F190" s="4" t="s">
        <v>768</v>
      </c>
      <c r="G190" s="4" t="s">
        <v>1479</v>
      </c>
      <c r="H190" s="4" t="s">
        <v>810</v>
      </c>
      <c r="I190" s="4" t="s">
        <v>1480</v>
      </c>
      <c r="J190" s="4" t="s">
        <v>772</v>
      </c>
      <c r="K190" s="4" t="s">
        <v>773</v>
      </c>
      <c r="L190" s="4" t="s">
        <v>774</v>
      </c>
    </row>
    <row r="191" ht="14.25" hidden="1" customHeight="1">
      <c r="A191" s="11">
        <v>14379.0</v>
      </c>
      <c r="B191" s="12" t="s">
        <v>1435</v>
      </c>
      <c r="C191" s="12" t="s">
        <v>1481</v>
      </c>
      <c r="D191" s="12" t="s">
        <v>1482</v>
      </c>
      <c r="E191" s="12" t="s">
        <v>1483</v>
      </c>
      <c r="F191" s="12" t="s">
        <v>768</v>
      </c>
      <c r="G191" s="12" t="s">
        <v>1484</v>
      </c>
      <c r="H191" s="12" t="s">
        <v>810</v>
      </c>
      <c r="I191" s="12" t="s">
        <v>1485</v>
      </c>
      <c r="J191" s="12" t="s">
        <v>772</v>
      </c>
      <c r="K191" s="12" t="s">
        <v>773</v>
      </c>
      <c r="L191" s="12" t="s">
        <v>774</v>
      </c>
    </row>
    <row r="192" ht="14.25" hidden="1" customHeight="1">
      <c r="A192" s="3">
        <v>14379.0</v>
      </c>
      <c r="B192" s="4" t="s">
        <v>1435</v>
      </c>
      <c r="C192" s="4" t="s">
        <v>1486</v>
      </c>
      <c r="D192" s="4" t="s">
        <v>1487</v>
      </c>
      <c r="E192" s="4" t="s">
        <v>1488</v>
      </c>
      <c r="F192" s="4" t="s">
        <v>768</v>
      </c>
      <c r="G192" s="4" t="s">
        <v>1489</v>
      </c>
      <c r="H192" s="4" t="s">
        <v>810</v>
      </c>
      <c r="I192" s="4" t="s">
        <v>1490</v>
      </c>
      <c r="J192" s="4" t="s">
        <v>772</v>
      </c>
      <c r="K192" s="4" t="s">
        <v>773</v>
      </c>
      <c r="L192" s="4" t="s">
        <v>774</v>
      </c>
    </row>
    <row r="193" ht="14.25" hidden="1" customHeight="1">
      <c r="A193" s="11">
        <v>14379.0</v>
      </c>
      <c r="B193" s="12" t="s">
        <v>1435</v>
      </c>
      <c r="C193" s="12" t="s">
        <v>1491</v>
      </c>
      <c r="D193" s="12" t="s">
        <v>1492</v>
      </c>
      <c r="E193" s="12" t="s">
        <v>1493</v>
      </c>
      <c r="F193" s="12" t="s">
        <v>768</v>
      </c>
      <c r="G193" s="12" t="s">
        <v>1494</v>
      </c>
      <c r="H193" s="12" t="s">
        <v>810</v>
      </c>
      <c r="I193" s="12" t="s">
        <v>1495</v>
      </c>
      <c r="J193" s="12" t="s">
        <v>772</v>
      </c>
      <c r="K193" s="12" t="s">
        <v>773</v>
      </c>
      <c r="L193" s="12" t="s">
        <v>774</v>
      </c>
    </row>
    <row r="194" ht="14.25" hidden="1" customHeight="1">
      <c r="A194" s="3">
        <v>14379.0</v>
      </c>
      <c r="B194" s="4" t="s">
        <v>1435</v>
      </c>
      <c r="C194" s="4" t="s">
        <v>1496</v>
      </c>
      <c r="D194" s="4" t="s">
        <v>1497</v>
      </c>
      <c r="E194" s="4" t="s">
        <v>1453</v>
      </c>
      <c r="F194" s="4" t="s">
        <v>768</v>
      </c>
      <c r="G194" s="4" t="s">
        <v>1498</v>
      </c>
      <c r="H194" s="4" t="s">
        <v>810</v>
      </c>
      <c r="I194" s="4" t="s">
        <v>1499</v>
      </c>
      <c r="J194" s="4" t="s">
        <v>772</v>
      </c>
      <c r="K194" s="4" t="s">
        <v>773</v>
      </c>
      <c r="L194" s="4" t="s">
        <v>774</v>
      </c>
    </row>
    <row r="195" ht="14.25" hidden="1" customHeight="1">
      <c r="A195" s="11">
        <v>14379.0</v>
      </c>
      <c r="B195" s="12" t="s">
        <v>1435</v>
      </c>
      <c r="C195" s="12" t="s">
        <v>1500</v>
      </c>
      <c r="D195" s="12" t="s">
        <v>1501</v>
      </c>
      <c r="E195" s="12" t="s">
        <v>1502</v>
      </c>
      <c r="F195" s="12" t="s">
        <v>768</v>
      </c>
      <c r="G195" s="12" t="s">
        <v>1503</v>
      </c>
      <c r="H195" s="12" t="s">
        <v>810</v>
      </c>
      <c r="I195" s="12" t="s">
        <v>1504</v>
      </c>
      <c r="J195" s="12" t="s">
        <v>772</v>
      </c>
      <c r="K195" s="12" t="s">
        <v>773</v>
      </c>
      <c r="L195" s="12" t="s">
        <v>774</v>
      </c>
    </row>
    <row r="196" ht="14.25" hidden="1" customHeight="1">
      <c r="A196" s="3">
        <v>14379.0</v>
      </c>
      <c r="B196" s="4" t="s">
        <v>1435</v>
      </c>
      <c r="C196" s="4" t="s">
        <v>1505</v>
      </c>
      <c r="D196" s="4" t="s">
        <v>1506</v>
      </c>
      <c r="E196" s="4" t="s">
        <v>1507</v>
      </c>
      <c r="F196" s="4" t="s">
        <v>768</v>
      </c>
      <c r="G196" s="4" t="s">
        <v>1508</v>
      </c>
      <c r="H196" s="4" t="s">
        <v>778</v>
      </c>
      <c r="I196" s="4" t="s">
        <v>1509</v>
      </c>
      <c r="J196" s="4" t="s">
        <v>772</v>
      </c>
      <c r="K196" s="4" t="s">
        <v>773</v>
      </c>
      <c r="L196" s="4" t="s">
        <v>774</v>
      </c>
    </row>
    <row r="197" ht="14.25" hidden="1" customHeight="1">
      <c r="A197" s="11">
        <v>14379.0</v>
      </c>
      <c r="B197" s="12" t="s">
        <v>1435</v>
      </c>
      <c r="C197" s="12" t="s">
        <v>1510</v>
      </c>
      <c r="D197" s="12" t="s">
        <v>1511</v>
      </c>
      <c r="E197" s="12" t="s">
        <v>1512</v>
      </c>
      <c r="F197" s="12" t="s">
        <v>768</v>
      </c>
      <c r="G197" s="12" t="s">
        <v>1513</v>
      </c>
      <c r="H197" s="12" t="s">
        <v>778</v>
      </c>
      <c r="I197" s="12" t="s">
        <v>1514</v>
      </c>
      <c r="J197" s="12" t="s">
        <v>772</v>
      </c>
      <c r="K197" s="12" t="s">
        <v>773</v>
      </c>
      <c r="L197" s="12" t="s">
        <v>774</v>
      </c>
    </row>
    <row r="198" ht="14.25" hidden="1" customHeight="1">
      <c r="A198" s="3">
        <v>14379.0</v>
      </c>
      <c r="B198" s="4" t="s">
        <v>1435</v>
      </c>
      <c r="C198" s="4" t="s">
        <v>1515</v>
      </c>
      <c r="D198" s="4" t="s">
        <v>1516</v>
      </c>
      <c r="E198" s="4" t="s">
        <v>1517</v>
      </c>
      <c r="F198" s="4" t="s">
        <v>768</v>
      </c>
      <c r="G198" s="4" t="s">
        <v>1518</v>
      </c>
      <c r="H198" s="4" t="s">
        <v>778</v>
      </c>
      <c r="I198" s="4" t="s">
        <v>1519</v>
      </c>
      <c r="J198" s="4" t="s">
        <v>772</v>
      </c>
      <c r="K198" s="4" t="s">
        <v>773</v>
      </c>
      <c r="L198" s="4" t="s">
        <v>774</v>
      </c>
    </row>
    <row r="199" ht="14.25" hidden="1" customHeight="1">
      <c r="A199" s="11">
        <v>14379.0</v>
      </c>
      <c r="B199" s="12" t="s">
        <v>1435</v>
      </c>
      <c r="C199" s="12" t="s">
        <v>1520</v>
      </c>
      <c r="D199" s="12" t="s">
        <v>1521</v>
      </c>
      <c r="E199" s="12" t="s">
        <v>1522</v>
      </c>
      <c r="F199" s="12" t="s">
        <v>768</v>
      </c>
      <c r="G199" s="12" t="s">
        <v>1523</v>
      </c>
      <c r="H199" s="12" t="s">
        <v>778</v>
      </c>
      <c r="I199" s="12" t="s">
        <v>1524</v>
      </c>
      <c r="J199" s="12" t="s">
        <v>772</v>
      </c>
      <c r="K199" s="12" t="s">
        <v>773</v>
      </c>
      <c r="L199" s="12" t="s">
        <v>774</v>
      </c>
    </row>
    <row r="200" ht="14.25" hidden="1" customHeight="1">
      <c r="A200" s="3">
        <v>14379.0</v>
      </c>
      <c r="B200" s="4" t="s">
        <v>1435</v>
      </c>
      <c r="C200" s="4" t="s">
        <v>1525</v>
      </c>
      <c r="D200" s="4" t="s">
        <v>1526</v>
      </c>
      <c r="E200" s="4" t="s">
        <v>1527</v>
      </c>
      <c r="F200" s="4" t="s">
        <v>768</v>
      </c>
      <c r="G200" s="4" t="s">
        <v>1528</v>
      </c>
      <c r="H200" s="4" t="s">
        <v>778</v>
      </c>
      <c r="I200" s="4" t="s">
        <v>1529</v>
      </c>
      <c r="J200" s="4" t="s">
        <v>772</v>
      </c>
      <c r="K200" s="4" t="s">
        <v>773</v>
      </c>
      <c r="L200" s="4" t="s">
        <v>774</v>
      </c>
    </row>
    <row r="201" ht="14.25" hidden="1" customHeight="1">
      <c r="A201" s="11">
        <v>14379.0</v>
      </c>
      <c r="B201" s="12" t="s">
        <v>1435</v>
      </c>
      <c r="C201" s="12" t="s">
        <v>1530</v>
      </c>
      <c r="D201" s="12" t="s">
        <v>1531</v>
      </c>
      <c r="E201" s="12" t="s">
        <v>1532</v>
      </c>
      <c r="F201" s="12" t="s">
        <v>768</v>
      </c>
      <c r="G201" s="12" t="s">
        <v>1533</v>
      </c>
      <c r="H201" s="12" t="s">
        <v>778</v>
      </c>
      <c r="I201" s="12" t="s">
        <v>1534</v>
      </c>
      <c r="J201" s="12" t="s">
        <v>772</v>
      </c>
      <c r="K201" s="12" t="s">
        <v>773</v>
      </c>
      <c r="L201" s="12" t="s">
        <v>774</v>
      </c>
    </row>
    <row r="202" ht="14.25" hidden="1" customHeight="1">
      <c r="A202" s="3">
        <v>14379.0</v>
      </c>
      <c r="B202" s="4" t="s">
        <v>1435</v>
      </c>
      <c r="C202" s="4" t="s">
        <v>1535</v>
      </c>
      <c r="D202" s="4" t="s">
        <v>1536</v>
      </c>
      <c r="E202" s="4" t="s">
        <v>1537</v>
      </c>
      <c r="F202" s="4" t="s">
        <v>768</v>
      </c>
      <c r="G202" s="4" t="s">
        <v>1538</v>
      </c>
      <c r="H202" s="4" t="s">
        <v>778</v>
      </c>
      <c r="I202" s="4" t="s">
        <v>1539</v>
      </c>
      <c r="J202" s="4" t="s">
        <v>772</v>
      </c>
      <c r="K202" s="4" t="s">
        <v>773</v>
      </c>
      <c r="L202" s="4" t="s">
        <v>774</v>
      </c>
    </row>
    <row r="203" ht="14.25" hidden="1" customHeight="1">
      <c r="A203" s="11">
        <v>14379.0</v>
      </c>
      <c r="B203" s="12" t="s">
        <v>1435</v>
      </c>
      <c r="C203" s="12" t="s">
        <v>1540</v>
      </c>
      <c r="D203" s="12" t="s">
        <v>1541</v>
      </c>
      <c r="E203" s="12" t="s">
        <v>1542</v>
      </c>
      <c r="F203" s="12" t="s">
        <v>768</v>
      </c>
      <c r="G203" s="12" t="s">
        <v>1543</v>
      </c>
      <c r="H203" s="12" t="s">
        <v>778</v>
      </c>
      <c r="I203" s="12" t="s">
        <v>1544</v>
      </c>
      <c r="J203" s="12" t="s">
        <v>772</v>
      </c>
      <c r="K203" s="12" t="s">
        <v>773</v>
      </c>
      <c r="L203" s="12" t="s">
        <v>774</v>
      </c>
    </row>
    <row r="204" ht="14.25" hidden="1" customHeight="1">
      <c r="A204" s="3">
        <v>14379.0</v>
      </c>
      <c r="B204" s="4" t="s">
        <v>1435</v>
      </c>
      <c r="C204" s="4" t="s">
        <v>1545</v>
      </c>
      <c r="D204" s="4" t="s">
        <v>1546</v>
      </c>
      <c r="E204" s="4" t="s">
        <v>1547</v>
      </c>
      <c r="F204" s="4" t="s">
        <v>768</v>
      </c>
      <c r="G204" s="4" t="s">
        <v>1548</v>
      </c>
      <c r="H204" s="4" t="s">
        <v>778</v>
      </c>
      <c r="I204" s="4" t="s">
        <v>1549</v>
      </c>
      <c r="J204" s="4" t="s">
        <v>772</v>
      </c>
      <c r="K204" s="4" t="s">
        <v>773</v>
      </c>
      <c r="L204" s="4" t="s">
        <v>774</v>
      </c>
    </row>
    <row r="205" ht="14.25" hidden="1" customHeight="1">
      <c r="A205" s="11">
        <v>14379.0</v>
      </c>
      <c r="B205" s="12" t="s">
        <v>1435</v>
      </c>
      <c r="C205" s="12" t="s">
        <v>1550</v>
      </c>
      <c r="D205" s="12" t="s">
        <v>1551</v>
      </c>
      <c r="E205" s="12" t="s">
        <v>1552</v>
      </c>
      <c r="F205" s="12" t="s">
        <v>768</v>
      </c>
      <c r="G205" s="12" t="s">
        <v>1553</v>
      </c>
      <c r="H205" s="12" t="s">
        <v>778</v>
      </c>
      <c r="I205" s="12" t="s">
        <v>1554</v>
      </c>
      <c r="J205" s="12" t="s">
        <v>772</v>
      </c>
      <c r="K205" s="12" t="s">
        <v>773</v>
      </c>
      <c r="L205" s="12" t="s">
        <v>774</v>
      </c>
    </row>
    <row r="206" ht="14.25" hidden="1" customHeight="1">
      <c r="A206" s="3">
        <v>14379.0</v>
      </c>
      <c r="B206" s="4" t="s">
        <v>1435</v>
      </c>
      <c r="C206" s="4" t="s">
        <v>1555</v>
      </c>
      <c r="D206" s="4" t="s">
        <v>1556</v>
      </c>
      <c r="E206" s="4" t="s">
        <v>1557</v>
      </c>
      <c r="F206" s="4" t="s">
        <v>768</v>
      </c>
      <c r="G206" s="4" t="s">
        <v>1558</v>
      </c>
      <c r="H206" s="4" t="s">
        <v>778</v>
      </c>
      <c r="I206" s="4" t="s">
        <v>1559</v>
      </c>
      <c r="J206" s="4" t="s">
        <v>772</v>
      </c>
      <c r="K206" s="4" t="s">
        <v>773</v>
      </c>
      <c r="L206" s="4" t="s">
        <v>774</v>
      </c>
    </row>
    <row r="207" ht="14.25" hidden="1" customHeight="1">
      <c r="A207" s="11">
        <v>14379.0</v>
      </c>
      <c r="B207" s="12" t="s">
        <v>1435</v>
      </c>
      <c r="C207" s="12" t="s">
        <v>1560</v>
      </c>
      <c r="D207" s="12" t="s">
        <v>1527</v>
      </c>
      <c r="E207" s="12" t="s">
        <v>1527</v>
      </c>
      <c r="F207" s="12" t="s">
        <v>768</v>
      </c>
      <c r="G207" s="12" t="s">
        <v>1561</v>
      </c>
      <c r="H207" s="12" t="s">
        <v>778</v>
      </c>
      <c r="I207" s="12" t="s">
        <v>1562</v>
      </c>
      <c r="J207" s="12" t="s">
        <v>772</v>
      </c>
      <c r="K207" s="12" t="s">
        <v>773</v>
      </c>
      <c r="L207" s="12" t="s">
        <v>774</v>
      </c>
    </row>
    <row r="208" ht="14.25" hidden="1" customHeight="1">
      <c r="A208" s="3">
        <v>14379.0</v>
      </c>
      <c r="B208" s="4" t="s">
        <v>1435</v>
      </c>
      <c r="C208" s="4" t="s">
        <v>1563</v>
      </c>
      <c r="D208" s="4" t="s">
        <v>1564</v>
      </c>
      <c r="E208" s="4" t="s">
        <v>1532</v>
      </c>
      <c r="F208" s="4" t="s">
        <v>768</v>
      </c>
      <c r="G208" s="4" t="s">
        <v>1565</v>
      </c>
      <c r="H208" s="4" t="s">
        <v>778</v>
      </c>
      <c r="I208" s="4" t="s">
        <v>1566</v>
      </c>
      <c r="J208" s="4" t="s">
        <v>772</v>
      </c>
      <c r="K208" s="4" t="s">
        <v>773</v>
      </c>
      <c r="L208" s="4" t="s">
        <v>774</v>
      </c>
    </row>
    <row r="209" ht="14.25" hidden="1" customHeight="1">
      <c r="A209" s="11">
        <v>14278.0</v>
      </c>
      <c r="B209" s="12" t="s">
        <v>1567</v>
      </c>
      <c r="C209" s="12" t="s">
        <v>1568</v>
      </c>
      <c r="D209" s="12" t="s">
        <v>1569</v>
      </c>
      <c r="E209" s="12" t="s">
        <v>1569</v>
      </c>
      <c r="F209" s="12" t="s">
        <v>768</v>
      </c>
      <c r="G209" s="12" t="s">
        <v>1570</v>
      </c>
      <c r="H209" s="12" t="s">
        <v>770</v>
      </c>
      <c r="I209" s="12" t="s">
        <v>1571</v>
      </c>
      <c r="J209" s="12" t="s">
        <v>772</v>
      </c>
      <c r="K209" s="12" t="s">
        <v>773</v>
      </c>
      <c r="L209" s="12" t="s">
        <v>774</v>
      </c>
    </row>
    <row r="210" ht="14.25" hidden="1" customHeight="1">
      <c r="A210" s="3">
        <v>14200.0</v>
      </c>
      <c r="B210" s="4" t="s">
        <v>1572</v>
      </c>
      <c r="C210" s="4" t="s">
        <v>1573</v>
      </c>
      <c r="D210" s="4" t="s">
        <v>1574</v>
      </c>
      <c r="E210" s="4" t="s">
        <v>1574</v>
      </c>
      <c r="F210" s="4" t="s">
        <v>768</v>
      </c>
      <c r="G210" s="4" t="s">
        <v>1575</v>
      </c>
      <c r="H210" s="4" t="s">
        <v>805</v>
      </c>
      <c r="I210" s="4" t="s">
        <v>1576</v>
      </c>
      <c r="J210" s="4" t="s">
        <v>772</v>
      </c>
      <c r="K210" s="4" t="s">
        <v>773</v>
      </c>
      <c r="L210" s="4" t="s">
        <v>774</v>
      </c>
    </row>
    <row r="211" ht="14.25" hidden="1" customHeight="1">
      <c r="A211" s="11">
        <v>14200.0</v>
      </c>
      <c r="B211" s="12" t="s">
        <v>1572</v>
      </c>
      <c r="C211" s="12" t="s">
        <v>1577</v>
      </c>
      <c r="D211" s="12" t="s">
        <v>1578</v>
      </c>
      <c r="E211" s="12" t="s">
        <v>1578</v>
      </c>
      <c r="F211" s="12" t="s">
        <v>1002</v>
      </c>
      <c r="G211" s="12" t="s">
        <v>1579</v>
      </c>
      <c r="H211" s="12" t="s">
        <v>805</v>
      </c>
      <c r="I211" s="12" t="s">
        <v>1580</v>
      </c>
      <c r="J211" s="12" t="s">
        <v>772</v>
      </c>
      <c r="K211" s="12" t="s">
        <v>773</v>
      </c>
      <c r="L211" s="12" t="s">
        <v>774</v>
      </c>
    </row>
    <row r="212" ht="14.25" hidden="1" customHeight="1">
      <c r="A212" s="3">
        <v>14200.0</v>
      </c>
      <c r="B212" s="4" t="s">
        <v>1572</v>
      </c>
      <c r="C212" s="4" t="s">
        <v>1581</v>
      </c>
      <c r="D212" s="4" t="s">
        <v>1582</v>
      </c>
      <c r="E212" s="4" t="s">
        <v>1582</v>
      </c>
      <c r="F212" s="4" t="s">
        <v>768</v>
      </c>
      <c r="G212" s="4" t="s">
        <v>1583</v>
      </c>
      <c r="H212" s="4" t="s">
        <v>810</v>
      </c>
      <c r="I212" s="4" t="s">
        <v>1584</v>
      </c>
      <c r="J212" s="4" t="s">
        <v>772</v>
      </c>
      <c r="K212" s="4" t="s">
        <v>773</v>
      </c>
      <c r="L212" s="4" t="s">
        <v>774</v>
      </c>
    </row>
    <row r="213" ht="14.25" hidden="1" customHeight="1">
      <c r="A213" s="11">
        <v>14200.0</v>
      </c>
      <c r="B213" s="12" t="s">
        <v>1572</v>
      </c>
      <c r="C213" s="12" t="s">
        <v>1585</v>
      </c>
      <c r="D213" s="12" t="s">
        <v>1586</v>
      </c>
      <c r="E213" s="12" t="s">
        <v>1586</v>
      </c>
      <c r="F213" s="12" t="s">
        <v>768</v>
      </c>
      <c r="G213" s="12" t="s">
        <v>1587</v>
      </c>
      <c r="H213" s="12" t="s">
        <v>810</v>
      </c>
      <c r="I213" s="12" t="s">
        <v>1588</v>
      </c>
      <c r="J213" s="12" t="s">
        <v>772</v>
      </c>
      <c r="K213" s="12" t="s">
        <v>773</v>
      </c>
      <c r="L213" s="12" t="s">
        <v>774</v>
      </c>
    </row>
    <row r="214" ht="14.25" hidden="1" customHeight="1">
      <c r="A214" s="3">
        <v>14199.0</v>
      </c>
      <c r="B214" s="4" t="s">
        <v>1589</v>
      </c>
      <c r="C214" s="4" t="s">
        <v>1590</v>
      </c>
      <c r="D214" s="4" t="s">
        <v>1591</v>
      </c>
      <c r="E214" s="4" t="s">
        <v>1592</v>
      </c>
      <c r="F214" s="4" t="s">
        <v>768</v>
      </c>
      <c r="G214" s="4" t="s">
        <v>1593</v>
      </c>
      <c r="H214" s="4" t="s">
        <v>805</v>
      </c>
      <c r="I214" s="4" t="s">
        <v>1594</v>
      </c>
      <c r="J214" s="4" t="s">
        <v>772</v>
      </c>
      <c r="K214" s="4" t="s">
        <v>773</v>
      </c>
      <c r="L214" s="4" t="s">
        <v>774</v>
      </c>
    </row>
    <row r="215" ht="14.25" hidden="1" customHeight="1">
      <c r="A215" s="11">
        <v>14199.0</v>
      </c>
      <c r="B215" s="12" t="s">
        <v>1589</v>
      </c>
      <c r="C215" s="12" t="s">
        <v>1595</v>
      </c>
      <c r="D215" s="12" t="s">
        <v>1596</v>
      </c>
      <c r="E215" s="12" t="s">
        <v>1597</v>
      </c>
      <c r="F215" s="12" t="s">
        <v>768</v>
      </c>
      <c r="G215" s="12" t="s">
        <v>1598</v>
      </c>
      <c r="H215" s="12" t="s">
        <v>805</v>
      </c>
      <c r="I215" s="12" t="s">
        <v>1599</v>
      </c>
      <c r="J215" s="12" t="s">
        <v>772</v>
      </c>
      <c r="K215" s="12" t="s">
        <v>773</v>
      </c>
      <c r="L215" s="12" t="s">
        <v>774</v>
      </c>
    </row>
    <row r="216" ht="14.25" hidden="1" customHeight="1">
      <c r="A216" s="3">
        <v>14199.0</v>
      </c>
      <c r="B216" s="4" t="s">
        <v>1589</v>
      </c>
      <c r="C216" s="4" t="s">
        <v>1600</v>
      </c>
      <c r="D216" s="4" t="s">
        <v>1601</v>
      </c>
      <c r="E216" s="4" t="s">
        <v>1602</v>
      </c>
      <c r="F216" s="4" t="s">
        <v>768</v>
      </c>
      <c r="G216" s="4" t="s">
        <v>1603</v>
      </c>
      <c r="H216" s="4" t="s">
        <v>805</v>
      </c>
      <c r="I216" s="4" t="s">
        <v>1604</v>
      </c>
      <c r="J216" s="4" t="s">
        <v>772</v>
      </c>
      <c r="K216" s="4" t="s">
        <v>773</v>
      </c>
      <c r="L216" s="4" t="s">
        <v>774</v>
      </c>
    </row>
    <row r="217" ht="14.25" hidden="1" customHeight="1">
      <c r="A217" s="11">
        <v>14199.0</v>
      </c>
      <c r="B217" s="12" t="s">
        <v>1589</v>
      </c>
      <c r="C217" s="12" t="s">
        <v>1605</v>
      </c>
      <c r="D217" s="12" t="s">
        <v>1606</v>
      </c>
      <c r="E217" s="12" t="s">
        <v>1606</v>
      </c>
      <c r="F217" s="12" t="s">
        <v>768</v>
      </c>
      <c r="G217" s="12" t="s">
        <v>1607</v>
      </c>
      <c r="H217" s="12" t="s">
        <v>805</v>
      </c>
      <c r="I217" s="12" t="s">
        <v>1608</v>
      </c>
      <c r="J217" s="12" t="s">
        <v>772</v>
      </c>
      <c r="K217" s="12" t="s">
        <v>773</v>
      </c>
      <c r="L217" s="12" t="s">
        <v>774</v>
      </c>
    </row>
    <row r="218" ht="14.25" hidden="1" customHeight="1">
      <c r="A218" s="3">
        <v>14199.0</v>
      </c>
      <c r="B218" s="4" t="s">
        <v>1589</v>
      </c>
      <c r="C218" s="4" t="s">
        <v>1609</v>
      </c>
      <c r="D218" s="4" t="s">
        <v>1610</v>
      </c>
      <c r="E218" s="4" t="s">
        <v>1610</v>
      </c>
      <c r="F218" s="4" t="s">
        <v>768</v>
      </c>
      <c r="G218" s="4" t="s">
        <v>1611</v>
      </c>
      <c r="H218" s="4" t="s">
        <v>770</v>
      </c>
      <c r="I218" s="4" t="s">
        <v>1612</v>
      </c>
      <c r="J218" s="4" t="s">
        <v>772</v>
      </c>
      <c r="K218" s="4" t="s">
        <v>773</v>
      </c>
      <c r="L218" s="4" t="s">
        <v>774</v>
      </c>
    </row>
    <row r="219" ht="14.25" hidden="1" customHeight="1">
      <c r="A219" s="11">
        <v>14199.0</v>
      </c>
      <c r="B219" s="12" t="s">
        <v>1589</v>
      </c>
      <c r="C219" s="12" t="s">
        <v>1613</v>
      </c>
      <c r="D219" s="12" t="s">
        <v>1614</v>
      </c>
      <c r="E219" s="12" t="s">
        <v>1615</v>
      </c>
      <c r="F219" s="12" t="s">
        <v>768</v>
      </c>
      <c r="G219" s="12" t="s">
        <v>1616</v>
      </c>
      <c r="H219" s="12" t="s">
        <v>810</v>
      </c>
      <c r="I219" s="12" t="s">
        <v>1617</v>
      </c>
      <c r="J219" s="12" t="s">
        <v>772</v>
      </c>
      <c r="K219" s="12" t="s">
        <v>773</v>
      </c>
      <c r="L219" s="12" t="s">
        <v>774</v>
      </c>
    </row>
    <row r="220" ht="14.25" hidden="1" customHeight="1">
      <c r="A220" s="3">
        <v>14199.0</v>
      </c>
      <c r="B220" s="4" t="s">
        <v>1589</v>
      </c>
      <c r="C220" s="4" t="s">
        <v>1618</v>
      </c>
      <c r="D220" s="4" t="s">
        <v>1619</v>
      </c>
      <c r="E220" s="4" t="s">
        <v>1619</v>
      </c>
      <c r="F220" s="4" t="s">
        <v>768</v>
      </c>
      <c r="G220" s="4" t="s">
        <v>1620</v>
      </c>
      <c r="H220" s="4" t="s">
        <v>810</v>
      </c>
      <c r="I220" s="4" t="s">
        <v>1621</v>
      </c>
      <c r="J220" s="4" t="s">
        <v>772</v>
      </c>
      <c r="K220" s="4" t="s">
        <v>773</v>
      </c>
      <c r="L220" s="4" t="s">
        <v>774</v>
      </c>
    </row>
    <row r="221" ht="14.25" hidden="1" customHeight="1">
      <c r="A221" s="11">
        <v>14199.0</v>
      </c>
      <c r="B221" s="12" t="s">
        <v>1589</v>
      </c>
      <c r="C221" s="12" t="s">
        <v>1622</v>
      </c>
      <c r="D221" s="12" t="s">
        <v>1623</v>
      </c>
      <c r="E221" s="12" t="s">
        <v>1623</v>
      </c>
      <c r="F221" s="12" t="s">
        <v>768</v>
      </c>
      <c r="G221" s="12" t="s">
        <v>1624</v>
      </c>
      <c r="H221" s="12" t="s">
        <v>810</v>
      </c>
      <c r="I221" s="12" t="s">
        <v>1625</v>
      </c>
      <c r="J221" s="12" t="s">
        <v>772</v>
      </c>
      <c r="K221" s="12" t="s">
        <v>773</v>
      </c>
      <c r="L221" s="12" t="s">
        <v>774</v>
      </c>
    </row>
    <row r="222" ht="14.25" hidden="1" customHeight="1">
      <c r="A222" s="3">
        <v>14199.0</v>
      </c>
      <c r="B222" s="4" t="s">
        <v>1589</v>
      </c>
      <c r="C222" s="4" t="s">
        <v>1626</v>
      </c>
      <c r="D222" s="4" t="s">
        <v>1627</v>
      </c>
      <c r="E222" s="4" t="s">
        <v>1627</v>
      </c>
      <c r="F222" s="4" t="s">
        <v>768</v>
      </c>
      <c r="G222" s="4" t="s">
        <v>1628</v>
      </c>
      <c r="H222" s="4" t="s">
        <v>810</v>
      </c>
      <c r="I222" s="4" t="s">
        <v>1629</v>
      </c>
      <c r="J222" s="4" t="s">
        <v>772</v>
      </c>
      <c r="K222" s="4" t="s">
        <v>773</v>
      </c>
      <c r="L222" s="4" t="s">
        <v>774</v>
      </c>
    </row>
    <row r="223" ht="14.25" hidden="1" customHeight="1">
      <c r="A223" s="11">
        <v>14199.0</v>
      </c>
      <c r="B223" s="12" t="s">
        <v>1589</v>
      </c>
      <c r="C223" s="12" t="s">
        <v>1630</v>
      </c>
      <c r="D223" s="12" t="s">
        <v>1631</v>
      </c>
      <c r="E223" s="12" t="s">
        <v>1631</v>
      </c>
      <c r="F223" s="12" t="s">
        <v>768</v>
      </c>
      <c r="G223" s="12" t="s">
        <v>1632</v>
      </c>
      <c r="H223" s="12" t="s">
        <v>778</v>
      </c>
      <c r="I223" s="12" t="s">
        <v>1633</v>
      </c>
      <c r="J223" s="12" t="s">
        <v>772</v>
      </c>
      <c r="K223" s="12" t="s">
        <v>773</v>
      </c>
      <c r="L223" s="12" t="s">
        <v>774</v>
      </c>
    </row>
    <row r="224" ht="14.25" hidden="1" customHeight="1">
      <c r="A224" s="3">
        <v>14198.0</v>
      </c>
      <c r="B224" s="4" t="s">
        <v>1634</v>
      </c>
      <c r="C224" s="4" t="s">
        <v>1635</v>
      </c>
      <c r="D224" s="4" t="s">
        <v>1636</v>
      </c>
      <c r="E224" s="4" t="s">
        <v>1636</v>
      </c>
      <c r="F224" s="4" t="s">
        <v>768</v>
      </c>
      <c r="G224" s="4" t="s">
        <v>1637</v>
      </c>
      <c r="H224" s="4" t="s">
        <v>805</v>
      </c>
      <c r="I224" s="4" t="s">
        <v>1638</v>
      </c>
      <c r="J224" s="4" t="s">
        <v>772</v>
      </c>
      <c r="K224" s="4" t="s">
        <v>773</v>
      </c>
      <c r="L224" s="4" t="s">
        <v>774</v>
      </c>
    </row>
    <row r="225" ht="14.25" hidden="1" customHeight="1">
      <c r="A225" s="11">
        <v>14198.0</v>
      </c>
      <c r="B225" s="12" t="s">
        <v>1634</v>
      </c>
      <c r="C225" s="12" t="s">
        <v>1639</v>
      </c>
      <c r="D225" s="12" t="s">
        <v>1640</v>
      </c>
      <c r="E225" s="12" t="s">
        <v>1640</v>
      </c>
      <c r="F225" s="12" t="s">
        <v>768</v>
      </c>
      <c r="G225" s="12" t="s">
        <v>1641</v>
      </c>
      <c r="H225" s="12" t="s">
        <v>805</v>
      </c>
      <c r="I225" s="12" t="s">
        <v>1642</v>
      </c>
      <c r="J225" s="12" t="s">
        <v>772</v>
      </c>
      <c r="K225" s="12" t="s">
        <v>773</v>
      </c>
      <c r="L225" s="12" t="s">
        <v>774</v>
      </c>
    </row>
    <row r="226" ht="14.25" hidden="1" customHeight="1">
      <c r="A226" s="3">
        <v>14198.0</v>
      </c>
      <c r="B226" s="4" t="s">
        <v>1634</v>
      </c>
      <c r="C226" s="4" t="s">
        <v>1643</v>
      </c>
      <c r="D226" s="4" t="s">
        <v>1644</v>
      </c>
      <c r="E226" s="4" t="s">
        <v>1645</v>
      </c>
      <c r="F226" s="4" t="s">
        <v>768</v>
      </c>
      <c r="G226" s="4" t="s">
        <v>1646</v>
      </c>
      <c r="H226" s="4" t="s">
        <v>805</v>
      </c>
      <c r="I226" s="4" t="s">
        <v>1647</v>
      </c>
      <c r="J226" s="4" t="s">
        <v>772</v>
      </c>
      <c r="K226" s="4" t="s">
        <v>773</v>
      </c>
      <c r="L226" s="4" t="s">
        <v>774</v>
      </c>
    </row>
    <row r="227" ht="14.25" hidden="1" customHeight="1">
      <c r="A227" s="11">
        <v>14198.0</v>
      </c>
      <c r="B227" s="12" t="s">
        <v>1634</v>
      </c>
      <c r="C227" s="12" t="s">
        <v>1648</v>
      </c>
      <c r="D227" s="12" t="s">
        <v>1649</v>
      </c>
      <c r="E227" s="12" t="s">
        <v>1649</v>
      </c>
      <c r="F227" s="12" t="s">
        <v>768</v>
      </c>
      <c r="G227" s="12" t="s">
        <v>1650</v>
      </c>
      <c r="H227" s="12" t="s">
        <v>810</v>
      </c>
      <c r="I227" s="12" t="s">
        <v>1651</v>
      </c>
      <c r="J227" s="12" t="s">
        <v>772</v>
      </c>
      <c r="K227" s="12" t="s">
        <v>773</v>
      </c>
      <c r="L227" s="12" t="s">
        <v>774</v>
      </c>
    </row>
    <row r="228" ht="14.25" hidden="1" customHeight="1">
      <c r="A228" s="3">
        <v>14198.0</v>
      </c>
      <c r="B228" s="4" t="s">
        <v>1634</v>
      </c>
      <c r="C228" s="4" t="s">
        <v>1652</v>
      </c>
      <c r="D228" s="4" t="s">
        <v>1653</v>
      </c>
      <c r="E228" s="4" t="s">
        <v>1653</v>
      </c>
      <c r="F228" s="4" t="s">
        <v>768</v>
      </c>
      <c r="G228" s="4" t="s">
        <v>1654</v>
      </c>
      <c r="H228" s="4" t="s">
        <v>810</v>
      </c>
      <c r="I228" s="4" t="s">
        <v>1655</v>
      </c>
      <c r="J228" s="4" t="s">
        <v>772</v>
      </c>
      <c r="K228" s="4" t="s">
        <v>773</v>
      </c>
      <c r="L228" s="4" t="s">
        <v>774</v>
      </c>
    </row>
    <row r="229" ht="14.25" hidden="1" customHeight="1">
      <c r="A229" s="11">
        <v>14198.0</v>
      </c>
      <c r="B229" s="12" t="s">
        <v>1634</v>
      </c>
      <c r="C229" s="12" t="s">
        <v>1656</v>
      </c>
      <c r="D229" s="12" t="s">
        <v>1657</v>
      </c>
      <c r="E229" s="12" t="s">
        <v>1657</v>
      </c>
      <c r="F229" s="12" t="s">
        <v>768</v>
      </c>
      <c r="G229" s="12" t="s">
        <v>1658</v>
      </c>
      <c r="H229" s="12" t="s">
        <v>810</v>
      </c>
      <c r="I229" s="12" t="s">
        <v>1659</v>
      </c>
      <c r="J229" s="12" t="s">
        <v>772</v>
      </c>
      <c r="K229" s="12" t="s">
        <v>773</v>
      </c>
      <c r="L229" s="12" t="s">
        <v>774</v>
      </c>
    </row>
    <row r="230" ht="14.25" hidden="1" customHeight="1">
      <c r="A230" s="3">
        <v>14198.0</v>
      </c>
      <c r="B230" s="4" t="s">
        <v>1634</v>
      </c>
      <c r="C230" s="4" t="s">
        <v>1660</v>
      </c>
      <c r="D230" s="4" t="s">
        <v>1661</v>
      </c>
      <c r="E230" s="4" t="s">
        <v>1661</v>
      </c>
      <c r="F230" s="4" t="s">
        <v>768</v>
      </c>
      <c r="G230" s="4" t="s">
        <v>1662</v>
      </c>
      <c r="H230" s="4" t="s">
        <v>810</v>
      </c>
      <c r="I230" s="4" t="s">
        <v>1663</v>
      </c>
      <c r="J230" s="4" t="s">
        <v>772</v>
      </c>
      <c r="K230" s="4" t="s">
        <v>773</v>
      </c>
      <c r="L230" s="4" t="s">
        <v>774</v>
      </c>
    </row>
    <row r="231" ht="14.25" hidden="1" customHeight="1">
      <c r="A231" s="11">
        <v>14198.0</v>
      </c>
      <c r="B231" s="12" t="s">
        <v>1634</v>
      </c>
      <c r="C231" s="12" t="s">
        <v>1664</v>
      </c>
      <c r="D231" s="12" t="s">
        <v>1665</v>
      </c>
      <c r="E231" s="12" t="s">
        <v>1665</v>
      </c>
      <c r="F231" s="12" t="s">
        <v>768</v>
      </c>
      <c r="G231" s="12" t="s">
        <v>1666</v>
      </c>
      <c r="H231" s="12" t="s">
        <v>810</v>
      </c>
      <c r="I231" s="12" t="s">
        <v>1667</v>
      </c>
      <c r="J231" s="12" t="s">
        <v>772</v>
      </c>
      <c r="K231" s="12" t="s">
        <v>773</v>
      </c>
      <c r="L231" s="12" t="s">
        <v>774</v>
      </c>
    </row>
    <row r="232" ht="14.25" hidden="1" customHeight="1">
      <c r="A232" s="3">
        <v>14198.0</v>
      </c>
      <c r="B232" s="4" t="s">
        <v>1634</v>
      </c>
      <c r="C232" s="4" t="s">
        <v>1668</v>
      </c>
      <c r="D232" s="4" t="s">
        <v>1669</v>
      </c>
      <c r="E232" s="4" t="s">
        <v>1669</v>
      </c>
      <c r="F232" s="4" t="s">
        <v>768</v>
      </c>
      <c r="G232" s="4" t="s">
        <v>1670</v>
      </c>
      <c r="H232" s="4" t="s">
        <v>810</v>
      </c>
      <c r="I232" s="4" t="s">
        <v>1671</v>
      </c>
      <c r="J232" s="4" t="s">
        <v>772</v>
      </c>
      <c r="K232" s="4" t="s">
        <v>773</v>
      </c>
      <c r="L232" s="4" t="s">
        <v>774</v>
      </c>
    </row>
    <row r="233" ht="14.25" hidden="1" customHeight="1">
      <c r="A233" s="11">
        <v>14198.0</v>
      </c>
      <c r="B233" s="12" t="s">
        <v>1634</v>
      </c>
      <c r="C233" s="12" t="s">
        <v>1672</v>
      </c>
      <c r="D233" s="12" t="s">
        <v>1673</v>
      </c>
      <c r="E233" s="12" t="s">
        <v>1673</v>
      </c>
      <c r="F233" s="12" t="s">
        <v>768</v>
      </c>
      <c r="G233" s="12" t="s">
        <v>1674</v>
      </c>
      <c r="H233" s="12" t="s">
        <v>810</v>
      </c>
      <c r="I233" s="12" t="s">
        <v>1675</v>
      </c>
      <c r="J233" s="12" t="s">
        <v>772</v>
      </c>
      <c r="K233" s="12" t="s">
        <v>773</v>
      </c>
      <c r="L233" s="12" t="s">
        <v>774</v>
      </c>
    </row>
    <row r="234" ht="14.25" hidden="1" customHeight="1">
      <c r="A234" s="3">
        <v>14198.0</v>
      </c>
      <c r="B234" s="4" t="s">
        <v>1634</v>
      </c>
      <c r="C234" s="4" t="s">
        <v>1676</v>
      </c>
      <c r="D234" s="4" t="s">
        <v>1677</v>
      </c>
      <c r="E234" s="4" t="s">
        <v>1678</v>
      </c>
      <c r="F234" s="4" t="s">
        <v>768</v>
      </c>
      <c r="G234" s="4" t="s">
        <v>1679</v>
      </c>
      <c r="H234" s="4" t="s">
        <v>810</v>
      </c>
      <c r="I234" s="4" t="s">
        <v>1680</v>
      </c>
      <c r="J234" s="4" t="s">
        <v>772</v>
      </c>
      <c r="K234" s="4" t="s">
        <v>773</v>
      </c>
      <c r="L234" s="4" t="s">
        <v>774</v>
      </c>
    </row>
    <row r="235" ht="14.25" hidden="1" customHeight="1">
      <c r="A235" s="11">
        <v>14198.0</v>
      </c>
      <c r="B235" s="12" t="s">
        <v>1634</v>
      </c>
      <c r="C235" s="12" t="s">
        <v>1681</v>
      </c>
      <c r="D235" s="12" t="s">
        <v>1682</v>
      </c>
      <c r="E235" s="12" t="s">
        <v>1683</v>
      </c>
      <c r="F235" s="12" t="s">
        <v>768</v>
      </c>
      <c r="G235" s="12" t="s">
        <v>1684</v>
      </c>
      <c r="H235" s="12" t="s">
        <v>810</v>
      </c>
      <c r="I235" s="12" t="s">
        <v>1685</v>
      </c>
      <c r="J235" s="12" t="s">
        <v>772</v>
      </c>
      <c r="K235" s="12" t="s">
        <v>773</v>
      </c>
      <c r="L235" s="12" t="s">
        <v>774</v>
      </c>
    </row>
    <row r="236" ht="14.25" hidden="1" customHeight="1">
      <c r="A236" s="3">
        <v>14198.0</v>
      </c>
      <c r="B236" s="4" t="s">
        <v>1634</v>
      </c>
      <c r="C236" s="4" t="s">
        <v>1686</v>
      </c>
      <c r="D236" s="4" t="s">
        <v>1687</v>
      </c>
      <c r="E236" s="4" t="s">
        <v>1687</v>
      </c>
      <c r="F236" s="4" t="s">
        <v>768</v>
      </c>
      <c r="G236" s="4" t="s">
        <v>1688</v>
      </c>
      <c r="H236" s="4" t="s">
        <v>810</v>
      </c>
      <c r="I236" s="4" t="s">
        <v>1689</v>
      </c>
      <c r="J236" s="4" t="s">
        <v>772</v>
      </c>
      <c r="K236" s="4" t="s">
        <v>773</v>
      </c>
      <c r="L236" s="4" t="s">
        <v>774</v>
      </c>
    </row>
    <row r="237" ht="14.25" hidden="1" customHeight="1">
      <c r="A237" s="11">
        <v>14198.0</v>
      </c>
      <c r="B237" s="12" t="s">
        <v>1634</v>
      </c>
      <c r="C237" s="12" t="s">
        <v>1690</v>
      </c>
      <c r="D237" s="12" t="s">
        <v>1691</v>
      </c>
      <c r="E237" s="12" t="s">
        <v>1691</v>
      </c>
      <c r="F237" s="12" t="s">
        <v>768</v>
      </c>
      <c r="G237" s="12" t="s">
        <v>1692</v>
      </c>
      <c r="H237" s="12" t="s">
        <v>810</v>
      </c>
      <c r="I237" s="12" t="s">
        <v>1693</v>
      </c>
      <c r="J237" s="12" t="s">
        <v>772</v>
      </c>
      <c r="K237" s="12" t="s">
        <v>773</v>
      </c>
      <c r="L237" s="12" t="s">
        <v>774</v>
      </c>
    </row>
    <row r="238" ht="14.25" hidden="1" customHeight="1">
      <c r="A238" s="3">
        <v>14198.0</v>
      </c>
      <c r="B238" s="4" t="s">
        <v>1634</v>
      </c>
      <c r="C238" s="4" t="s">
        <v>1694</v>
      </c>
      <c r="D238" s="4" t="s">
        <v>1695</v>
      </c>
      <c r="E238" s="4" t="s">
        <v>1695</v>
      </c>
      <c r="F238" s="4" t="s">
        <v>768</v>
      </c>
      <c r="G238" s="4" t="s">
        <v>1696</v>
      </c>
      <c r="H238" s="4" t="s">
        <v>810</v>
      </c>
      <c r="I238" s="4" t="s">
        <v>1697</v>
      </c>
      <c r="J238" s="4" t="s">
        <v>772</v>
      </c>
      <c r="K238" s="4" t="s">
        <v>773</v>
      </c>
      <c r="L238" s="4" t="s">
        <v>774</v>
      </c>
    </row>
    <row r="239" ht="14.25" hidden="1" customHeight="1">
      <c r="A239" s="11">
        <v>14198.0</v>
      </c>
      <c r="B239" s="12" t="s">
        <v>1634</v>
      </c>
      <c r="C239" s="12" t="s">
        <v>1698</v>
      </c>
      <c r="D239" s="12" t="s">
        <v>1699</v>
      </c>
      <c r="E239" s="12" t="s">
        <v>1700</v>
      </c>
      <c r="F239" s="12" t="s">
        <v>768</v>
      </c>
      <c r="G239" s="12" t="s">
        <v>1701</v>
      </c>
      <c r="H239" s="12" t="s">
        <v>810</v>
      </c>
      <c r="I239" s="12" t="s">
        <v>1702</v>
      </c>
      <c r="J239" s="12" t="s">
        <v>772</v>
      </c>
      <c r="K239" s="12" t="s">
        <v>773</v>
      </c>
      <c r="L239" s="12" t="s">
        <v>774</v>
      </c>
    </row>
    <row r="240" ht="14.25" hidden="1" customHeight="1">
      <c r="A240" s="3">
        <v>14198.0</v>
      </c>
      <c r="B240" s="4" t="s">
        <v>1634</v>
      </c>
      <c r="C240" s="4" t="s">
        <v>1703</v>
      </c>
      <c r="D240" s="4" t="s">
        <v>1704</v>
      </c>
      <c r="E240" s="4" t="s">
        <v>1705</v>
      </c>
      <c r="F240" s="4" t="s">
        <v>768</v>
      </c>
      <c r="G240" s="4" t="s">
        <v>1706</v>
      </c>
      <c r="H240" s="4" t="s">
        <v>810</v>
      </c>
      <c r="I240" s="4" t="s">
        <v>1707</v>
      </c>
      <c r="J240" s="4" t="s">
        <v>772</v>
      </c>
      <c r="K240" s="4" t="s">
        <v>773</v>
      </c>
      <c r="L240" s="4" t="s">
        <v>774</v>
      </c>
    </row>
    <row r="241" ht="14.25" hidden="1" customHeight="1">
      <c r="A241" s="11">
        <v>14198.0</v>
      </c>
      <c r="B241" s="12" t="s">
        <v>1634</v>
      </c>
      <c r="C241" s="12" t="s">
        <v>1708</v>
      </c>
      <c r="D241" s="12" t="s">
        <v>1709</v>
      </c>
      <c r="E241" s="12" t="s">
        <v>1709</v>
      </c>
      <c r="F241" s="12" t="s">
        <v>768</v>
      </c>
      <c r="G241" s="12" t="s">
        <v>1710</v>
      </c>
      <c r="H241" s="12" t="s">
        <v>778</v>
      </c>
      <c r="I241" s="12" t="s">
        <v>1711</v>
      </c>
      <c r="J241" s="12" t="s">
        <v>772</v>
      </c>
      <c r="K241" s="12" t="s">
        <v>773</v>
      </c>
      <c r="L241" s="12" t="s">
        <v>774</v>
      </c>
    </row>
    <row r="242" ht="14.25" hidden="1" customHeight="1">
      <c r="A242" s="3">
        <v>14198.0</v>
      </c>
      <c r="B242" s="4" t="s">
        <v>1634</v>
      </c>
      <c r="C242" s="4" t="s">
        <v>1712</v>
      </c>
      <c r="D242" s="4" t="s">
        <v>1713</v>
      </c>
      <c r="E242" s="4" t="s">
        <v>1714</v>
      </c>
      <c r="F242" s="4" t="s">
        <v>768</v>
      </c>
      <c r="G242" s="4" t="s">
        <v>1715</v>
      </c>
      <c r="H242" s="4" t="s">
        <v>778</v>
      </c>
      <c r="I242" s="4" t="s">
        <v>1716</v>
      </c>
      <c r="J242" s="4" t="s">
        <v>772</v>
      </c>
      <c r="K242" s="4" t="s">
        <v>773</v>
      </c>
      <c r="L242" s="4" t="s">
        <v>774</v>
      </c>
    </row>
    <row r="243" ht="14.25" hidden="1" customHeight="1">
      <c r="A243" s="11">
        <v>14198.0</v>
      </c>
      <c r="B243" s="12" t="s">
        <v>1634</v>
      </c>
      <c r="C243" s="12" t="s">
        <v>1717</v>
      </c>
      <c r="D243" s="12" t="s">
        <v>1718</v>
      </c>
      <c r="E243" s="12" t="s">
        <v>1718</v>
      </c>
      <c r="F243" s="12" t="s">
        <v>768</v>
      </c>
      <c r="G243" s="12" t="s">
        <v>1719</v>
      </c>
      <c r="H243" s="12" t="s">
        <v>778</v>
      </c>
      <c r="I243" s="12" t="s">
        <v>1720</v>
      </c>
      <c r="J243" s="12" t="s">
        <v>772</v>
      </c>
      <c r="K243" s="12" t="s">
        <v>773</v>
      </c>
      <c r="L243" s="12" t="s">
        <v>774</v>
      </c>
    </row>
    <row r="244" ht="14.25" hidden="1" customHeight="1">
      <c r="A244" s="3">
        <v>14198.0</v>
      </c>
      <c r="B244" s="4" t="s">
        <v>1634</v>
      </c>
      <c r="C244" s="4" t="s">
        <v>1721</v>
      </c>
      <c r="D244" s="4" t="s">
        <v>1722</v>
      </c>
      <c r="E244" s="4" t="s">
        <v>1722</v>
      </c>
      <c r="F244" s="4" t="s">
        <v>768</v>
      </c>
      <c r="G244" s="4" t="s">
        <v>1723</v>
      </c>
      <c r="H244" s="4" t="s">
        <v>778</v>
      </c>
      <c r="I244" s="4" t="s">
        <v>1724</v>
      </c>
      <c r="J244" s="4" t="s">
        <v>772</v>
      </c>
      <c r="K244" s="4" t="s">
        <v>773</v>
      </c>
      <c r="L244" s="4" t="s">
        <v>774</v>
      </c>
    </row>
    <row r="245" ht="14.25" hidden="1" customHeight="1">
      <c r="A245" s="11">
        <v>14198.0</v>
      </c>
      <c r="B245" s="12" t="s">
        <v>1634</v>
      </c>
      <c r="C245" s="12" t="s">
        <v>1725</v>
      </c>
      <c r="D245" s="12" t="s">
        <v>1726</v>
      </c>
      <c r="E245" s="12" t="s">
        <v>1726</v>
      </c>
      <c r="F245" s="12" t="s">
        <v>768</v>
      </c>
      <c r="G245" s="12" t="s">
        <v>1727</v>
      </c>
      <c r="H245" s="12" t="s">
        <v>778</v>
      </c>
      <c r="I245" s="12" t="s">
        <v>1728</v>
      </c>
      <c r="J245" s="12" t="s">
        <v>772</v>
      </c>
      <c r="K245" s="12" t="s">
        <v>773</v>
      </c>
      <c r="L245" s="12" t="s">
        <v>774</v>
      </c>
    </row>
    <row r="246" ht="14.25" hidden="1" customHeight="1">
      <c r="A246" s="3">
        <v>14198.0</v>
      </c>
      <c r="B246" s="4" t="s">
        <v>1634</v>
      </c>
      <c r="C246" s="4" t="s">
        <v>1729</v>
      </c>
      <c r="D246" s="4" t="s">
        <v>1730</v>
      </c>
      <c r="E246" s="4" t="s">
        <v>1730</v>
      </c>
      <c r="F246" s="4" t="s">
        <v>768</v>
      </c>
      <c r="G246" s="4" t="s">
        <v>1731</v>
      </c>
      <c r="H246" s="4" t="s">
        <v>778</v>
      </c>
      <c r="I246" s="4" t="s">
        <v>1732</v>
      </c>
      <c r="J246" s="4" t="s">
        <v>772</v>
      </c>
      <c r="K246" s="4" t="s">
        <v>773</v>
      </c>
      <c r="L246" s="4" t="s">
        <v>774</v>
      </c>
    </row>
    <row r="247" ht="14.25" hidden="1" customHeight="1">
      <c r="A247" s="11">
        <v>14198.0</v>
      </c>
      <c r="B247" s="12" t="s">
        <v>1634</v>
      </c>
      <c r="C247" s="12" t="s">
        <v>1733</v>
      </c>
      <c r="D247" s="12" t="s">
        <v>1734</v>
      </c>
      <c r="E247" s="12" t="s">
        <v>1734</v>
      </c>
      <c r="F247" s="12" t="s">
        <v>768</v>
      </c>
      <c r="G247" s="12" t="s">
        <v>1735</v>
      </c>
      <c r="H247" s="12" t="s">
        <v>778</v>
      </c>
      <c r="I247" s="12" t="s">
        <v>1736</v>
      </c>
      <c r="J247" s="12" t="s">
        <v>772</v>
      </c>
      <c r="K247" s="12" t="s">
        <v>773</v>
      </c>
      <c r="L247" s="12" t="s">
        <v>774</v>
      </c>
    </row>
    <row r="248" ht="14.25" hidden="1" customHeight="1">
      <c r="A248" s="3">
        <v>14198.0</v>
      </c>
      <c r="B248" s="4" t="s">
        <v>1634</v>
      </c>
      <c r="C248" s="4" t="s">
        <v>1737</v>
      </c>
      <c r="D248" s="4" t="s">
        <v>1738</v>
      </c>
      <c r="E248" s="4" t="s">
        <v>1738</v>
      </c>
      <c r="F248" s="4" t="s">
        <v>768</v>
      </c>
      <c r="G248" s="4" t="s">
        <v>1739</v>
      </c>
      <c r="H248" s="4" t="s">
        <v>778</v>
      </c>
      <c r="I248" s="4" t="s">
        <v>1740</v>
      </c>
      <c r="J248" s="4" t="s">
        <v>772</v>
      </c>
      <c r="K248" s="4" t="s">
        <v>773</v>
      </c>
      <c r="L248" s="4" t="s">
        <v>774</v>
      </c>
    </row>
    <row r="249" ht="14.25" hidden="1" customHeight="1">
      <c r="A249" s="11">
        <v>14188.0</v>
      </c>
      <c r="B249" s="12" t="s">
        <v>1741</v>
      </c>
      <c r="C249" s="12" t="s">
        <v>1742</v>
      </c>
      <c r="D249" s="12" t="s">
        <v>1743</v>
      </c>
      <c r="E249" s="12" t="s">
        <v>1744</v>
      </c>
      <c r="F249" s="12" t="s">
        <v>768</v>
      </c>
      <c r="G249" s="12" t="s">
        <v>1745</v>
      </c>
      <c r="H249" s="12" t="s">
        <v>805</v>
      </c>
      <c r="I249" s="12" t="s">
        <v>1746</v>
      </c>
      <c r="J249" s="12" t="s">
        <v>772</v>
      </c>
      <c r="K249" s="12" t="s">
        <v>773</v>
      </c>
      <c r="L249" s="12" t="s">
        <v>774</v>
      </c>
    </row>
    <row r="250" ht="14.25" hidden="1" customHeight="1">
      <c r="A250" s="3">
        <v>14188.0</v>
      </c>
      <c r="B250" s="4" t="s">
        <v>1741</v>
      </c>
      <c r="C250" s="4" t="s">
        <v>1635</v>
      </c>
      <c r="D250" s="4" t="s">
        <v>1636</v>
      </c>
      <c r="E250" s="4" t="s">
        <v>1636</v>
      </c>
      <c r="F250" s="4" t="s">
        <v>768</v>
      </c>
      <c r="G250" s="4" t="s">
        <v>1637</v>
      </c>
      <c r="H250" s="4" t="s">
        <v>805</v>
      </c>
      <c r="I250" s="4" t="s">
        <v>1638</v>
      </c>
      <c r="J250" s="4" t="s">
        <v>772</v>
      </c>
      <c r="K250" s="4" t="s">
        <v>773</v>
      </c>
      <c r="L250" s="4" t="s">
        <v>774</v>
      </c>
    </row>
    <row r="251" ht="14.25" hidden="1" customHeight="1">
      <c r="A251" s="11">
        <v>14188.0</v>
      </c>
      <c r="B251" s="12" t="s">
        <v>1741</v>
      </c>
      <c r="C251" s="12" t="s">
        <v>1747</v>
      </c>
      <c r="D251" s="12" t="s">
        <v>1748</v>
      </c>
      <c r="E251" s="12" t="s">
        <v>1748</v>
      </c>
      <c r="F251" s="12" t="s">
        <v>768</v>
      </c>
      <c r="G251" s="12" t="s">
        <v>1749</v>
      </c>
      <c r="H251" s="12" t="s">
        <v>810</v>
      </c>
      <c r="I251" s="12" t="s">
        <v>1750</v>
      </c>
      <c r="J251" s="12" t="s">
        <v>772</v>
      </c>
      <c r="K251" s="12" t="s">
        <v>773</v>
      </c>
      <c r="L251" s="12" t="s">
        <v>774</v>
      </c>
    </row>
    <row r="252" ht="14.25" hidden="1" customHeight="1">
      <c r="A252" s="3">
        <v>14188.0</v>
      </c>
      <c r="B252" s="4" t="s">
        <v>1741</v>
      </c>
      <c r="C252" s="4" t="s">
        <v>1751</v>
      </c>
      <c r="D252" s="4" t="s">
        <v>1752</v>
      </c>
      <c r="E252" s="4" t="s">
        <v>1753</v>
      </c>
      <c r="F252" s="4" t="s">
        <v>768</v>
      </c>
      <c r="G252" s="4" t="s">
        <v>1754</v>
      </c>
      <c r="H252" s="4" t="s">
        <v>810</v>
      </c>
      <c r="I252" s="4" t="s">
        <v>1755</v>
      </c>
      <c r="J252" s="4" t="s">
        <v>772</v>
      </c>
      <c r="K252" s="4" t="s">
        <v>773</v>
      </c>
      <c r="L252" s="4" t="s">
        <v>774</v>
      </c>
    </row>
    <row r="253" ht="14.25" hidden="1" customHeight="1">
      <c r="A253" s="11">
        <v>14188.0</v>
      </c>
      <c r="B253" s="12" t="s">
        <v>1741</v>
      </c>
      <c r="C253" s="12" t="s">
        <v>1756</v>
      </c>
      <c r="D253" s="12" t="s">
        <v>1757</v>
      </c>
      <c r="E253" s="12" t="s">
        <v>1757</v>
      </c>
      <c r="F253" s="12" t="s">
        <v>768</v>
      </c>
      <c r="G253" s="12" t="s">
        <v>1758</v>
      </c>
      <c r="H253" s="12" t="s">
        <v>810</v>
      </c>
      <c r="I253" s="12" t="s">
        <v>1759</v>
      </c>
      <c r="J253" s="12" t="s">
        <v>772</v>
      </c>
      <c r="K253" s="12" t="s">
        <v>773</v>
      </c>
      <c r="L253" s="12" t="s">
        <v>774</v>
      </c>
    </row>
    <row r="254" ht="14.25" hidden="1" customHeight="1">
      <c r="A254" s="3">
        <v>14188.0</v>
      </c>
      <c r="B254" s="4" t="s">
        <v>1741</v>
      </c>
      <c r="C254" s="4" t="s">
        <v>1760</v>
      </c>
      <c r="D254" s="4" t="s">
        <v>1761</v>
      </c>
      <c r="E254" s="4" t="s">
        <v>1762</v>
      </c>
      <c r="F254" s="4" t="s">
        <v>768</v>
      </c>
      <c r="G254" s="4" t="s">
        <v>1763</v>
      </c>
      <c r="H254" s="4" t="s">
        <v>810</v>
      </c>
      <c r="I254" s="4" t="s">
        <v>1764</v>
      </c>
      <c r="J254" s="4" t="s">
        <v>772</v>
      </c>
      <c r="K254" s="4" t="s">
        <v>773</v>
      </c>
      <c r="L254" s="4" t="s">
        <v>774</v>
      </c>
    </row>
    <row r="255" ht="14.25" hidden="1" customHeight="1">
      <c r="A255" s="11">
        <v>14188.0</v>
      </c>
      <c r="B255" s="12" t="s">
        <v>1741</v>
      </c>
      <c r="C255" s="12" t="s">
        <v>1648</v>
      </c>
      <c r="D255" s="12" t="s">
        <v>1649</v>
      </c>
      <c r="E255" s="12" t="s">
        <v>1649</v>
      </c>
      <c r="F255" s="12" t="s">
        <v>768</v>
      </c>
      <c r="G255" s="12" t="s">
        <v>1650</v>
      </c>
      <c r="H255" s="12" t="s">
        <v>810</v>
      </c>
      <c r="I255" s="12" t="s">
        <v>1651</v>
      </c>
      <c r="J255" s="12" t="s">
        <v>772</v>
      </c>
      <c r="K255" s="12" t="s">
        <v>773</v>
      </c>
      <c r="L255" s="12" t="s">
        <v>774</v>
      </c>
    </row>
    <row r="256" ht="14.25" hidden="1" customHeight="1">
      <c r="A256" s="3">
        <v>14188.0</v>
      </c>
      <c r="B256" s="4" t="s">
        <v>1741</v>
      </c>
      <c r="C256" s="4" t="s">
        <v>1765</v>
      </c>
      <c r="D256" s="4" t="s">
        <v>1766</v>
      </c>
      <c r="E256" s="4" t="s">
        <v>1766</v>
      </c>
      <c r="F256" s="4" t="s">
        <v>768</v>
      </c>
      <c r="G256" s="4" t="s">
        <v>1754</v>
      </c>
      <c r="H256" s="4" t="s">
        <v>810</v>
      </c>
      <c r="I256" s="4" t="s">
        <v>1767</v>
      </c>
      <c r="J256" s="4" t="s">
        <v>772</v>
      </c>
      <c r="K256" s="4" t="s">
        <v>773</v>
      </c>
      <c r="L256" s="4" t="s">
        <v>774</v>
      </c>
    </row>
    <row r="257" ht="14.25" hidden="1" customHeight="1">
      <c r="A257" s="11">
        <v>14188.0</v>
      </c>
      <c r="B257" s="12" t="s">
        <v>1741</v>
      </c>
      <c r="C257" s="12" t="s">
        <v>1768</v>
      </c>
      <c r="D257" s="12" t="s">
        <v>1769</v>
      </c>
      <c r="E257" s="12" t="s">
        <v>1769</v>
      </c>
      <c r="F257" s="12" t="s">
        <v>768</v>
      </c>
      <c r="G257" s="12" t="s">
        <v>1770</v>
      </c>
      <c r="H257" s="12" t="s">
        <v>810</v>
      </c>
      <c r="I257" s="12" t="s">
        <v>1771</v>
      </c>
      <c r="J257" s="12" t="s">
        <v>772</v>
      </c>
      <c r="K257" s="12" t="s">
        <v>773</v>
      </c>
      <c r="L257" s="12" t="s">
        <v>774</v>
      </c>
    </row>
    <row r="258" ht="14.25" hidden="1" customHeight="1">
      <c r="A258" s="3">
        <v>14188.0</v>
      </c>
      <c r="B258" s="4" t="s">
        <v>1741</v>
      </c>
      <c r="C258" s="4" t="s">
        <v>1668</v>
      </c>
      <c r="D258" s="4" t="s">
        <v>1669</v>
      </c>
      <c r="E258" s="4" t="s">
        <v>1669</v>
      </c>
      <c r="F258" s="4" t="s">
        <v>768</v>
      </c>
      <c r="G258" s="4" t="s">
        <v>1670</v>
      </c>
      <c r="H258" s="4" t="s">
        <v>810</v>
      </c>
      <c r="I258" s="4" t="s">
        <v>1671</v>
      </c>
      <c r="J258" s="4" t="s">
        <v>772</v>
      </c>
      <c r="K258" s="4" t="s">
        <v>773</v>
      </c>
      <c r="L258" s="4" t="s">
        <v>774</v>
      </c>
    </row>
    <row r="259" ht="14.25" hidden="1" customHeight="1">
      <c r="A259" s="11">
        <v>14188.0</v>
      </c>
      <c r="B259" s="12" t="s">
        <v>1741</v>
      </c>
      <c r="C259" s="12" t="s">
        <v>1772</v>
      </c>
      <c r="D259" s="12" t="s">
        <v>1773</v>
      </c>
      <c r="E259" s="12" t="s">
        <v>1773</v>
      </c>
      <c r="F259" s="12" t="s">
        <v>768</v>
      </c>
      <c r="G259" s="12" t="s">
        <v>1774</v>
      </c>
      <c r="H259" s="12" t="s">
        <v>810</v>
      </c>
      <c r="I259" s="12" t="s">
        <v>1775</v>
      </c>
      <c r="J259" s="12" t="s">
        <v>772</v>
      </c>
      <c r="K259" s="12" t="s">
        <v>773</v>
      </c>
      <c r="L259" s="12" t="s">
        <v>774</v>
      </c>
    </row>
    <row r="260" ht="14.25" hidden="1" customHeight="1">
      <c r="A260" s="3">
        <v>14188.0</v>
      </c>
      <c r="B260" s="4" t="s">
        <v>1741</v>
      </c>
      <c r="C260" s="4" t="s">
        <v>1686</v>
      </c>
      <c r="D260" s="4" t="s">
        <v>1687</v>
      </c>
      <c r="E260" s="4" t="s">
        <v>1687</v>
      </c>
      <c r="F260" s="4" t="s">
        <v>768</v>
      </c>
      <c r="G260" s="4" t="s">
        <v>1688</v>
      </c>
      <c r="H260" s="4" t="s">
        <v>810</v>
      </c>
      <c r="I260" s="4" t="s">
        <v>1689</v>
      </c>
      <c r="J260" s="4" t="s">
        <v>772</v>
      </c>
      <c r="K260" s="4" t="s">
        <v>773</v>
      </c>
      <c r="L260" s="4" t="s">
        <v>774</v>
      </c>
    </row>
    <row r="261" ht="14.25" hidden="1" customHeight="1">
      <c r="A261" s="11">
        <v>14188.0</v>
      </c>
      <c r="B261" s="12" t="s">
        <v>1741</v>
      </c>
      <c r="C261" s="12" t="s">
        <v>1776</v>
      </c>
      <c r="D261" s="12" t="s">
        <v>1777</v>
      </c>
      <c r="E261" s="12" t="s">
        <v>1778</v>
      </c>
      <c r="F261" s="12" t="s">
        <v>768</v>
      </c>
      <c r="G261" s="12" t="s">
        <v>1779</v>
      </c>
      <c r="H261" s="12" t="s">
        <v>810</v>
      </c>
      <c r="I261" s="12" t="s">
        <v>1780</v>
      </c>
      <c r="J261" s="12" t="s">
        <v>772</v>
      </c>
      <c r="K261" s="12" t="s">
        <v>773</v>
      </c>
      <c r="L261" s="12" t="s">
        <v>774</v>
      </c>
    </row>
    <row r="262" ht="14.25" hidden="1" customHeight="1">
      <c r="A262" s="3">
        <v>14188.0</v>
      </c>
      <c r="B262" s="4" t="s">
        <v>1741</v>
      </c>
      <c r="C262" s="4" t="s">
        <v>1781</v>
      </c>
      <c r="D262" s="4" t="s">
        <v>1782</v>
      </c>
      <c r="E262" s="4" t="s">
        <v>1783</v>
      </c>
      <c r="F262" s="4" t="s">
        <v>768</v>
      </c>
      <c r="G262" s="4" t="s">
        <v>1464</v>
      </c>
      <c r="H262" s="4" t="s">
        <v>810</v>
      </c>
      <c r="I262" s="4" t="s">
        <v>1784</v>
      </c>
      <c r="J262" s="4" t="s">
        <v>772</v>
      </c>
      <c r="K262" s="4" t="s">
        <v>773</v>
      </c>
      <c r="L262" s="4" t="s">
        <v>774</v>
      </c>
    </row>
    <row r="263" ht="14.25" hidden="1" customHeight="1">
      <c r="A263" s="11">
        <v>14188.0</v>
      </c>
      <c r="B263" s="12" t="s">
        <v>1741</v>
      </c>
      <c r="C263" s="12" t="s">
        <v>1698</v>
      </c>
      <c r="D263" s="12" t="s">
        <v>1699</v>
      </c>
      <c r="E263" s="12" t="s">
        <v>1700</v>
      </c>
      <c r="F263" s="12" t="s">
        <v>768</v>
      </c>
      <c r="G263" s="12" t="s">
        <v>1701</v>
      </c>
      <c r="H263" s="12" t="s">
        <v>810</v>
      </c>
      <c r="I263" s="12" t="s">
        <v>1702</v>
      </c>
      <c r="J263" s="12" t="s">
        <v>772</v>
      </c>
      <c r="K263" s="12" t="s">
        <v>773</v>
      </c>
      <c r="L263" s="12" t="s">
        <v>774</v>
      </c>
    </row>
    <row r="264" ht="14.25" hidden="1" customHeight="1">
      <c r="A264" s="3">
        <v>14188.0</v>
      </c>
      <c r="B264" s="4" t="s">
        <v>1741</v>
      </c>
      <c r="C264" s="4" t="s">
        <v>1725</v>
      </c>
      <c r="D264" s="4" t="s">
        <v>1726</v>
      </c>
      <c r="E264" s="4" t="s">
        <v>1726</v>
      </c>
      <c r="F264" s="4" t="s">
        <v>768</v>
      </c>
      <c r="G264" s="4" t="s">
        <v>1727</v>
      </c>
      <c r="H264" s="4" t="s">
        <v>778</v>
      </c>
      <c r="I264" s="4" t="s">
        <v>1728</v>
      </c>
      <c r="J264" s="4" t="s">
        <v>772</v>
      </c>
      <c r="K264" s="4" t="s">
        <v>773</v>
      </c>
      <c r="L264" s="4" t="s">
        <v>774</v>
      </c>
    </row>
    <row r="265" ht="14.25" hidden="1" customHeight="1">
      <c r="A265" s="11">
        <v>14188.0</v>
      </c>
      <c r="B265" s="12" t="s">
        <v>1741</v>
      </c>
      <c r="C265" s="12" t="s">
        <v>1785</v>
      </c>
      <c r="D265" s="12" t="s">
        <v>1786</v>
      </c>
      <c r="E265" s="12" t="s">
        <v>1786</v>
      </c>
      <c r="F265" s="12" t="s">
        <v>768</v>
      </c>
      <c r="G265" s="12" t="s">
        <v>1787</v>
      </c>
      <c r="H265" s="12" t="s">
        <v>778</v>
      </c>
      <c r="I265" s="12" t="s">
        <v>1788</v>
      </c>
      <c r="J265" s="12" t="s">
        <v>772</v>
      </c>
      <c r="K265" s="12" t="s">
        <v>773</v>
      </c>
      <c r="L265" s="12" t="s">
        <v>774</v>
      </c>
    </row>
    <row r="266" ht="14.25" hidden="1" customHeight="1">
      <c r="A266" s="3">
        <v>14188.0</v>
      </c>
      <c r="B266" s="4" t="s">
        <v>1741</v>
      </c>
      <c r="C266" s="4" t="s">
        <v>1789</v>
      </c>
      <c r="D266" s="4" t="s">
        <v>1790</v>
      </c>
      <c r="E266" s="4" t="s">
        <v>1790</v>
      </c>
      <c r="F266" s="4" t="s">
        <v>768</v>
      </c>
      <c r="G266" s="4" t="s">
        <v>1791</v>
      </c>
      <c r="H266" s="4" t="s">
        <v>778</v>
      </c>
      <c r="I266" s="4" t="s">
        <v>1792</v>
      </c>
      <c r="J266" s="4" t="s">
        <v>772</v>
      </c>
      <c r="K266" s="4" t="s">
        <v>773</v>
      </c>
      <c r="L266" s="4" t="s">
        <v>774</v>
      </c>
    </row>
    <row r="267" ht="14.25" hidden="1" customHeight="1">
      <c r="A267" s="11">
        <v>14188.0</v>
      </c>
      <c r="B267" s="12" t="s">
        <v>1741</v>
      </c>
      <c r="C267" s="12" t="s">
        <v>1793</v>
      </c>
      <c r="D267" s="12" t="s">
        <v>1794</v>
      </c>
      <c r="E267" s="12" t="s">
        <v>1794</v>
      </c>
      <c r="F267" s="12" t="s">
        <v>768</v>
      </c>
      <c r="G267" s="12" t="s">
        <v>1795</v>
      </c>
      <c r="H267" s="12" t="s">
        <v>778</v>
      </c>
      <c r="I267" s="12" t="s">
        <v>1796</v>
      </c>
      <c r="J267" s="12" t="s">
        <v>772</v>
      </c>
      <c r="K267" s="12" t="s">
        <v>773</v>
      </c>
      <c r="L267" s="12" t="s">
        <v>774</v>
      </c>
    </row>
    <row r="268" ht="14.25" hidden="1" customHeight="1">
      <c r="A268" s="3">
        <v>14187.0</v>
      </c>
      <c r="B268" s="4" t="s">
        <v>1797</v>
      </c>
      <c r="C268" s="4" t="s">
        <v>1798</v>
      </c>
      <c r="D268" s="4" t="s">
        <v>1799</v>
      </c>
      <c r="E268" s="4" t="s">
        <v>1799</v>
      </c>
      <c r="F268" s="4" t="s">
        <v>768</v>
      </c>
      <c r="G268" s="4" t="s">
        <v>1800</v>
      </c>
      <c r="H268" s="4" t="s">
        <v>805</v>
      </c>
      <c r="I268" s="4" t="s">
        <v>1801</v>
      </c>
      <c r="J268" s="4" t="s">
        <v>772</v>
      </c>
      <c r="K268" s="4" t="s">
        <v>773</v>
      </c>
      <c r="L268" s="4" t="s">
        <v>774</v>
      </c>
    </row>
    <row r="269" ht="14.25" hidden="1" customHeight="1">
      <c r="A269" s="11">
        <v>14186.0</v>
      </c>
      <c r="B269" s="12" t="s">
        <v>1802</v>
      </c>
      <c r="C269" s="12" t="s">
        <v>1803</v>
      </c>
      <c r="D269" s="12" t="s">
        <v>1804</v>
      </c>
      <c r="E269" s="12" t="s">
        <v>1805</v>
      </c>
      <c r="F269" s="12" t="s">
        <v>768</v>
      </c>
      <c r="G269" s="12" t="s">
        <v>1800</v>
      </c>
      <c r="H269" s="12" t="s">
        <v>805</v>
      </c>
      <c r="I269" s="12" t="s">
        <v>1806</v>
      </c>
      <c r="J269" s="12" t="s">
        <v>772</v>
      </c>
      <c r="K269" s="12" t="s">
        <v>773</v>
      </c>
      <c r="L269" s="12" t="s">
        <v>774</v>
      </c>
    </row>
    <row r="270" ht="14.25" hidden="1" customHeight="1">
      <c r="A270" s="3">
        <v>14185.0</v>
      </c>
      <c r="B270" s="4" t="s">
        <v>1807</v>
      </c>
      <c r="C270" s="4" t="s">
        <v>1808</v>
      </c>
      <c r="D270" s="4" t="s">
        <v>1809</v>
      </c>
      <c r="E270" s="4" t="s">
        <v>1810</v>
      </c>
      <c r="F270" s="4" t="s">
        <v>768</v>
      </c>
      <c r="G270" s="4" t="s">
        <v>1811</v>
      </c>
      <c r="H270" s="4" t="s">
        <v>805</v>
      </c>
      <c r="I270" s="4" t="s">
        <v>1812</v>
      </c>
      <c r="J270" s="4" t="s">
        <v>772</v>
      </c>
      <c r="K270" s="4" t="s">
        <v>773</v>
      </c>
      <c r="L270" s="4" t="s">
        <v>774</v>
      </c>
    </row>
    <row r="271" ht="14.25" hidden="1" customHeight="1">
      <c r="A271" s="11">
        <v>14185.0</v>
      </c>
      <c r="B271" s="12" t="s">
        <v>1807</v>
      </c>
      <c r="C271" s="12" t="s">
        <v>1813</v>
      </c>
      <c r="D271" s="12" t="s">
        <v>1814</v>
      </c>
      <c r="E271" s="12" t="s">
        <v>1815</v>
      </c>
      <c r="F271" s="12" t="s">
        <v>768</v>
      </c>
      <c r="G271" s="12" t="s">
        <v>1816</v>
      </c>
      <c r="H271" s="12" t="s">
        <v>805</v>
      </c>
      <c r="I271" s="12" t="s">
        <v>1817</v>
      </c>
      <c r="J271" s="12" t="s">
        <v>772</v>
      </c>
      <c r="K271" s="12" t="s">
        <v>773</v>
      </c>
      <c r="L271" s="12" t="s">
        <v>774</v>
      </c>
    </row>
    <row r="272" ht="14.25" hidden="1" customHeight="1">
      <c r="A272" s="3">
        <v>14185.0</v>
      </c>
      <c r="B272" s="4" t="s">
        <v>1807</v>
      </c>
      <c r="C272" s="4" t="s">
        <v>1818</v>
      </c>
      <c r="D272" s="4" t="s">
        <v>1819</v>
      </c>
      <c r="E272" s="4" t="s">
        <v>1820</v>
      </c>
      <c r="F272" s="4" t="s">
        <v>768</v>
      </c>
      <c r="G272" s="4" t="s">
        <v>1821</v>
      </c>
      <c r="H272" s="4" t="s">
        <v>805</v>
      </c>
      <c r="I272" s="4" t="s">
        <v>1822</v>
      </c>
      <c r="J272" s="4" t="s">
        <v>772</v>
      </c>
      <c r="K272" s="4" t="s">
        <v>773</v>
      </c>
      <c r="L272" s="4" t="s">
        <v>774</v>
      </c>
    </row>
    <row r="273" ht="14.25" hidden="1" customHeight="1">
      <c r="A273" s="11">
        <v>14185.0</v>
      </c>
      <c r="B273" s="12" t="s">
        <v>1807</v>
      </c>
      <c r="C273" s="12" t="s">
        <v>1823</v>
      </c>
      <c r="D273" s="12" t="s">
        <v>1824</v>
      </c>
      <c r="E273" s="12" t="s">
        <v>1825</v>
      </c>
      <c r="F273" s="12" t="s">
        <v>768</v>
      </c>
      <c r="G273" s="12" t="s">
        <v>1826</v>
      </c>
      <c r="H273" s="12" t="s">
        <v>866</v>
      </c>
      <c r="I273" s="12" t="s">
        <v>1827</v>
      </c>
      <c r="J273" s="12" t="s">
        <v>772</v>
      </c>
      <c r="K273" s="12" t="s">
        <v>773</v>
      </c>
      <c r="L273" s="12" t="s">
        <v>774</v>
      </c>
    </row>
    <row r="274" ht="14.25" hidden="1" customHeight="1">
      <c r="A274" s="3">
        <v>14185.0</v>
      </c>
      <c r="B274" s="4" t="s">
        <v>1807</v>
      </c>
      <c r="C274" s="4" t="s">
        <v>1828</v>
      </c>
      <c r="D274" s="4" t="s">
        <v>1829</v>
      </c>
      <c r="E274" s="4" t="s">
        <v>1830</v>
      </c>
      <c r="F274" s="4" t="s">
        <v>768</v>
      </c>
      <c r="G274" s="4" t="s">
        <v>1831</v>
      </c>
      <c r="H274" s="4" t="s">
        <v>778</v>
      </c>
      <c r="I274" s="4" t="s">
        <v>1832</v>
      </c>
      <c r="J274" s="4" t="s">
        <v>772</v>
      </c>
      <c r="K274" s="4" t="s">
        <v>773</v>
      </c>
      <c r="L274" s="4" t="s">
        <v>774</v>
      </c>
    </row>
    <row r="275" ht="14.25" hidden="1" customHeight="1">
      <c r="A275" s="11">
        <v>14185.0</v>
      </c>
      <c r="B275" s="12" t="s">
        <v>1807</v>
      </c>
      <c r="C275" s="12" t="s">
        <v>1833</v>
      </c>
      <c r="D275" s="12" t="s">
        <v>1834</v>
      </c>
      <c r="E275" s="12" t="s">
        <v>1835</v>
      </c>
      <c r="F275" s="12" t="s">
        <v>768</v>
      </c>
      <c r="G275" s="12" t="s">
        <v>1836</v>
      </c>
      <c r="H275" s="12" t="s">
        <v>778</v>
      </c>
      <c r="I275" s="12" t="s">
        <v>1837</v>
      </c>
      <c r="J275" s="12" t="s">
        <v>772</v>
      </c>
      <c r="K275" s="12" t="s">
        <v>773</v>
      </c>
      <c r="L275" s="12" t="s">
        <v>774</v>
      </c>
    </row>
    <row r="276" ht="14.25" hidden="1" customHeight="1">
      <c r="A276" s="3">
        <v>14185.0</v>
      </c>
      <c r="B276" s="4" t="s">
        <v>1807</v>
      </c>
      <c r="C276" s="4" t="s">
        <v>1838</v>
      </c>
      <c r="D276" s="4" t="s">
        <v>1839</v>
      </c>
      <c r="E276" s="4" t="s">
        <v>1840</v>
      </c>
      <c r="F276" s="4" t="s">
        <v>768</v>
      </c>
      <c r="G276" s="4" t="s">
        <v>1841</v>
      </c>
      <c r="H276" s="4" t="s">
        <v>778</v>
      </c>
      <c r="I276" s="4" t="s">
        <v>1842</v>
      </c>
      <c r="J276" s="4" t="s">
        <v>772</v>
      </c>
      <c r="K276" s="4" t="s">
        <v>773</v>
      </c>
      <c r="L276" s="4" t="s">
        <v>774</v>
      </c>
    </row>
    <row r="277" ht="14.25" hidden="1" customHeight="1">
      <c r="A277" s="11">
        <v>14183.0</v>
      </c>
      <c r="B277" s="12" t="s">
        <v>1843</v>
      </c>
      <c r="C277" s="12" t="s">
        <v>1844</v>
      </c>
      <c r="D277" s="12" t="s">
        <v>1845</v>
      </c>
      <c r="E277" s="12" t="s">
        <v>1845</v>
      </c>
      <c r="F277" s="12" t="s">
        <v>768</v>
      </c>
      <c r="G277" s="12" t="s">
        <v>1846</v>
      </c>
      <c r="H277" s="12" t="s">
        <v>805</v>
      </c>
      <c r="I277" s="12" t="s">
        <v>1847</v>
      </c>
      <c r="J277" s="12" t="s">
        <v>772</v>
      </c>
      <c r="K277" s="12" t="s">
        <v>773</v>
      </c>
      <c r="L277" s="12" t="s">
        <v>774</v>
      </c>
    </row>
    <row r="278" ht="14.25" hidden="1" customHeight="1">
      <c r="A278" s="3">
        <v>14131.0</v>
      </c>
      <c r="B278" s="4" t="s">
        <v>1848</v>
      </c>
      <c r="C278" s="4" t="s">
        <v>1849</v>
      </c>
      <c r="D278" s="4" t="s">
        <v>1850</v>
      </c>
      <c r="E278" s="4" t="s">
        <v>1851</v>
      </c>
      <c r="F278" s="4" t="s">
        <v>768</v>
      </c>
      <c r="G278" s="4" t="s">
        <v>1852</v>
      </c>
      <c r="H278" s="4" t="s">
        <v>805</v>
      </c>
      <c r="I278" s="4" t="s">
        <v>1853</v>
      </c>
      <c r="J278" s="4" t="s">
        <v>772</v>
      </c>
      <c r="K278" s="4" t="s">
        <v>773</v>
      </c>
      <c r="L278" s="4" t="s">
        <v>774</v>
      </c>
    </row>
    <row r="279" ht="14.25" hidden="1" customHeight="1">
      <c r="A279" s="11">
        <v>14131.0</v>
      </c>
      <c r="B279" s="12" t="s">
        <v>1848</v>
      </c>
      <c r="C279" s="12" t="s">
        <v>1854</v>
      </c>
      <c r="D279" s="12" t="s">
        <v>1855</v>
      </c>
      <c r="E279" s="12" t="s">
        <v>1856</v>
      </c>
      <c r="F279" s="12" t="s">
        <v>768</v>
      </c>
      <c r="G279" s="12" t="s">
        <v>1857</v>
      </c>
      <c r="H279" s="12" t="s">
        <v>778</v>
      </c>
      <c r="I279" s="12" t="s">
        <v>1858</v>
      </c>
      <c r="J279" s="12" t="s">
        <v>772</v>
      </c>
      <c r="K279" s="12" t="s">
        <v>773</v>
      </c>
      <c r="L279" s="12" t="s">
        <v>774</v>
      </c>
    </row>
    <row r="280" ht="14.25" hidden="1" customHeight="1">
      <c r="A280" s="3">
        <v>14131.0</v>
      </c>
      <c r="B280" s="4" t="s">
        <v>1848</v>
      </c>
      <c r="C280" s="4" t="s">
        <v>1859</v>
      </c>
      <c r="D280" s="4" t="s">
        <v>1860</v>
      </c>
      <c r="E280" s="4" t="s">
        <v>1861</v>
      </c>
      <c r="F280" s="4" t="s">
        <v>768</v>
      </c>
      <c r="G280" s="4" t="s">
        <v>1862</v>
      </c>
      <c r="H280" s="4" t="s">
        <v>778</v>
      </c>
      <c r="I280" s="4" t="s">
        <v>1863</v>
      </c>
      <c r="J280" s="4" t="s">
        <v>772</v>
      </c>
      <c r="K280" s="4" t="s">
        <v>773</v>
      </c>
      <c r="L280" s="4" t="s">
        <v>774</v>
      </c>
    </row>
    <row r="281" ht="14.25" hidden="1" customHeight="1">
      <c r="A281" s="11">
        <v>14131.0</v>
      </c>
      <c r="B281" s="12" t="s">
        <v>1848</v>
      </c>
      <c r="C281" s="12" t="s">
        <v>1864</v>
      </c>
      <c r="D281" s="12" t="s">
        <v>1865</v>
      </c>
      <c r="E281" s="12" t="s">
        <v>1866</v>
      </c>
      <c r="F281" s="12" t="s">
        <v>768</v>
      </c>
      <c r="G281" s="12" t="s">
        <v>1867</v>
      </c>
      <c r="H281" s="12" t="s">
        <v>778</v>
      </c>
      <c r="I281" s="12" t="s">
        <v>1868</v>
      </c>
      <c r="J281" s="12" t="s">
        <v>772</v>
      </c>
      <c r="K281" s="12" t="s">
        <v>773</v>
      </c>
      <c r="L281" s="12" t="s">
        <v>774</v>
      </c>
    </row>
    <row r="282" ht="14.25" hidden="1" customHeight="1">
      <c r="A282" s="3">
        <v>14131.0</v>
      </c>
      <c r="B282" s="4" t="s">
        <v>1848</v>
      </c>
      <c r="C282" s="4" t="s">
        <v>1869</v>
      </c>
      <c r="D282" s="4" t="s">
        <v>1870</v>
      </c>
      <c r="E282" s="4" t="s">
        <v>1871</v>
      </c>
      <c r="F282" s="4" t="s">
        <v>768</v>
      </c>
      <c r="G282" s="4" t="s">
        <v>1872</v>
      </c>
      <c r="H282" s="4" t="s">
        <v>810</v>
      </c>
      <c r="I282" s="4" t="s">
        <v>1873</v>
      </c>
      <c r="J282" s="4" t="s">
        <v>772</v>
      </c>
      <c r="K282" s="4" t="s">
        <v>773</v>
      </c>
      <c r="L282" s="4" t="s">
        <v>774</v>
      </c>
    </row>
    <row r="283" ht="14.25" hidden="1" customHeight="1">
      <c r="A283" s="11">
        <v>14131.0</v>
      </c>
      <c r="B283" s="12" t="s">
        <v>1848</v>
      </c>
      <c r="C283" s="12" t="s">
        <v>1441</v>
      </c>
      <c r="D283" s="12" t="s">
        <v>1442</v>
      </c>
      <c r="E283" s="12" t="s">
        <v>1443</v>
      </c>
      <c r="F283" s="12" t="s">
        <v>768</v>
      </c>
      <c r="G283" s="12" t="s">
        <v>1444</v>
      </c>
      <c r="H283" s="12" t="s">
        <v>810</v>
      </c>
      <c r="I283" s="12" t="s">
        <v>1445</v>
      </c>
      <c r="J283" s="12" t="s">
        <v>772</v>
      </c>
      <c r="K283" s="12" t="s">
        <v>773</v>
      </c>
      <c r="L283" s="12" t="s">
        <v>774</v>
      </c>
    </row>
    <row r="284" ht="14.25" hidden="1" customHeight="1">
      <c r="A284" s="3">
        <v>14131.0</v>
      </c>
      <c r="B284" s="4" t="s">
        <v>1848</v>
      </c>
      <c r="C284" s="4" t="s">
        <v>1874</v>
      </c>
      <c r="D284" s="4" t="s">
        <v>1875</v>
      </c>
      <c r="E284" s="4" t="s">
        <v>1876</v>
      </c>
      <c r="F284" s="4" t="s">
        <v>768</v>
      </c>
      <c r="G284" s="4" t="s">
        <v>1877</v>
      </c>
      <c r="H284" s="4" t="s">
        <v>810</v>
      </c>
      <c r="I284" s="4" t="s">
        <v>1878</v>
      </c>
      <c r="J284" s="4" t="s">
        <v>772</v>
      </c>
      <c r="K284" s="4" t="s">
        <v>773</v>
      </c>
      <c r="L284" s="4" t="s">
        <v>774</v>
      </c>
    </row>
    <row r="285" ht="14.25" hidden="1" customHeight="1">
      <c r="A285" s="11">
        <v>14131.0</v>
      </c>
      <c r="B285" s="12" t="s">
        <v>1848</v>
      </c>
      <c r="C285" s="12" t="s">
        <v>1879</v>
      </c>
      <c r="D285" s="12" t="s">
        <v>1880</v>
      </c>
      <c r="E285" s="12" t="s">
        <v>1881</v>
      </c>
      <c r="F285" s="12" t="s">
        <v>768</v>
      </c>
      <c r="G285" s="12" t="s">
        <v>1882</v>
      </c>
      <c r="H285" s="12" t="s">
        <v>810</v>
      </c>
      <c r="I285" s="12" t="s">
        <v>1883</v>
      </c>
      <c r="J285" s="12" t="s">
        <v>772</v>
      </c>
      <c r="K285" s="12" t="s">
        <v>773</v>
      </c>
      <c r="L285" s="12" t="s">
        <v>774</v>
      </c>
    </row>
    <row r="286" ht="14.25" hidden="1" customHeight="1">
      <c r="A286" s="3">
        <v>14131.0</v>
      </c>
      <c r="B286" s="4" t="s">
        <v>1848</v>
      </c>
      <c r="C286" s="4" t="s">
        <v>1884</v>
      </c>
      <c r="D286" s="4" t="s">
        <v>1885</v>
      </c>
      <c r="E286" s="4" t="s">
        <v>1886</v>
      </c>
      <c r="F286" s="4" t="s">
        <v>768</v>
      </c>
      <c r="G286" s="4" t="s">
        <v>1887</v>
      </c>
      <c r="H286" s="4" t="s">
        <v>810</v>
      </c>
      <c r="I286" s="4" t="s">
        <v>1888</v>
      </c>
      <c r="J286" s="4" t="s">
        <v>772</v>
      </c>
      <c r="K286" s="4" t="s">
        <v>773</v>
      </c>
      <c r="L286" s="4" t="s">
        <v>774</v>
      </c>
    </row>
    <row r="287" ht="14.25" hidden="1" customHeight="1">
      <c r="A287" s="11">
        <v>14131.0</v>
      </c>
      <c r="B287" s="12" t="s">
        <v>1848</v>
      </c>
      <c r="C287" s="12" t="s">
        <v>1889</v>
      </c>
      <c r="D287" s="12" t="s">
        <v>1890</v>
      </c>
      <c r="E287" s="12" t="s">
        <v>1891</v>
      </c>
      <c r="F287" s="12" t="s">
        <v>768</v>
      </c>
      <c r="G287" s="12" t="s">
        <v>1892</v>
      </c>
      <c r="H287" s="12" t="s">
        <v>810</v>
      </c>
      <c r="I287" s="12" t="s">
        <v>1893</v>
      </c>
      <c r="J287" s="12" t="s">
        <v>772</v>
      </c>
      <c r="K287" s="12" t="s">
        <v>773</v>
      </c>
      <c r="L287" s="12" t="s">
        <v>774</v>
      </c>
    </row>
    <row r="288" ht="14.25" hidden="1" customHeight="1">
      <c r="A288" s="3">
        <v>14131.0</v>
      </c>
      <c r="B288" s="4" t="s">
        <v>1848</v>
      </c>
      <c r="C288" s="4" t="s">
        <v>1894</v>
      </c>
      <c r="D288" s="4" t="s">
        <v>1895</v>
      </c>
      <c r="E288" s="4" t="s">
        <v>1896</v>
      </c>
      <c r="F288" s="4" t="s">
        <v>768</v>
      </c>
      <c r="G288" s="4" t="s">
        <v>1897</v>
      </c>
      <c r="H288" s="4" t="s">
        <v>810</v>
      </c>
      <c r="I288" s="4" t="s">
        <v>1898</v>
      </c>
      <c r="J288" s="4" t="s">
        <v>772</v>
      </c>
      <c r="K288" s="4" t="s">
        <v>773</v>
      </c>
      <c r="L288" s="4" t="s">
        <v>774</v>
      </c>
    </row>
    <row r="289" ht="14.25" hidden="1" customHeight="1">
      <c r="A289" s="11">
        <v>14131.0</v>
      </c>
      <c r="B289" s="12" t="s">
        <v>1848</v>
      </c>
      <c r="C289" s="12" t="s">
        <v>1899</v>
      </c>
      <c r="D289" s="12" t="s">
        <v>1900</v>
      </c>
      <c r="E289" s="12" t="s">
        <v>1901</v>
      </c>
      <c r="F289" s="12" t="s">
        <v>768</v>
      </c>
      <c r="G289" s="12" t="s">
        <v>1902</v>
      </c>
      <c r="H289" s="12" t="s">
        <v>810</v>
      </c>
      <c r="I289" s="12" t="s">
        <v>1903</v>
      </c>
      <c r="J289" s="12" t="s">
        <v>772</v>
      </c>
      <c r="K289" s="12" t="s">
        <v>773</v>
      </c>
      <c r="L289" s="12" t="s">
        <v>774</v>
      </c>
    </row>
    <row r="290" ht="14.25" hidden="1" customHeight="1">
      <c r="A290" s="3">
        <v>14131.0</v>
      </c>
      <c r="B290" s="4" t="s">
        <v>1848</v>
      </c>
      <c r="C290" s="4" t="s">
        <v>1904</v>
      </c>
      <c r="D290" s="4" t="s">
        <v>1905</v>
      </c>
      <c r="E290" s="4" t="s">
        <v>1906</v>
      </c>
      <c r="F290" s="4" t="s">
        <v>768</v>
      </c>
      <c r="G290" s="4" t="s">
        <v>1907</v>
      </c>
      <c r="H290" s="4" t="s">
        <v>810</v>
      </c>
      <c r="I290" s="4" t="s">
        <v>1908</v>
      </c>
      <c r="J290" s="4" t="s">
        <v>772</v>
      </c>
      <c r="K290" s="4" t="s">
        <v>773</v>
      </c>
      <c r="L290" s="4" t="s">
        <v>774</v>
      </c>
    </row>
    <row r="291" ht="14.25" hidden="1" customHeight="1">
      <c r="A291" s="11">
        <v>14131.0</v>
      </c>
      <c r="B291" s="12" t="s">
        <v>1848</v>
      </c>
      <c r="C291" s="12" t="s">
        <v>1909</v>
      </c>
      <c r="D291" s="12" t="s">
        <v>1910</v>
      </c>
      <c r="E291" s="12" t="s">
        <v>1911</v>
      </c>
      <c r="F291" s="12" t="s">
        <v>768</v>
      </c>
      <c r="G291" s="12" t="s">
        <v>1912</v>
      </c>
      <c r="H291" s="12" t="s">
        <v>810</v>
      </c>
      <c r="I291" s="12" t="s">
        <v>1913</v>
      </c>
      <c r="J291" s="12" t="s">
        <v>772</v>
      </c>
      <c r="K291" s="12" t="s">
        <v>773</v>
      </c>
      <c r="L291" s="12" t="s">
        <v>774</v>
      </c>
    </row>
    <row r="292" ht="14.25" hidden="1" customHeight="1">
      <c r="A292" s="3">
        <v>14131.0</v>
      </c>
      <c r="B292" s="4" t="s">
        <v>1848</v>
      </c>
      <c r="C292" s="4" t="s">
        <v>1914</v>
      </c>
      <c r="D292" s="4" t="s">
        <v>1915</v>
      </c>
      <c r="E292" s="4" t="s">
        <v>1916</v>
      </c>
      <c r="F292" s="4" t="s">
        <v>768</v>
      </c>
      <c r="G292" s="4" t="s">
        <v>1917</v>
      </c>
      <c r="H292" s="4" t="s">
        <v>810</v>
      </c>
      <c r="I292" s="4" t="s">
        <v>1918</v>
      </c>
      <c r="J292" s="4" t="s">
        <v>772</v>
      </c>
      <c r="K292" s="4" t="s">
        <v>773</v>
      </c>
      <c r="L292" s="4" t="s">
        <v>774</v>
      </c>
    </row>
    <row r="293" ht="14.25" hidden="1" customHeight="1">
      <c r="A293" s="11">
        <v>14131.0</v>
      </c>
      <c r="B293" s="12" t="s">
        <v>1848</v>
      </c>
      <c r="C293" s="12" t="s">
        <v>1919</v>
      </c>
      <c r="D293" s="12" t="s">
        <v>1920</v>
      </c>
      <c r="E293" s="12" t="s">
        <v>1921</v>
      </c>
      <c r="F293" s="12" t="s">
        <v>768</v>
      </c>
      <c r="G293" s="12" t="s">
        <v>1922</v>
      </c>
      <c r="H293" s="12" t="s">
        <v>810</v>
      </c>
      <c r="I293" s="12" t="s">
        <v>1923</v>
      </c>
      <c r="J293" s="12" t="s">
        <v>772</v>
      </c>
      <c r="K293" s="12" t="s">
        <v>773</v>
      </c>
      <c r="L293" s="12" t="s">
        <v>774</v>
      </c>
    </row>
    <row r="294" ht="14.25" hidden="1" customHeight="1">
      <c r="A294" s="3">
        <v>14131.0</v>
      </c>
      <c r="B294" s="4" t="s">
        <v>1848</v>
      </c>
      <c r="C294" s="4" t="s">
        <v>1924</v>
      </c>
      <c r="D294" s="4" t="s">
        <v>1925</v>
      </c>
      <c r="E294" s="4" t="s">
        <v>1926</v>
      </c>
      <c r="F294" s="4" t="s">
        <v>1927</v>
      </c>
      <c r="G294" s="4" t="s">
        <v>1928</v>
      </c>
      <c r="H294" s="4" t="s">
        <v>810</v>
      </c>
      <c r="I294" s="4" t="s">
        <v>1929</v>
      </c>
      <c r="J294" s="4" t="s">
        <v>772</v>
      </c>
      <c r="K294" s="4" t="s">
        <v>773</v>
      </c>
      <c r="L294" s="4" t="s">
        <v>774</v>
      </c>
    </row>
    <row r="295" ht="14.25" hidden="1" customHeight="1">
      <c r="A295" s="11">
        <v>14131.0</v>
      </c>
      <c r="B295" s="12" t="s">
        <v>1848</v>
      </c>
      <c r="C295" s="12" t="s">
        <v>1930</v>
      </c>
      <c r="D295" s="12" t="s">
        <v>1931</v>
      </c>
      <c r="E295" s="12" t="s">
        <v>1932</v>
      </c>
      <c r="F295" s="12" t="s">
        <v>768</v>
      </c>
      <c r="G295" s="12" t="s">
        <v>1933</v>
      </c>
      <c r="H295" s="12" t="s">
        <v>810</v>
      </c>
      <c r="I295" s="12" t="s">
        <v>1934</v>
      </c>
      <c r="J295" s="12" t="s">
        <v>772</v>
      </c>
      <c r="K295" s="12" t="s">
        <v>773</v>
      </c>
      <c r="L295" s="12" t="s">
        <v>774</v>
      </c>
    </row>
    <row r="296" ht="14.25" hidden="1" customHeight="1">
      <c r="A296" s="3">
        <v>14131.0</v>
      </c>
      <c r="B296" s="4" t="s">
        <v>1848</v>
      </c>
      <c r="C296" s="4" t="s">
        <v>1456</v>
      </c>
      <c r="D296" s="4" t="s">
        <v>1457</v>
      </c>
      <c r="E296" s="4" t="s">
        <v>1458</v>
      </c>
      <c r="F296" s="4" t="s">
        <v>768</v>
      </c>
      <c r="G296" s="4" t="s">
        <v>1459</v>
      </c>
      <c r="H296" s="4" t="s">
        <v>810</v>
      </c>
      <c r="I296" s="4" t="s">
        <v>1460</v>
      </c>
      <c r="J296" s="4" t="s">
        <v>772</v>
      </c>
      <c r="K296" s="4" t="s">
        <v>773</v>
      </c>
      <c r="L296" s="4" t="s">
        <v>774</v>
      </c>
    </row>
    <row r="297" ht="14.25" hidden="1" customHeight="1">
      <c r="A297" s="11">
        <v>14131.0</v>
      </c>
      <c r="B297" s="12" t="s">
        <v>1848</v>
      </c>
      <c r="C297" s="12" t="s">
        <v>1935</v>
      </c>
      <c r="D297" s="12" t="s">
        <v>1936</v>
      </c>
      <c r="E297" s="12" t="s">
        <v>1937</v>
      </c>
      <c r="F297" s="12" t="s">
        <v>768</v>
      </c>
      <c r="G297" s="12" t="s">
        <v>1938</v>
      </c>
      <c r="H297" s="12" t="s">
        <v>810</v>
      </c>
      <c r="I297" s="12" t="s">
        <v>1939</v>
      </c>
      <c r="J297" s="12" t="s">
        <v>772</v>
      </c>
      <c r="K297" s="12" t="s">
        <v>773</v>
      </c>
      <c r="L297" s="12" t="s">
        <v>774</v>
      </c>
    </row>
    <row r="298" ht="14.25" hidden="1" customHeight="1">
      <c r="A298" s="3">
        <v>14131.0</v>
      </c>
      <c r="B298" s="4" t="s">
        <v>1848</v>
      </c>
      <c r="C298" s="4" t="s">
        <v>1940</v>
      </c>
      <c r="D298" s="4" t="s">
        <v>1941</v>
      </c>
      <c r="E298" s="4" t="s">
        <v>1942</v>
      </c>
      <c r="F298" s="4" t="s">
        <v>768</v>
      </c>
      <c r="G298" s="4" t="s">
        <v>1943</v>
      </c>
      <c r="H298" s="4" t="s">
        <v>810</v>
      </c>
      <c r="I298" s="4" t="s">
        <v>1944</v>
      </c>
      <c r="J298" s="4" t="s">
        <v>772</v>
      </c>
      <c r="K298" s="4" t="s">
        <v>773</v>
      </c>
      <c r="L298" s="4" t="s">
        <v>774</v>
      </c>
    </row>
    <row r="299" ht="14.25" hidden="1" customHeight="1">
      <c r="A299" s="11">
        <v>14131.0</v>
      </c>
      <c r="B299" s="12" t="s">
        <v>1848</v>
      </c>
      <c r="C299" s="12" t="s">
        <v>1945</v>
      </c>
      <c r="D299" s="12" t="s">
        <v>1946</v>
      </c>
      <c r="E299" s="12" t="s">
        <v>1947</v>
      </c>
      <c r="F299" s="12" t="s">
        <v>768</v>
      </c>
      <c r="G299" s="12" t="s">
        <v>1948</v>
      </c>
      <c r="H299" s="12" t="s">
        <v>810</v>
      </c>
      <c r="I299" s="12" t="s">
        <v>1949</v>
      </c>
      <c r="J299" s="12" t="s">
        <v>772</v>
      </c>
      <c r="K299" s="12" t="s">
        <v>773</v>
      </c>
      <c r="L299" s="12" t="s">
        <v>774</v>
      </c>
    </row>
    <row r="300" ht="14.25" hidden="1" customHeight="1">
      <c r="A300" s="3">
        <v>14131.0</v>
      </c>
      <c r="B300" s="4" t="s">
        <v>1848</v>
      </c>
      <c r="C300" s="4" t="s">
        <v>1950</v>
      </c>
      <c r="D300" s="4" t="s">
        <v>1951</v>
      </c>
      <c r="E300" s="4" t="s">
        <v>1921</v>
      </c>
      <c r="F300" s="4" t="s">
        <v>768</v>
      </c>
      <c r="G300" s="4" t="s">
        <v>1952</v>
      </c>
      <c r="H300" s="4" t="s">
        <v>810</v>
      </c>
      <c r="I300" s="4" t="s">
        <v>1953</v>
      </c>
      <c r="J300" s="4" t="s">
        <v>772</v>
      </c>
      <c r="K300" s="4" t="s">
        <v>773</v>
      </c>
      <c r="L300" s="4" t="s">
        <v>774</v>
      </c>
    </row>
    <row r="301" ht="14.25" hidden="1" customHeight="1">
      <c r="A301" s="11">
        <v>14131.0</v>
      </c>
      <c r="B301" s="12" t="s">
        <v>1848</v>
      </c>
      <c r="C301" s="12" t="s">
        <v>1954</v>
      </c>
      <c r="D301" s="12" t="s">
        <v>1955</v>
      </c>
      <c r="E301" s="12" t="s">
        <v>1956</v>
      </c>
      <c r="F301" s="12" t="s">
        <v>768</v>
      </c>
      <c r="G301" s="12" t="s">
        <v>1957</v>
      </c>
      <c r="H301" s="12" t="s">
        <v>810</v>
      </c>
      <c r="I301" s="12" t="s">
        <v>1958</v>
      </c>
      <c r="J301" s="12" t="s">
        <v>772</v>
      </c>
      <c r="K301" s="12" t="s">
        <v>773</v>
      </c>
      <c r="L301" s="12" t="s">
        <v>774</v>
      </c>
    </row>
    <row r="302" ht="14.25" hidden="1" customHeight="1">
      <c r="A302" s="3">
        <v>14131.0</v>
      </c>
      <c r="B302" s="4" t="s">
        <v>1848</v>
      </c>
      <c r="C302" s="4" t="s">
        <v>1959</v>
      </c>
      <c r="D302" s="4" t="s">
        <v>1960</v>
      </c>
      <c r="E302" s="4" t="s">
        <v>1961</v>
      </c>
      <c r="F302" s="4" t="s">
        <v>768</v>
      </c>
      <c r="G302" s="4" t="s">
        <v>1962</v>
      </c>
      <c r="H302" s="4" t="s">
        <v>810</v>
      </c>
      <c r="I302" s="4" t="s">
        <v>1963</v>
      </c>
      <c r="J302" s="4" t="s">
        <v>772</v>
      </c>
      <c r="K302" s="4" t="s">
        <v>773</v>
      </c>
      <c r="L302" s="4" t="s">
        <v>774</v>
      </c>
    </row>
    <row r="303" ht="14.25" hidden="1" customHeight="1">
      <c r="A303" s="11">
        <v>14131.0</v>
      </c>
      <c r="B303" s="12" t="s">
        <v>1848</v>
      </c>
      <c r="C303" s="12" t="s">
        <v>1964</v>
      </c>
      <c r="D303" s="12" t="s">
        <v>1965</v>
      </c>
      <c r="E303" s="12" t="s">
        <v>1966</v>
      </c>
      <c r="F303" s="12" t="s">
        <v>768</v>
      </c>
      <c r="G303" s="12" t="s">
        <v>1967</v>
      </c>
      <c r="H303" s="12" t="s">
        <v>810</v>
      </c>
      <c r="I303" s="12" t="s">
        <v>1968</v>
      </c>
      <c r="J303" s="12" t="s">
        <v>772</v>
      </c>
      <c r="K303" s="12" t="s">
        <v>773</v>
      </c>
      <c r="L303" s="12" t="s">
        <v>774</v>
      </c>
    </row>
    <row r="304" ht="14.25" hidden="1" customHeight="1">
      <c r="A304" s="3">
        <v>14131.0</v>
      </c>
      <c r="B304" s="4" t="s">
        <v>1848</v>
      </c>
      <c r="C304" s="4" t="s">
        <v>1466</v>
      </c>
      <c r="D304" s="4" t="s">
        <v>1467</v>
      </c>
      <c r="E304" s="4" t="s">
        <v>1468</v>
      </c>
      <c r="F304" s="4" t="s">
        <v>768</v>
      </c>
      <c r="G304" s="4" t="s">
        <v>1469</v>
      </c>
      <c r="H304" s="4" t="s">
        <v>810</v>
      </c>
      <c r="I304" s="4" t="s">
        <v>1470</v>
      </c>
      <c r="J304" s="4" t="s">
        <v>772</v>
      </c>
      <c r="K304" s="4" t="s">
        <v>773</v>
      </c>
      <c r="L304" s="4" t="s">
        <v>774</v>
      </c>
    </row>
    <row r="305" ht="14.25" hidden="1" customHeight="1">
      <c r="A305" s="11">
        <v>14131.0</v>
      </c>
      <c r="B305" s="12" t="s">
        <v>1848</v>
      </c>
      <c r="C305" s="12" t="s">
        <v>1969</v>
      </c>
      <c r="D305" s="12" t="s">
        <v>1970</v>
      </c>
      <c r="E305" s="12" t="s">
        <v>1932</v>
      </c>
      <c r="F305" s="12" t="s">
        <v>768</v>
      </c>
      <c r="G305" s="12" t="s">
        <v>1971</v>
      </c>
      <c r="H305" s="12" t="s">
        <v>810</v>
      </c>
      <c r="I305" s="12" t="s">
        <v>1972</v>
      </c>
      <c r="J305" s="12" t="s">
        <v>772</v>
      </c>
      <c r="K305" s="12" t="s">
        <v>773</v>
      </c>
      <c r="L305" s="12" t="s">
        <v>774</v>
      </c>
    </row>
    <row r="306" ht="14.25" hidden="1" customHeight="1">
      <c r="A306" s="3">
        <v>14131.0</v>
      </c>
      <c r="B306" s="4" t="s">
        <v>1848</v>
      </c>
      <c r="C306" s="4" t="s">
        <v>1973</v>
      </c>
      <c r="D306" s="4" t="s">
        <v>1974</v>
      </c>
      <c r="E306" s="4" t="s">
        <v>1975</v>
      </c>
      <c r="F306" s="4" t="s">
        <v>768</v>
      </c>
      <c r="G306" s="4" t="s">
        <v>1976</v>
      </c>
      <c r="H306" s="4" t="s">
        <v>810</v>
      </c>
      <c r="I306" s="4" t="s">
        <v>1977</v>
      </c>
      <c r="J306" s="4" t="s">
        <v>772</v>
      </c>
      <c r="K306" s="4" t="s">
        <v>773</v>
      </c>
      <c r="L306" s="4" t="s">
        <v>774</v>
      </c>
    </row>
    <row r="307" ht="14.25" hidden="1" customHeight="1">
      <c r="A307" s="11">
        <v>14131.0</v>
      </c>
      <c r="B307" s="12" t="s">
        <v>1848</v>
      </c>
      <c r="C307" s="12" t="s">
        <v>1978</v>
      </c>
      <c r="D307" s="12" t="s">
        <v>1979</v>
      </c>
      <c r="E307" s="12" t="s">
        <v>1980</v>
      </c>
      <c r="F307" s="12" t="s">
        <v>768</v>
      </c>
      <c r="G307" s="12" t="s">
        <v>1981</v>
      </c>
      <c r="H307" s="12" t="s">
        <v>810</v>
      </c>
      <c r="I307" s="12" t="s">
        <v>1982</v>
      </c>
      <c r="J307" s="12" t="s">
        <v>772</v>
      </c>
      <c r="K307" s="12" t="s">
        <v>773</v>
      </c>
      <c r="L307" s="12" t="s">
        <v>774</v>
      </c>
    </row>
    <row r="308" ht="14.25" hidden="1" customHeight="1">
      <c r="A308" s="3">
        <v>14131.0</v>
      </c>
      <c r="B308" s="4" t="s">
        <v>1848</v>
      </c>
      <c r="C308" s="4" t="s">
        <v>1983</v>
      </c>
      <c r="D308" s="4" t="s">
        <v>1984</v>
      </c>
      <c r="E308" s="4" t="s">
        <v>1985</v>
      </c>
      <c r="F308" s="4" t="s">
        <v>768</v>
      </c>
      <c r="G308" s="4" t="s">
        <v>1986</v>
      </c>
      <c r="H308" s="4" t="s">
        <v>810</v>
      </c>
      <c r="I308" s="4" t="s">
        <v>1987</v>
      </c>
      <c r="J308" s="4" t="s">
        <v>772</v>
      </c>
      <c r="K308" s="4" t="s">
        <v>773</v>
      </c>
      <c r="L308" s="4" t="s">
        <v>774</v>
      </c>
    </row>
    <row r="309" ht="14.25" hidden="1" customHeight="1">
      <c r="A309" s="11">
        <v>14131.0</v>
      </c>
      <c r="B309" s="12" t="s">
        <v>1848</v>
      </c>
      <c r="C309" s="12" t="s">
        <v>1988</v>
      </c>
      <c r="D309" s="12" t="s">
        <v>1989</v>
      </c>
      <c r="E309" s="12" t="s">
        <v>1990</v>
      </c>
      <c r="F309" s="12" t="s">
        <v>768</v>
      </c>
      <c r="G309" s="12" t="s">
        <v>1991</v>
      </c>
      <c r="H309" s="12" t="s">
        <v>810</v>
      </c>
      <c r="I309" s="12" t="s">
        <v>1992</v>
      </c>
      <c r="J309" s="12" t="s">
        <v>772</v>
      </c>
      <c r="K309" s="12" t="s">
        <v>773</v>
      </c>
      <c r="L309" s="12" t="s">
        <v>774</v>
      </c>
    </row>
    <row r="310" ht="14.25" hidden="1" customHeight="1">
      <c r="A310" s="3">
        <v>14131.0</v>
      </c>
      <c r="B310" s="4" t="s">
        <v>1848</v>
      </c>
      <c r="C310" s="4" t="s">
        <v>1993</v>
      </c>
      <c r="D310" s="4" t="s">
        <v>1994</v>
      </c>
      <c r="E310" s="4" t="s">
        <v>1990</v>
      </c>
      <c r="F310" s="4" t="s">
        <v>768</v>
      </c>
      <c r="G310" s="4" t="s">
        <v>1995</v>
      </c>
      <c r="H310" s="4" t="s">
        <v>810</v>
      </c>
      <c r="I310" s="4" t="s">
        <v>1996</v>
      </c>
      <c r="J310" s="4" t="s">
        <v>772</v>
      </c>
      <c r="K310" s="4" t="s">
        <v>773</v>
      </c>
      <c r="L310" s="4" t="s">
        <v>774</v>
      </c>
    </row>
    <row r="311" ht="14.25" hidden="1" customHeight="1">
      <c r="A311" s="11">
        <v>14131.0</v>
      </c>
      <c r="B311" s="12" t="s">
        <v>1848</v>
      </c>
      <c r="C311" s="12" t="s">
        <v>1997</v>
      </c>
      <c r="D311" s="12" t="s">
        <v>1998</v>
      </c>
      <c r="E311" s="12" t="s">
        <v>1999</v>
      </c>
      <c r="F311" s="12" t="s">
        <v>768</v>
      </c>
      <c r="G311" s="12" t="s">
        <v>2000</v>
      </c>
      <c r="H311" s="12" t="s">
        <v>810</v>
      </c>
      <c r="I311" s="12" t="s">
        <v>2001</v>
      </c>
      <c r="J311" s="12" t="s">
        <v>772</v>
      </c>
      <c r="K311" s="12" t="s">
        <v>773</v>
      </c>
      <c r="L311" s="12" t="s">
        <v>774</v>
      </c>
    </row>
    <row r="312" ht="14.25" hidden="1" customHeight="1">
      <c r="A312" s="3">
        <v>14131.0</v>
      </c>
      <c r="B312" s="4" t="s">
        <v>1848</v>
      </c>
      <c r="C312" s="4" t="s">
        <v>2002</v>
      </c>
      <c r="D312" s="4" t="s">
        <v>2003</v>
      </c>
      <c r="E312" s="4" t="s">
        <v>2004</v>
      </c>
      <c r="F312" s="4" t="s">
        <v>768</v>
      </c>
      <c r="G312" s="4" t="s">
        <v>2005</v>
      </c>
      <c r="H312" s="4" t="s">
        <v>810</v>
      </c>
      <c r="I312" s="4" t="s">
        <v>2006</v>
      </c>
      <c r="J312" s="4" t="s">
        <v>772</v>
      </c>
      <c r="K312" s="4" t="s">
        <v>773</v>
      </c>
      <c r="L312" s="4" t="s">
        <v>774</v>
      </c>
    </row>
    <row r="313" ht="14.25" hidden="1" customHeight="1">
      <c r="A313" s="11">
        <v>14131.0</v>
      </c>
      <c r="B313" s="12" t="s">
        <v>1848</v>
      </c>
      <c r="C313" s="12" t="s">
        <v>1471</v>
      </c>
      <c r="D313" s="12" t="s">
        <v>1472</v>
      </c>
      <c r="E313" s="12" t="s">
        <v>1473</v>
      </c>
      <c r="F313" s="12" t="s">
        <v>768</v>
      </c>
      <c r="G313" s="12" t="s">
        <v>1474</v>
      </c>
      <c r="H313" s="12" t="s">
        <v>810</v>
      </c>
      <c r="I313" s="12" t="s">
        <v>1475</v>
      </c>
      <c r="J313" s="12" t="s">
        <v>772</v>
      </c>
      <c r="K313" s="12" t="s">
        <v>773</v>
      </c>
      <c r="L313" s="12" t="s">
        <v>774</v>
      </c>
    </row>
    <row r="314" ht="14.25" hidden="1" customHeight="1">
      <c r="A314" s="3">
        <v>14131.0</v>
      </c>
      <c r="B314" s="4" t="s">
        <v>1848</v>
      </c>
      <c r="C314" s="4" t="s">
        <v>2007</v>
      </c>
      <c r="D314" s="4" t="s">
        <v>2008</v>
      </c>
      <c r="E314" s="4" t="s">
        <v>2009</v>
      </c>
      <c r="F314" s="4" t="s">
        <v>768</v>
      </c>
      <c r="G314" s="4" t="s">
        <v>1754</v>
      </c>
      <c r="H314" s="4" t="s">
        <v>810</v>
      </c>
      <c r="I314" s="4" t="s">
        <v>2010</v>
      </c>
      <c r="J314" s="4" t="s">
        <v>772</v>
      </c>
      <c r="K314" s="4" t="s">
        <v>773</v>
      </c>
      <c r="L314" s="4" t="s">
        <v>774</v>
      </c>
    </row>
    <row r="315" ht="14.25" hidden="1" customHeight="1">
      <c r="A315" s="11">
        <v>14131.0</v>
      </c>
      <c r="B315" s="12" t="s">
        <v>1848</v>
      </c>
      <c r="C315" s="12" t="s">
        <v>1481</v>
      </c>
      <c r="D315" s="12" t="s">
        <v>1482</v>
      </c>
      <c r="E315" s="12" t="s">
        <v>1483</v>
      </c>
      <c r="F315" s="12" t="s">
        <v>768</v>
      </c>
      <c r="G315" s="12" t="s">
        <v>1484</v>
      </c>
      <c r="H315" s="12" t="s">
        <v>810</v>
      </c>
      <c r="I315" s="12" t="s">
        <v>1485</v>
      </c>
      <c r="J315" s="12" t="s">
        <v>772</v>
      </c>
      <c r="K315" s="12" t="s">
        <v>773</v>
      </c>
      <c r="L315" s="12" t="s">
        <v>774</v>
      </c>
    </row>
    <row r="316" ht="14.25" hidden="1" customHeight="1">
      <c r="A316" s="3">
        <v>14131.0</v>
      </c>
      <c r="B316" s="4" t="s">
        <v>1848</v>
      </c>
      <c r="C316" s="4" t="s">
        <v>2011</v>
      </c>
      <c r="D316" s="4" t="s">
        <v>2012</v>
      </c>
      <c r="E316" s="4" t="s">
        <v>2013</v>
      </c>
      <c r="F316" s="4" t="s">
        <v>768</v>
      </c>
      <c r="G316" s="4" t="s">
        <v>2014</v>
      </c>
      <c r="H316" s="4" t="s">
        <v>810</v>
      </c>
      <c r="I316" s="4" t="s">
        <v>2015</v>
      </c>
      <c r="J316" s="4" t="s">
        <v>772</v>
      </c>
      <c r="K316" s="4" t="s">
        <v>773</v>
      </c>
      <c r="L316" s="4" t="s">
        <v>774</v>
      </c>
    </row>
    <row r="317" ht="14.25" hidden="1" customHeight="1">
      <c r="A317" s="11">
        <v>14131.0</v>
      </c>
      <c r="B317" s="12" t="s">
        <v>1848</v>
      </c>
      <c r="C317" s="12" t="s">
        <v>2016</v>
      </c>
      <c r="D317" s="12" t="s">
        <v>2017</v>
      </c>
      <c r="E317" s="12" t="s">
        <v>2018</v>
      </c>
      <c r="F317" s="12" t="s">
        <v>768</v>
      </c>
      <c r="G317" s="12" t="s">
        <v>2019</v>
      </c>
      <c r="H317" s="12" t="s">
        <v>810</v>
      </c>
      <c r="I317" s="12" t="s">
        <v>2020</v>
      </c>
      <c r="J317" s="12" t="s">
        <v>772</v>
      </c>
      <c r="K317" s="12" t="s">
        <v>773</v>
      </c>
      <c r="L317" s="12" t="s">
        <v>774</v>
      </c>
    </row>
    <row r="318" ht="14.25" hidden="1" customHeight="1">
      <c r="A318" s="3">
        <v>14131.0</v>
      </c>
      <c r="B318" s="4" t="s">
        <v>1848</v>
      </c>
      <c r="C318" s="4" t="s">
        <v>2021</v>
      </c>
      <c r="D318" s="4" t="s">
        <v>2022</v>
      </c>
      <c r="E318" s="4" t="s">
        <v>2023</v>
      </c>
      <c r="F318" s="4" t="s">
        <v>768</v>
      </c>
      <c r="G318" s="4" t="s">
        <v>2024</v>
      </c>
      <c r="H318" s="4" t="s">
        <v>810</v>
      </c>
      <c r="I318" s="4" t="s">
        <v>2025</v>
      </c>
      <c r="J318" s="4" t="s">
        <v>772</v>
      </c>
      <c r="K318" s="4" t="s">
        <v>773</v>
      </c>
      <c r="L318" s="4" t="s">
        <v>774</v>
      </c>
    </row>
    <row r="319" ht="14.25" hidden="1" customHeight="1">
      <c r="A319" s="11">
        <v>14131.0</v>
      </c>
      <c r="B319" s="12" t="s">
        <v>1848</v>
      </c>
      <c r="C319" s="12" t="s">
        <v>1486</v>
      </c>
      <c r="D319" s="12" t="s">
        <v>1487</v>
      </c>
      <c r="E319" s="12" t="s">
        <v>1488</v>
      </c>
      <c r="F319" s="12" t="s">
        <v>768</v>
      </c>
      <c r="G319" s="12" t="s">
        <v>1489</v>
      </c>
      <c r="H319" s="12" t="s">
        <v>810</v>
      </c>
      <c r="I319" s="12" t="s">
        <v>1490</v>
      </c>
      <c r="J319" s="12" t="s">
        <v>772</v>
      </c>
      <c r="K319" s="12" t="s">
        <v>773</v>
      </c>
      <c r="L319" s="12" t="s">
        <v>774</v>
      </c>
    </row>
    <row r="320" ht="14.25" hidden="1" customHeight="1">
      <c r="A320" s="3">
        <v>14131.0</v>
      </c>
      <c r="B320" s="4" t="s">
        <v>1848</v>
      </c>
      <c r="C320" s="4" t="s">
        <v>1496</v>
      </c>
      <c r="D320" s="4" t="s">
        <v>1497</v>
      </c>
      <c r="E320" s="4" t="s">
        <v>1453</v>
      </c>
      <c r="F320" s="4" t="s">
        <v>768</v>
      </c>
      <c r="G320" s="4" t="s">
        <v>1498</v>
      </c>
      <c r="H320" s="4" t="s">
        <v>810</v>
      </c>
      <c r="I320" s="4" t="s">
        <v>1499</v>
      </c>
      <c r="J320" s="4" t="s">
        <v>772</v>
      </c>
      <c r="K320" s="4" t="s">
        <v>773</v>
      </c>
      <c r="L320" s="4" t="s">
        <v>774</v>
      </c>
    </row>
    <row r="321" ht="14.25" hidden="1" customHeight="1">
      <c r="A321" s="11">
        <v>14131.0</v>
      </c>
      <c r="B321" s="12" t="s">
        <v>1848</v>
      </c>
      <c r="C321" s="12" t="s">
        <v>2026</v>
      </c>
      <c r="D321" s="12" t="s">
        <v>2027</v>
      </c>
      <c r="E321" s="12" t="s">
        <v>1866</v>
      </c>
      <c r="F321" s="12" t="s">
        <v>768</v>
      </c>
      <c r="G321" s="12" t="s">
        <v>2028</v>
      </c>
      <c r="H321" s="12" t="s">
        <v>810</v>
      </c>
      <c r="I321" s="12" t="s">
        <v>2029</v>
      </c>
      <c r="J321" s="12" t="s">
        <v>772</v>
      </c>
      <c r="K321" s="12" t="s">
        <v>773</v>
      </c>
      <c r="L321" s="12" t="s">
        <v>774</v>
      </c>
    </row>
    <row r="322" ht="14.25" hidden="1" customHeight="1">
      <c r="A322" s="3">
        <v>14131.0</v>
      </c>
      <c r="B322" s="4" t="s">
        <v>1848</v>
      </c>
      <c r="C322" s="4" t="s">
        <v>1500</v>
      </c>
      <c r="D322" s="4" t="s">
        <v>1501</v>
      </c>
      <c r="E322" s="4" t="s">
        <v>1502</v>
      </c>
      <c r="F322" s="4" t="s">
        <v>768</v>
      </c>
      <c r="G322" s="4" t="s">
        <v>1503</v>
      </c>
      <c r="H322" s="4" t="s">
        <v>810</v>
      </c>
      <c r="I322" s="4" t="s">
        <v>1504</v>
      </c>
      <c r="J322" s="4" t="s">
        <v>772</v>
      </c>
      <c r="K322" s="4" t="s">
        <v>773</v>
      </c>
      <c r="L322" s="4" t="s">
        <v>774</v>
      </c>
    </row>
    <row r="323" ht="14.25" hidden="1" customHeight="1">
      <c r="A323" s="11">
        <v>14131.0</v>
      </c>
      <c r="B323" s="12" t="s">
        <v>1848</v>
      </c>
      <c r="C323" s="12" t="s">
        <v>2030</v>
      </c>
      <c r="D323" s="12" t="s">
        <v>2031</v>
      </c>
      <c r="E323" s="12" t="s">
        <v>2032</v>
      </c>
      <c r="F323" s="12" t="s">
        <v>768</v>
      </c>
      <c r="G323" s="12" t="s">
        <v>2033</v>
      </c>
      <c r="H323" s="12" t="s">
        <v>810</v>
      </c>
      <c r="I323" s="12" t="s">
        <v>2034</v>
      </c>
      <c r="J323" s="12" t="s">
        <v>772</v>
      </c>
      <c r="K323" s="12" t="s">
        <v>773</v>
      </c>
      <c r="L323" s="12" t="s">
        <v>774</v>
      </c>
    </row>
    <row r="324" ht="14.25" hidden="1" customHeight="1">
      <c r="A324" s="3">
        <v>14131.0</v>
      </c>
      <c r="B324" s="4" t="s">
        <v>1848</v>
      </c>
      <c r="C324" s="4" t="s">
        <v>2035</v>
      </c>
      <c r="D324" s="4" t="s">
        <v>2036</v>
      </c>
      <c r="E324" s="4" t="s">
        <v>2037</v>
      </c>
      <c r="F324" s="4" t="s">
        <v>768</v>
      </c>
      <c r="G324" s="4" t="s">
        <v>2038</v>
      </c>
      <c r="H324" s="4" t="s">
        <v>778</v>
      </c>
      <c r="I324" s="4" t="s">
        <v>2039</v>
      </c>
      <c r="J324" s="4" t="s">
        <v>772</v>
      </c>
      <c r="K324" s="4" t="s">
        <v>773</v>
      </c>
      <c r="L324" s="4" t="s">
        <v>774</v>
      </c>
    </row>
    <row r="325" ht="14.25" hidden="1" customHeight="1">
      <c r="A325" s="11">
        <v>14131.0</v>
      </c>
      <c r="B325" s="12" t="s">
        <v>1848</v>
      </c>
      <c r="C325" s="12" t="s">
        <v>2040</v>
      </c>
      <c r="D325" s="12" t="s">
        <v>2041</v>
      </c>
      <c r="E325" s="12" t="s">
        <v>2042</v>
      </c>
      <c r="F325" s="12" t="s">
        <v>768</v>
      </c>
      <c r="G325" s="12" t="s">
        <v>2043</v>
      </c>
      <c r="H325" s="12" t="s">
        <v>778</v>
      </c>
      <c r="I325" s="12" t="s">
        <v>2044</v>
      </c>
      <c r="J325" s="12" t="s">
        <v>772</v>
      </c>
      <c r="K325" s="12" t="s">
        <v>773</v>
      </c>
      <c r="L325" s="12" t="s">
        <v>774</v>
      </c>
    </row>
    <row r="326" ht="14.25" hidden="1" customHeight="1">
      <c r="A326" s="3">
        <v>14131.0</v>
      </c>
      <c r="B326" s="4" t="s">
        <v>1848</v>
      </c>
      <c r="C326" s="4" t="s">
        <v>2045</v>
      </c>
      <c r="D326" s="4" t="s">
        <v>2046</v>
      </c>
      <c r="E326" s="4" t="s">
        <v>2047</v>
      </c>
      <c r="F326" s="4" t="s">
        <v>768</v>
      </c>
      <c r="G326" s="4" t="s">
        <v>2048</v>
      </c>
      <c r="H326" s="4" t="s">
        <v>778</v>
      </c>
      <c r="I326" s="4" t="s">
        <v>2049</v>
      </c>
      <c r="J326" s="4" t="s">
        <v>772</v>
      </c>
      <c r="K326" s="4" t="s">
        <v>773</v>
      </c>
      <c r="L326" s="4" t="s">
        <v>774</v>
      </c>
    </row>
    <row r="327" ht="14.25" hidden="1" customHeight="1">
      <c r="A327" s="11">
        <v>14131.0</v>
      </c>
      <c r="B327" s="12" t="s">
        <v>1848</v>
      </c>
      <c r="C327" s="12" t="s">
        <v>2050</v>
      </c>
      <c r="D327" s="12" t="s">
        <v>2051</v>
      </c>
      <c r="E327" s="12" t="s">
        <v>2052</v>
      </c>
      <c r="F327" s="12" t="s">
        <v>768</v>
      </c>
      <c r="G327" s="12" t="s">
        <v>2053</v>
      </c>
      <c r="H327" s="12" t="s">
        <v>778</v>
      </c>
      <c r="I327" s="12" t="s">
        <v>2054</v>
      </c>
      <c r="J327" s="12" t="s">
        <v>772</v>
      </c>
      <c r="K327" s="12" t="s">
        <v>773</v>
      </c>
      <c r="L327" s="12" t="s">
        <v>774</v>
      </c>
    </row>
    <row r="328" ht="14.25" hidden="1" customHeight="1">
      <c r="A328" s="3">
        <v>14131.0</v>
      </c>
      <c r="B328" s="4" t="s">
        <v>1848</v>
      </c>
      <c r="C328" s="4" t="s">
        <v>2055</v>
      </c>
      <c r="D328" s="4" t="s">
        <v>2056</v>
      </c>
      <c r="E328" s="4" t="s">
        <v>2057</v>
      </c>
      <c r="F328" s="4" t="s">
        <v>768</v>
      </c>
      <c r="G328" s="4" t="s">
        <v>2058</v>
      </c>
      <c r="H328" s="4" t="s">
        <v>778</v>
      </c>
      <c r="I328" s="4" t="s">
        <v>2059</v>
      </c>
      <c r="J328" s="4" t="s">
        <v>772</v>
      </c>
      <c r="K328" s="4" t="s">
        <v>773</v>
      </c>
      <c r="L328" s="4" t="s">
        <v>774</v>
      </c>
    </row>
    <row r="329" ht="14.25" hidden="1" customHeight="1">
      <c r="A329" s="11">
        <v>14131.0</v>
      </c>
      <c r="B329" s="12" t="s">
        <v>1848</v>
      </c>
      <c r="C329" s="12" t="s">
        <v>2060</v>
      </c>
      <c r="D329" s="12" t="s">
        <v>2061</v>
      </c>
      <c r="E329" s="12" t="s">
        <v>2062</v>
      </c>
      <c r="F329" s="12" t="s">
        <v>768</v>
      </c>
      <c r="G329" s="12" t="s">
        <v>1508</v>
      </c>
      <c r="H329" s="12" t="s">
        <v>778</v>
      </c>
      <c r="I329" s="12" t="s">
        <v>2063</v>
      </c>
      <c r="J329" s="12" t="s">
        <v>772</v>
      </c>
      <c r="K329" s="12" t="s">
        <v>773</v>
      </c>
      <c r="L329" s="12" t="s">
        <v>774</v>
      </c>
    </row>
    <row r="330" ht="14.25" hidden="1" customHeight="1">
      <c r="A330" s="3">
        <v>14131.0</v>
      </c>
      <c r="B330" s="4" t="s">
        <v>1848</v>
      </c>
      <c r="C330" s="4" t="s">
        <v>2064</v>
      </c>
      <c r="D330" s="4" t="s">
        <v>2065</v>
      </c>
      <c r="E330" s="4" t="s">
        <v>2037</v>
      </c>
      <c r="F330" s="4" t="s">
        <v>768</v>
      </c>
      <c r="G330" s="4" t="s">
        <v>2066</v>
      </c>
      <c r="H330" s="4" t="s">
        <v>778</v>
      </c>
      <c r="I330" s="4" t="s">
        <v>2067</v>
      </c>
      <c r="J330" s="4" t="s">
        <v>772</v>
      </c>
      <c r="K330" s="4" t="s">
        <v>773</v>
      </c>
      <c r="L330" s="4" t="s">
        <v>774</v>
      </c>
    </row>
    <row r="331" ht="14.25" hidden="1" customHeight="1">
      <c r="A331" s="11">
        <v>14131.0</v>
      </c>
      <c r="B331" s="12" t="s">
        <v>1848</v>
      </c>
      <c r="C331" s="12" t="s">
        <v>2068</v>
      </c>
      <c r="D331" s="12" t="s">
        <v>2069</v>
      </c>
      <c r="E331" s="12" t="s">
        <v>2069</v>
      </c>
      <c r="F331" s="12" t="s">
        <v>768</v>
      </c>
      <c r="G331" s="12" t="s">
        <v>2070</v>
      </c>
      <c r="H331" s="12" t="s">
        <v>778</v>
      </c>
      <c r="I331" s="12" t="s">
        <v>2071</v>
      </c>
      <c r="J331" s="12" t="s">
        <v>772</v>
      </c>
      <c r="K331" s="12" t="s">
        <v>773</v>
      </c>
      <c r="L331" s="12" t="s">
        <v>774</v>
      </c>
    </row>
    <row r="332" ht="14.25" hidden="1" customHeight="1">
      <c r="A332" s="3">
        <v>14131.0</v>
      </c>
      <c r="B332" s="4" t="s">
        <v>1848</v>
      </c>
      <c r="C332" s="4" t="s">
        <v>2072</v>
      </c>
      <c r="D332" s="4" t="s">
        <v>2073</v>
      </c>
      <c r="E332" s="4" t="s">
        <v>2074</v>
      </c>
      <c r="F332" s="4" t="s">
        <v>768</v>
      </c>
      <c r="G332" s="4" t="s">
        <v>2075</v>
      </c>
      <c r="H332" s="4" t="s">
        <v>778</v>
      </c>
      <c r="I332" s="4" t="s">
        <v>2076</v>
      </c>
      <c r="J332" s="4" t="s">
        <v>772</v>
      </c>
      <c r="K332" s="4" t="s">
        <v>773</v>
      </c>
      <c r="L332" s="4" t="s">
        <v>774</v>
      </c>
    </row>
    <row r="333" ht="14.25" hidden="1" customHeight="1">
      <c r="A333" s="11">
        <v>14131.0</v>
      </c>
      <c r="B333" s="12" t="s">
        <v>1848</v>
      </c>
      <c r="C333" s="12" t="s">
        <v>1510</v>
      </c>
      <c r="D333" s="12" t="s">
        <v>1511</v>
      </c>
      <c r="E333" s="12" t="s">
        <v>1512</v>
      </c>
      <c r="F333" s="12" t="s">
        <v>768</v>
      </c>
      <c r="G333" s="12" t="s">
        <v>1513</v>
      </c>
      <c r="H333" s="12" t="s">
        <v>778</v>
      </c>
      <c r="I333" s="12" t="s">
        <v>1514</v>
      </c>
      <c r="J333" s="12" t="s">
        <v>772</v>
      </c>
      <c r="K333" s="12" t="s">
        <v>773</v>
      </c>
      <c r="L333" s="12" t="s">
        <v>774</v>
      </c>
    </row>
    <row r="334" ht="14.25" hidden="1" customHeight="1">
      <c r="A334" s="3">
        <v>14131.0</v>
      </c>
      <c r="B334" s="4" t="s">
        <v>1848</v>
      </c>
      <c r="C334" s="4" t="s">
        <v>2077</v>
      </c>
      <c r="D334" s="4" t="s">
        <v>2078</v>
      </c>
      <c r="E334" s="4" t="s">
        <v>2079</v>
      </c>
      <c r="F334" s="4" t="s">
        <v>768</v>
      </c>
      <c r="G334" s="4" t="s">
        <v>2080</v>
      </c>
      <c r="H334" s="4" t="s">
        <v>778</v>
      </c>
      <c r="I334" s="4" t="s">
        <v>2081</v>
      </c>
      <c r="J334" s="4" t="s">
        <v>772</v>
      </c>
      <c r="K334" s="4" t="s">
        <v>773</v>
      </c>
      <c r="L334" s="4" t="s">
        <v>774</v>
      </c>
    </row>
    <row r="335" ht="14.25" hidden="1" customHeight="1">
      <c r="A335" s="11">
        <v>14131.0</v>
      </c>
      <c r="B335" s="12" t="s">
        <v>1848</v>
      </c>
      <c r="C335" s="12" t="s">
        <v>2082</v>
      </c>
      <c r="D335" s="12" t="s">
        <v>2083</v>
      </c>
      <c r="E335" s="12" t="s">
        <v>2084</v>
      </c>
      <c r="F335" s="12" t="s">
        <v>768</v>
      </c>
      <c r="G335" s="12" t="s">
        <v>2085</v>
      </c>
      <c r="H335" s="12" t="s">
        <v>778</v>
      </c>
      <c r="I335" s="12" t="s">
        <v>2086</v>
      </c>
      <c r="J335" s="12" t="s">
        <v>772</v>
      </c>
      <c r="K335" s="12" t="s">
        <v>773</v>
      </c>
      <c r="L335" s="12" t="s">
        <v>774</v>
      </c>
    </row>
    <row r="336" ht="14.25" hidden="1" customHeight="1">
      <c r="A336" s="3">
        <v>14131.0</v>
      </c>
      <c r="B336" s="4" t="s">
        <v>1848</v>
      </c>
      <c r="C336" s="4" t="s">
        <v>2087</v>
      </c>
      <c r="D336" s="4" t="s">
        <v>2088</v>
      </c>
      <c r="E336" s="4" t="s">
        <v>1881</v>
      </c>
      <c r="F336" s="4" t="s">
        <v>768</v>
      </c>
      <c r="G336" s="4" t="s">
        <v>2089</v>
      </c>
      <c r="H336" s="4" t="s">
        <v>778</v>
      </c>
      <c r="I336" s="4" t="s">
        <v>2090</v>
      </c>
      <c r="J336" s="4" t="s">
        <v>772</v>
      </c>
      <c r="K336" s="4" t="s">
        <v>773</v>
      </c>
      <c r="L336" s="4" t="s">
        <v>774</v>
      </c>
    </row>
    <row r="337" ht="14.25" hidden="1" customHeight="1">
      <c r="A337" s="11">
        <v>14131.0</v>
      </c>
      <c r="B337" s="12" t="s">
        <v>1848</v>
      </c>
      <c r="C337" s="12" t="s">
        <v>2091</v>
      </c>
      <c r="D337" s="12" t="s">
        <v>2092</v>
      </c>
      <c r="E337" s="12" t="s">
        <v>1966</v>
      </c>
      <c r="F337" s="12" t="s">
        <v>768</v>
      </c>
      <c r="G337" s="12" t="s">
        <v>2093</v>
      </c>
      <c r="H337" s="12" t="s">
        <v>778</v>
      </c>
      <c r="I337" s="12" t="s">
        <v>2094</v>
      </c>
      <c r="J337" s="12" t="s">
        <v>772</v>
      </c>
      <c r="K337" s="12" t="s">
        <v>773</v>
      </c>
      <c r="L337" s="12" t="s">
        <v>774</v>
      </c>
    </row>
    <row r="338" ht="14.25" hidden="1" customHeight="1">
      <c r="A338" s="3">
        <v>14131.0</v>
      </c>
      <c r="B338" s="4" t="s">
        <v>1848</v>
      </c>
      <c r="C338" s="4" t="s">
        <v>2095</v>
      </c>
      <c r="D338" s="4" t="s">
        <v>2096</v>
      </c>
      <c r="E338" s="4" t="s">
        <v>2097</v>
      </c>
      <c r="F338" s="4" t="s">
        <v>768</v>
      </c>
      <c r="G338" s="4" t="s">
        <v>2098</v>
      </c>
      <c r="H338" s="4" t="s">
        <v>778</v>
      </c>
      <c r="I338" s="4" t="s">
        <v>2099</v>
      </c>
      <c r="J338" s="4" t="s">
        <v>772</v>
      </c>
      <c r="K338" s="4" t="s">
        <v>773</v>
      </c>
      <c r="L338" s="4" t="s">
        <v>774</v>
      </c>
    </row>
    <row r="339" ht="14.25" hidden="1" customHeight="1">
      <c r="A339" s="11">
        <v>14131.0</v>
      </c>
      <c r="B339" s="12" t="s">
        <v>1848</v>
      </c>
      <c r="C339" s="12" t="s">
        <v>2100</v>
      </c>
      <c r="D339" s="12" t="s">
        <v>2101</v>
      </c>
      <c r="E339" s="12" t="s">
        <v>2102</v>
      </c>
      <c r="F339" s="12" t="s">
        <v>768</v>
      </c>
      <c r="G339" s="12" t="s">
        <v>2103</v>
      </c>
      <c r="H339" s="12" t="s">
        <v>778</v>
      </c>
      <c r="I339" s="12" t="s">
        <v>2104</v>
      </c>
      <c r="J339" s="12" t="s">
        <v>772</v>
      </c>
      <c r="K339" s="12" t="s">
        <v>773</v>
      </c>
      <c r="L339" s="12" t="s">
        <v>774</v>
      </c>
    </row>
    <row r="340" ht="14.25" hidden="1" customHeight="1">
      <c r="A340" s="3">
        <v>14131.0</v>
      </c>
      <c r="B340" s="4" t="s">
        <v>1848</v>
      </c>
      <c r="C340" s="4" t="s">
        <v>2105</v>
      </c>
      <c r="D340" s="4" t="s">
        <v>2106</v>
      </c>
      <c r="E340" s="4" t="s">
        <v>2107</v>
      </c>
      <c r="F340" s="4" t="s">
        <v>768</v>
      </c>
      <c r="G340" s="4" t="s">
        <v>2108</v>
      </c>
      <c r="H340" s="4" t="s">
        <v>778</v>
      </c>
      <c r="I340" s="4" t="s">
        <v>2109</v>
      </c>
      <c r="J340" s="4" t="s">
        <v>772</v>
      </c>
      <c r="K340" s="4" t="s">
        <v>773</v>
      </c>
      <c r="L340" s="4" t="s">
        <v>774</v>
      </c>
    </row>
    <row r="341" ht="14.25" hidden="1" customHeight="1">
      <c r="A341" s="11">
        <v>14131.0</v>
      </c>
      <c r="B341" s="12" t="s">
        <v>1848</v>
      </c>
      <c r="C341" s="12" t="s">
        <v>2110</v>
      </c>
      <c r="D341" s="12" t="s">
        <v>2111</v>
      </c>
      <c r="E341" s="12" t="s">
        <v>2112</v>
      </c>
      <c r="F341" s="12" t="s">
        <v>768</v>
      </c>
      <c r="G341" s="12" t="s">
        <v>2113</v>
      </c>
      <c r="H341" s="12" t="s">
        <v>778</v>
      </c>
      <c r="I341" s="12" t="s">
        <v>2114</v>
      </c>
      <c r="J341" s="12" t="s">
        <v>772</v>
      </c>
      <c r="K341" s="12" t="s">
        <v>773</v>
      </c>
      <c r="L341" s="12" t="s">
        <v>774</v>
      </c>
    </row>
    <row r="342" ht="14.25" hidden="1" customHeight="1">
      <c r="A342" s="3">
        <v>14131.0</v>
      </c>
      <c r="B342" s="4" t="s">
        <v>1848</v>
      </c>
      <c r="C342" s="4" t="s">
        <v>2115</v>
      </c>
      <c r="D342" s="4" t="s">
        <v>2116</v>
      </c>
      <c r="E342" s="4" t="s">
        <v>2117</v>
      </c>
      <c r="F342" s="4" t="s">
        <v>768</v>
      </c>
      <c r="G342" s="4" t="s">
        <v>2118</v>
      </c>
      <c r="H342" s="4" t="s">
        <v>778</v>
      </c>
      <c r="I342" s="4" t="s">
        <v>2119</v>
      </c>
      <c r="J342" s="4" t="s">
        <v>772</v>
      </c>
      <c r="K342" s="4" t="s">
        <v>773</v>
      </c>
      <c r="L342" s="4" t="s">
        <v>774</v>
      </c>
    </row>
    <row r="343" ht="14.25" hidden="1" customHeight="1">
      <c r="A343" s="11">
        <v>14131.0</v>
      </c>
      <c r="B343" s="12" t="s">
        <v>1848</v>
      </c>
      <c r="C343" s="12" t="s">
        <v>2120</v>
      </c>
      <c r="D343" s="12" t="s">
        <v>2121</v>
      </c>
      <c r="E343" s="12" t="s">
        <v>2122</v>
      </c>
      <c r="F343" s="12" t="s">
        <v>768</v>
      </c>
      <c r="G343" s="12" t="s">
        <v>2123</v>
      </c>
      <c r="H343" s="12" t="s">
        <v>778</v>
      </c>
      <c r="I343" s="12" t="s">
        <v>2124</v>
      </c>
      <c r="J343" s="12" t="s">
        <v>772</v>
      </c>
      <c r="K343" s="12" t="s">
        <v>773</v>
      </c>
      <c r="L343" s="12" t="s">
        <v>774</v>
      </c>
    </row>
    <row r="344" ht="14.25" hidden="1" customHeight="1">
      <c r="A344" s="3">
        <v>14131.0</v>
      </c>
      <c r="B344" s="4" t="s">
        <v>1848</v>
      </c>
      <c r="C344" s="4" t="s">
        <v>2125</v>
      </c>
      <c r="D344" s="4" t="s">
        <v>2126</v>
      </c>
      <c r="E344" s="4" t="s">
        <v>1522</v>
      </c>
      <c r="F344" s="4" t="s">
        <v>768</v>
      </c>
      <c r="G344" s="4" t="s">
        <v>2127</v>
      </c>
      <c r="H344" s="4" t="s">
        <v>778</v>
      </c>
      <c r="I344" s="4" t="s">
        <v>2128</v>
      </c>
      <c r="J344" s="4" t="s">
        <v>772</v>
      </c>
      <c r="K344" s="4" t="s">
        <v>773</v>
      </c>
      <c r="L344" s="4" t="s">
        <v>774</v>
      </c>
    </row>
    <row r="345" ht="14.25" hidden="1" customHeight="1">
      <c r="A345" s="11">
        <v>14131.0</v>
      </c>
      <c r="B345" s="12" t="s">
        <v>1848</v>
      </c>
      <c r="C345" s="12" t="s">
        <v>2129</v>
      </c>
      <c r="D345" s="12" t="s">
        <v>2130</v>
      </c>
      <c r="E345" s="12" t="s">
        <v>1861</v>
      </c>
      <c r="F345" s="12" t="s">
        <v>768</v>
      </c>
      <c r="G345" s="12" t="s">
        <v>2131</v>
      </c>
      <c r="H345" s="12" t="s">
        <v>778</v>
      </c>
      <c r="I345" s="12" t="s">
        <v>2132</v>
      </c>
      <c r="J345" s="12" t="s">
        <v>772</v>
      </c>
      <c r="K345" s="12" t="s">
        <v>773</v>
      </c>
      <c r="L345" s="12" t="s">
        <v>774</v>
      </c>
    </row>
    <row r="346" ht="14.25" hidden="1" customHeight="1">
      <c r="A346" s="3">
        <v>14131.0</v>
      </c>
      <c r="B346" s="4" t="s">
        <v>1848</v>
      </c>
      <c r="C346" s="4" t="s">
        <v>2133</v>
      </c>
      <c r="D346" s="4" t="s">
        <v>2134</v>
      </c>
      <c r="E346" s="4" t="s">
        <v>1527</v>
      </c>
      <c r="F346" s="4" t="s">
        <v>768</v>
      </c>
      <c r="G346" s="4" t="s">
        <v>1363</v>
      </c>
      <c r="H346" s="4" t="s">
        <v>778</v>
      </c>
      <c r="I346" s="4" t="s">
        <v>2135</v>
      </c>
      <c r="J346" s="4" t="s">
        <v>772</v>
      </c>
      <c r="K346" s="4" t="s">
        <v>773</v>
      </c>
      <c r="L346" s="4" t="s">
        <v>774</v>
      </c>
    </row>
    <row r="347" ht="14.25" hidden="1" customHeight="1">
      <c r="A347" s="11">
        <v>14131.0</v>
      </c>
      <c r="B347" s="12" t="s">
        <v>1848</v>
      </c>
      <c r="C347" s="12" t="s">
        <v>2136</v>
      </c>
      <c r="D347" s="12" t="s">
        <v>2137</v>
      </c>
      <c r="E347" s="12" t="s">
        <v>1942</v>
      </c>
      <c r="F347" s="12" t="s">
        <v>768</v>
      </c>
      <c r="G347" s="12" t="s">
        <v>2138</v>
      </c>
      <c r="H347" s="12" t="s">
        <v>778</v>
      </c>
      <c r="I347" s="12" t="s">
        <v>2139</v>
      </c>
      <c r="J347" s="12" t="s">
        <v>772</v>
      </c>
      <c r="K347" s="12" t="s">
        <v>773</v>
      </c>
      <c r="L347" s="12" t="s">
        <v>774</v>
      </c>
    </row>
    <row r="348" ht="14.25" hidden="1" customHeight="1">
      <c r="A348" s="3">
        <v>14131.0</v>
      </c>
      <c r="B348" s="4" t="s">
        <v>1848</v>
      </c>
      <c r="C348" s="4" t="s">
        <v>1545</v>
      </c>
      <c r="D348" s="4" t="s">
        <v>1546</v>
      </c>
      <c r="E348" s="4" t="s">
        <v>1547</v>
      </c>
      <c r="F348" s="4" t="s">
        <v>768</v>
      </c>
      <c r="G348" s="4" t="s">
        <v>1548</v>
      </c>
      <c r="H348" s="4" t="s">
        <v>778</v>
      </c>
      <c r="I348" s="4" t="s">
        <v>1549</v>
      </c>
      <c r="J348" s="4" t="s">
        <v>772</v>
      </c>
      <c r="K348" s="4" t="s">
        <v>773</v>
      </c>
      <c r="L348" s="4" t="s">
        <v>774</v>
      </c>
    </row>
    <row r="349" ht="14.25" hidden="1" customHeight="1">
      <c r="A349" s="11">
        <v>14131.0</v>
      </c>
      <c r="B349" s="12" t="s">
        <v>1848</v>
      </c>
      <c r="C349" s="12" t="s">
        <v>2140</v>
      </c>
      <c r="D349" s="12" t="s">
        <v>2141</v>
      </c>
      <c r="E349" s="12" t="s">
        <v>2142</v>
      </c>
      <c r="F349" s="12" t="s">
        <v>768</v>
      </c>
      <c r="G349" s="12" t="s">
        <v>2143</v>
      </c>
      <c r="H349" s="12" t="s">
        <v>778</v>
      </c>
      <c r="I349" s="12" t="s">
        <v>2144</v>
      </c>
      <c r="J349" s="12" t="s">
        <v>772</v>
      </c>
      <c r="K349" s="12" t="s">
        <v>773</v>
      </c>
      <c r="L349" s="12" t="s">
        <v>774</v>
      </c>
    </row>
    <row r="350" ht="14.25" hidden="1" customHeight="1">
      <c r="A350" s="3">
        <v>14131.0</v>
      </c>
      <c r="B350" s="4" t="s">
        <v>1848</v>
      </c>
      <c r="C350" s="4" t="s">
        <v>2145</v>
      </c>
      <c r="D350" s="4" t="s">
        <v>2146</v>
      </c>
      <c r="E350" s="4" t="s">
        <v>2147</v>
      </c>
      <c r="F350" s="4" t="s">
        <v>768</v>
      </c>
      <c r="G350" s="4" t="s">
        <v>2148</v>
      </c>
      <c r="H350" s="4" t="s">
        <v>778</v>
      </c>
      <c r="I350" s="4" t="s">
        <v>2149</v>
      </c>
      <c r="J350" s="4" t="s">
        <v>772</v>
      </c>
      <c r="K350" s="4" t="s">
        <v>773</v>
      </c>
      <c r="L350" s="4" t="s">
        <v>774</v>
      </c>
    </row>
    <row r="351" ht="14.25" hidden="1" customHeight="1">
      <c r="A351" s="11">
        <v>14131.0</v>
      </c>
      <c r="B351" s="12" t="s">
        <v>1848</v>
      </c>
      <c r="C351" s="12" t="s">
        <v>2150</v>
      </c>
      <c r="D351" s="12" t="s">
        <v>2151</v>
      </c>
      <c r="E351" s="12" t="s">
        <v>2152</v>
      </c>
      <c r="F351" s="12" t="s">
        <v>768</v>
      </c>
      <c r="G351" s="12" t="s">
        <v>2153</v>
      </c>
      <c r="H351" s="12" t="s">
        <v>778</v>
      </c>
      <c r="I351" s="12" t="s">
        <v>2154</v>
      </c>
      <c r="J351" s="12" t="s">
        <v>772</v>
      </c>
      <c r="K351" s="12" t="s">
        <v>773</v>
      </c>
      <c r="L351" s="12" t="s">
        <v>774</v>
      </c>
    </row>
    <row r="352" ht="14.25" hidden="1" customHeight="1">
      <c r="A352" s="3">
        <v>14131.0</v>
      </c>
      <c r="B352" s="4" t="s">
        <v>1848</v>
      </c>
      <c r="C352" s="4" t="s">
        <v>2155</v>
      </c>
      <c r="D352" s="4" t="s">
        <v>2156</v>
      </c>
      <c r="E352" s="4" t="s">
        <v>1861</v>
      </c>
      <c r="F352" s="4" t="s">
        <v>768</v>
      </c>
      <c r="G352" s="4" t="s">
        <v>2157</v>
      </c>
      <c r="H352" s="4" t="s">
        <v>778</v>
      </c>
      <c r="I352" s="4" t="s">
        <v>2158</v>
      </c>
      <c r="J352" s="4" t="s">
        <v>772</v>
      </c>
      <c r="K352" s="4" t="s">
        <v>773</v>
      </c>
      <c r="L352" s="4" t="s">
        <v>774</v>
      </c>
    </row>
    <row r="353" ht="14.25" hidden="1" customHeight="1">
      <c r="A353" s="11">
        <v>14131.0</v>
      </c>
      <c r="B353" s="12" t="s">
        <v>1848</v>
      </c>
      <c r="C353" s="12" t="s">
        <v>2159</v>
      </c>
      <c r="D353" s="12" t="s">
        <v>2160</v>
      </c>
      <c r="E353" s="12" t="s">
        <v>2147</v>
      </c>
      <c r="F353" s="12" t="s">
        <v>2161</v>
      </c>
      <c r="G353" s="12" t="s">
        <v>2162</v>
      </c>
      <c r="H353" s="12" t="s">
        <v>778</v>
      </c>
      <c r="I353" s="12" t="s">
        <v>2163</v>
      </c>
      <c r="J353" s="12" t="s">
        <v>772</v>
      </c>
      <c r="K353" s="12" t="s">
        <v>773</v>
      </c>
      <c r="L353" s="12" t="s">
        <v>774</v>
      </c>
    </row>
    <row r="354" ht="14.25" hidden="1" customHeight="1">
      <c r="A354" s="3">
        <v>14131.0</v>
      </c>
      <c r="B354" s="4" t="s">
        <v>1848</v>
      </c>
      <c r="C354" s="4" t="s">
        <v>2164</v>
      </c>
      <c r="D354" s="4" t="s">
        <v>2165</v>
      </c>
      <c r="E354" s="4" t="s">
        <v>2166</v>
      </c>
      <c r="F354" s="4" t="s">
        <v>768</v>
      </c>
      <c r="G354" s="4" t="s">
        <v>2167</v>
      </c>
      <c r="H354" s="4" t="s">
        <v>778</v>
      </c>
      <c r="I354" s="4" t="s">
        <v>2168</v>
      </c>
      <c r="J354" s="4" t="s">
        <v>772</v>
      </c>
      <c r="K354" s="4" t="s">
        <v>773</v>
      </c>
      <c r="L354" s="4" t="s">
        <v>774</v>
      </c>
    </row>
    <row r="355" ht="14.25" hidden="1" customHeight="1">
      <c r="A355" s="11">
        <v>14131.0</v>
      </c>
      <c r="B355" s="12" t="s">
        <v>1848</v>
      </c>
      <c r="C355" s="12" t="s">
        <v>1555</v>
      </c>
      <c r="D355" s="12" t="s">
        <v>1556</v>
      </c>
      <c r="E355" s="12" t="s">
        <v>1557</v>
      </c>
      <c r="F355" s="12" t="s">
        <v>768</v>
      </c>
      <c r="G355" s="12" t="s">
        <v>1558</v>
      </c>
      <c r="H355" s="12" t="s">
        <v>778</v>
      </c>
      <c r="I355" s="12" t="s">
        <v>1559</v>
      </c>
      <c r="J355" s="12" t="s">
        <v>772</v>
      </c>
      <c r="K355" s="12" t="s">
        <v>773</v>
      </c>
      <c r="L355" s="12" t="s">
        <v>774</v>
      </c>
    </row>
    <row r="356" ht="14.25" hidden="1" customHeight="1">
      <c r="A356" s="3">
        <v>14131.0</v>
      </c>
      <c r="B356" s="4" t="s">
        <v>1848</v>
      </c>
      <c r="C356" s="4" t="s">
        <v>2169</v>
      </c>
      <c r="D356" s="4" t="s">
        <v>2170</v>
      </c>
      <c r="E356" s="4" t="s">
        <v>2171</v>
      </c>
      <c r="F356" s="4" t="s">
        <v>2161</v>
      </c>
      <c r="G356" s="4" t="s">
        <v>2172</v>
      </c>
      <c r="H356" s="4" t="s">
        <v>778</v>
      </c>
      <c r="I356" s="4" t="s">
        <v>2173</v>
      </c>
      <c r="J356" s="4" t="s">
        <v>772</v>
      </c>
      <c r="K356" s="4" t="s">
        <v>773</v>
      </c>
      <c r="L356" s="4" t="s">
        <v>774</v>
      </c>
    </row>
    <row r="357" ht="14.25" hidden="1" customHeight="1">
      <c r="A357" s="11">
        <v>14130.0</v>
      </c>
      <c r="B357" s="12" t="s">
        <v>2174</v>
      </c>
      <c r="C357" s="12" t="s">
        <v>2175</v>
      </c>
      <c r="D357" s="12" t="s">
        <v>2176</v>
      </c>
      <c r="E357" s="12" t="s">
        <v>2177</v>
      </c>
      <c r="F357" s="12" t="s">
        <v>768</v>
      </c>
      <c r="G357" s="12" t="s">
        <v>2178</v>
      </c>
      <c r="H357" s="12" t="s">
        <v>810</v>
      </c>
      <c r="I357" s="12" t="s">
        <v>2179</v>
      </c>
      <c r="J357" s="12" t="s">
        <v>772</v>
      </c>
      <c r="K357" s="12" t="s">
        <v>773</v>
      </c>
      <c r="L357" s="12" t="s">
        <v>774</v>
      </c>
    </row>
    <row r="358" ht="14.25" hidden="1" customHeight="1">
      <c r="A358" s="3">
        <v>14130.0</v>
      </c>
      <c r="B358" s="4" t="s">
        <v>2174</v>
      </c>
      <c r="C358" s="4" t="s">
        <v>2180</v>
      </c>
      <c r="D358" s="4" t="s">
        <v>2181</v>
      </c>
      <c r="E358" s="4" t="s">
        <v>1463</v>
      </c>
      <c r="F358" s="4" t="s">
        <v>768</v>
      </c>
      <c r="G358" s="4" t="s">
        <v>2182</v>
      </c>
      <c r="H358" s="4" t="s">
        <v>810</v>
      </c>
      <c r="I358" s="4" t="s">
        <v>2183</v>
      </c>
      <c r="J358" s="4" t="s">
        <v>772</v>
      </c>
      <c r="K358" s="4" t="s">
        <v>773</v>
      </c>
      <c r="L358" s="4" t="s">
        <v>774</v>
      </c>
    </row>
    <row r="359" ht="14.25" hidden="1" customHeight="1">
      <c r="A359" s="11">
        <v>14130.0</v>
      </c>
      <c r="B359" s="12" t="s">
        <v>2174</v>
      </c>
      <c r="C359" s="12" t="s">
        <v>2184</v>
      </c>
      <c r="D359" s="12" t="s">
        <v>2185</v>
      </c>
      <c r="E359" s="12" t="s">
        <v>2186</v>
      </c>
      <c r="F359" s="12" t="s">
        <v>768</v>
      </c>
      <c r="G359" s="12" t="s">
        <v>2187</v>
      </c>
      <c r="H359" s="12" t="s">
        <v>810</v>
      </c>
      <c r="I359" s="12" t="s">
        <v>2188</v>
      </c>
      <c r="J359" s="12" t="s">
        <v>772</v>
      </c>
      <c r="K359" s="12" t="s">
        <v>773</v>
      </c>
      <c r="L359" s="12" t="s">
        <v>774</v>
      </c>
    </row>
    <row r="360" ht="14.25" hidden="1" customHeight="1">
      <c r="A360" s="3">
        <v>14130.0</v>
      </c>
      <c r="B360" s="4" t="s">
        <v>2174</v>
      </c>
      <c r="C360" s="4" t="s">
        <v>2189</v>
      </c>
      <c r="D360" s="4" t="s">
        <v>2190</v>
      </c>
      <c r="E360" s="4" t="s">
        <v>1507</v>
      </c>
      <c r="F360" s="4" t="s">
        <v>768</v>
      </c>
      <c r="G360" s="4" t="s">
        <v>2191</v>
      </c>
      <c r="H360" s="4" t="s">
        <v>778</v>
      </c>
      <c r="I360" s="4" t="s">
        <v>2192</v>
      </c>
      <c r="J360" s="4" t="s">
        <v>772</v>
      </c>
      <c r="K360" s="4" t="s">
        <v>773</v>
      </c>
      <c r="L360" s="4" t="s">
        <v>774</v>
      </c>
    </row>
    <row r="361" ht="14.25" hidden="1" customHeight="1">
      <c r="A361" s="11">
        <v>14129.0</v>
      </c>
      <c r="B361" s="12" t="s">
        <v>2193</v>
      </c>
      <c r="C361" s="12" t="s">
        <v>2194</v>
      </c>
      <c r="D361" s="12" t="s">
        <v>2195</v>
      </c>
      <c r="E361" s="12" t="s">
        <v>2196</v>
      </c>
      <c r="F361" s="12" t="s">
        <v>768</v>
      </c>
      <c r="G361" s="12" t="s">
        <v>2197</v>
      </c>
      <c r="H361" s="12" t="s">
        <v>805</v>
      </c>
      <c r="I361" s="12" t="s">
        <v>2198</v>
      </c>
      <c r="J361" s="12" t="s">
        <v>772</v>
      </c>
      <c r="K361" s="12" t="s">
        <v>773</v>
      </c>
      <c r="L361" s="12" t="s">
        <v>774</v>
      </c>
    </row>
    <row r="362" ht="14.25" hidden="1" customHeight="1">
      <c r="A362" s="3">
        <v>14129.0</v>
      </c>
      <c r="B362" s="4" t="s">
        <v>2193</v>
      </c>
      <c r="C362" s="4" t="s">
        <v>1849</v>
      </c>
      <c r="D362" s="4" t="s">
        <v>1850</v>
      </c>
      <c r="E362" s="4" t="s">
        <v>1851</v>
      </c>
      <c r="F362" s="4" t="s">
        <v>768</v>
      </c>
      <c r="G362" s="4" t="s">
        <v>1852</v>
      </c>
      <c r="H362" s="4" t="s">
        <v>805</v>
      </c>
      <c r="I362" s="4" t="s">
        <v>1853</v>
      </c>
      <c r="J362" s="4" t="s">
        <v>772</v>
      </c>
      <c r="K362" s="4" t="s">
        <v>773</v>
      </c>
      <c r="L362" s="4" t="s">
        <v>774</v>
      </c>
    </row>
    <row r="363" ht="14.25" hidden="1" customHeight="1">
      <c r="A363" s="11">
        <v>14129.0</v>
      </c>
      <c r="B363" s="12" t="s">
        <v>2193</v>
      </c>
      <c r="C363" s="12" t="s">
        <v>2199</v>
      </c>
      <c r="D363" s="12" t="s">
        <v>2200</v>
      </c>
      <c r="E363" s="12" t="s">
        <v>2201</v>
      </c>
      <c r="F363" s="12" t="s">
        <v>768</v>
      </c>
      <c r="G363" s="12" t="s">
        <v>2202</v>
      </c>
      <c r="H363" s="12" t="s">
        <v>805</v>
      </c>
      <c r="I363" s="12" t="s">
        <v>2203</v>
      </c>
      <c r="J363" s="12" t="s">
        <v>772</v>
      </c>
      <c r="K363" s="12" t="s">
        <v>773</v>
      </c>
      <c r="L363" s="12" t="s">
        <v>774</v>
      </c>
    </row>
    <row r="364" ht="14.25" hidden="1" customHeight="1">
      <c r="A364" s="3">
        <v>14129.0</v>
      </c>
      <c r="B364" s="4" t="s">
        <v>2193</v>
      </c>
      <c r="C364" s="4" t="s">
        <v>2204</v>
      </c>
      <c r="D364" s="4" t="s">
        <v>2205</v>
      </c>
      <c r="E364" s="4" t="s">
        <v>1483</v>
      </c>
      <c r="F364" s="4" t="s">
        <v>768</v>
      </c>
      <c r="G364" s="4" t="s">
        <v>2206</v>
      </c>
      <c r="H364" s="4" t="s">
        <v>810</v>
      </c>
      <c r="I364" s="4" t="s">
        <v>2207</v>
      </c>
      <c r="J364" s="4" t="s">
        <v>772</v>
      </c>
      <c r="K364" s="4" t="s">
        <v>773</v>
      </c>
      <c r="L364" s="4" t="s">
        <v>774</v>
      </c>
    </row>
    <row r="365" ht="14.25" hidden="1" customHeight="1">
      <c r="A365" s="11">
        <v>14129.0</v>
      </c>
      <c r="B365" s="12" t="s">
        <v>2193</v>
      </c>
      <c r="C365" s="12" t="s">
        <v>2208</v>
      </c>
      <c r="D365" s="12" t="s">
        <v>2209</v>
      </c>
      <c r="E365" s="12" t="s">
        <v>1473</v>
      </c>
      <c r="F365" s="12" t="s">
        <v>768</v>
      </c>
      <c r="G365" s="12" t="s">
        <v>2210</v>
      </c>
      <c r="H365" s="12" t="s">
        <v>810</v>
      </c>
      <c r="I365" s="12" t="s">
        <v>2211</v>
      </c>
      <c r="J365" s="12" t="s">
        <v>772</v>
      </c>
      <c r="K365" s="12" t="s">
        <v>773</v>
      </c>
      <c r="L365" s="12" t="s">
        <v>774</v>
      </c>
    </row>
    <row r="366" ht="14.25" hidden="1" customHeight="1">
      <c r="A366" s="3">
        <v>14129.0</v>
      </c>
      <c r="B366" s="4" t="s">
        <v>2193</v>
      </c>
      <c r="C366" s="4" t="s">
        <v>1969</v>
      </c>
      <c r="D366" s="4" t="s">
        <v>1970</v>
      </c>
      <c r="E366" s="4" t="s">
        <v>1932</v>
      </c>
      <c r="F366" s="4" t="s">
        <v>768</v>
      </c>
      <c r="G366" s="4" t="s">
        <v>1971</v>
      </c>
      <c r="H366" s="4" t="s">
        <v>810</v>
      </c>
      <c r="I366" s="4" t="s">
        <v>1972</v>
      </c>
      <c r="J366" s="4" t="s">
        <v>772</v>
      </c>
      <c r="K366" s="4" t="s">
        <v>773</v>
      </c>
      <c r="L366" s="4" t="s">
        <v>774</v>
      </c>
    </row>
    <row r="367" ht="14.25" hidden="1" customHeight="1">
      <c r="A367" s="11">
        <v>14129.0</v>
      </c>
      <c r="B367" s="12" t="s">
        <v>2193</v>
      </c>
      <c r="C367" s="12" t="s">
        <v>1471</v>
      </c>
      <c r="D367" s="12" t="s">
        <v>1472</v>
      </c>
      <c r="E367" s="12" t="s">
        <v>1473</v>
      </c>
      <c r="F367" s="12" t="s">
        <v>768</v>
      </c>
      <c r="G367" s="12" t="s">
        <v>1474</v>
      </c>
      <c r="H367" s="12" t="s">
        <v>810</v>
      </c>
      <c r="I367" s="12" t="s">
        <v>1475</v>
      </c>
      <c r="J367" s="12" t="s">
        <v>772</v>
      </c>
      <c r="K367" s="12" t="s">
        <v>773</v>
      </c>
      <c r="L367" s="12" t="s">
        <v>774</v>
      </c>
    </row>
    <row r="368" ht="14.25" hidden="1" customHeight="1">
      <c r="A368" s="3">
        <v>14129.0</v>
      </c>
      <c r="B368" s="4" t="s">
        <v>2193</v>
      </c>
      <c r="C368" s="4" t="s">
        <v>1481</v>
      </c>
      <c r="D368" s="4" t="s">
        <v>1482</v>
      </c>
      <c r="E368" s="4" t="s">
        <v>1483</v>
      </c>
      <c r="F368" s="4" t="s">
        <v>768</v>
      </c>
      <c r="G368" s="4" t="s">
        <v>1484</v>
      </c>
      <c r="H368" s="4" t="s">
        <v>810</v>
      </c>
      <c r="I368" s="4" t="s">
        <v>1485</v>
      </c>
      <c r="J368" s="4" t="s">
        <v>772</v>
      </c>
      <c r="K368" s="4" t="s">
        <v>773</v>
      </c>
      <c r="L368" s="4" t="s">
        <v>774</v>
      </c>
    </row>
    <row r="369" ht="14.25" hidden="1" customHeight="1">
      <c r="A369" s="11">
        <v>14129.0</v>
      </c>
      <c r="B369" s="12" t="s">
        <v>2193</v>
      </c>
      <c r="C369" s="12" t="s">
        <v>2212</v>
      </c>
      <c r="D369" s="12" t="s">
        <v>2213</v>
      </c>
      <c r="E369" s="12" t="s">
        <v>1527</v>
      </c>
      <c r="F369" s="12" t="s">
        <v>768</v>
      </c>
      <c r="G369" s="12" t="s">
        <v>2070</v>
      </c>
      <c r="H369" s="12" t="s">
        <v>778</v>
      </c>
      <c r="I369" s="12" t="s">
        <v>2214</v>
      </c>
      <c r="J369" s="12" t="s">
        <v>772</v>
      </c>
      <c r="K369" s="12" t="s">
        <v>773</v>
      </c>
      <c r="L369" s="12" t="s">
        <v>774</v>
      </c>
    </row>
    <row r="370" ht="14.25" hidden="1" customHeight="1">
      <c r="A370" s="3">
        <v>14129.0</v>
      </c>
      <c r="B370" s="4" t="s">
        <v>2193</v>
      </c>
      <c r="C370" s="4" t="s">
        <v>2215</v>
      </c>
      <c r="D370" s="4" t="s">
        <v>2216</v>
      </c>
      <c r="E370" s="4" t="s">
        <v>1527</v>
      </c>
      <c r="F370" s="4" t="s">
        <v>768</v>
      </c>
      <c r="G370" s="4" t="s">
        <v>1841</v>
      </c>
      <c r="H370" s="4" t="s">
        <v>778</v>
      </c>
      <c r="I370" s="4" t="s">
        <v>2217</v>
      </c>
      <c r="J370" s="4" t="s">
        <v>772</v>
      </c>
      <c r="K370" s="4" t="s">
        <v>773</v>
      </c>
      <c r="L370" s="4" t="s">
        <v>774</v>
      </c>
    </row>
    <row r="371" ht="14.25" hidden="1" customHeight="1">
      <c r="A371" s="11">
        <v>14129.0</v>
      </c>
      <c r="B371" s="12" t="s">
        <v>2193</v>
      </c>
      <c r="C371" s="12" t="s">
        <v>1560</v>
      </c>
      <c r="D371" s="12" t="s">
        <v>1527</v>
      </c>
      <c r="E371" s="12" t="s">
        <v>1527</v>
      </c>
      <c r="F371" s="12" t="s">
        <v>768</v>
      </c>
      <c r="G371" s="12" t="s">
        <v>1561</v>
      </c>
      <c r="H371" s="12" t="s">
        <v>778</v>
      </c>
      <c r="I371" s="12" t="s">
        <v>1562</v>
      </c>
      <c r="J371" s="12" t="s">
        <v>772</v>
      </c>
      <c r="K371" s="12" t="s">
        <v>773</v>
      </c>
      <c r="L371" s="12" t="s">
        <v>774</v>
      </c>
    </row>
    <row r="372" ht="14.25" hidden="1" customHeight="1">
      <c r="A372" s="3">
        <v>14124.0</v>
      </c>
      <c r="B372" s="4" t="s">
        <v>2218</v>
      </c>
      <c r="C372" s="4" t="s">
        <v>2219</v>
      </c>
      <c r="D372" s="4" t="s">
        <v>2220</v>
      </c>
      <c r="E372" s="4" t="s">
        <v>2220</v>
      </c>
      <c r="F372" s="4" t="s">
        <v>768</v>
      </c>
      <c r="G372" s="4" t="s">
        <v>1103</v>
      </c>
      <c r="H372" s="4" t="s">
        <v>805</v>
      </c>
      <c r="I372" s="4" t="s">
        <v>2221</v>
      </c>
      <c r="J372" s="4" t="s">
        <v>772</v>
      </c>
      <c r="K372" s="4" t="s">
        <v>773</v>
      </c>
      <c r="L372" s="4" t="s">
        <v>774</v>
      </c>
    </row>
    <row r="373" ht="14.25" hidden="1" customHeight="1">
      <c r="A373" s="11">
        <v>14124.0</v>
      </c>
      <c r="B373" s="12" t="s">
        <v>2218</v>
      </c>
      <c r="C373" s="12" t="s">
        <v>833</v>
      </c>
      <c r="D373" s="12" t="s">
        <v>834</v>
      </c>
      <c r="E373" s="12" t="s">
        <v>834</v>
      </c>
      <c r="F373" s="12" t="s">
        <v>768</v>
      </c>
      <c r="G373" s="12" t="s">
        <v>835</v>
      </c>
      <c r="H373" s="12" t="s">
        <v>770</v>
      </c>
      <c r="I373" s="12" t="s">
        <v>836</v>
      </c>
      <c r="J373" s="12" t="s">
        <v>772</v>
      </c>
      <c r="K373" s="12" t="s">
        <v>773</v>
      </c>
      <c r="L373" s="12" t="s">
        <v>774</v>
      </c>
    </row>
    <row r="374" ht="14.25" hidden="1" customHeight="1">
      <c r="A374" s="3">
        <v>14118.0</v>
      </c>
      <c r="B374" s="4" t="s">
        <v>660</v>
      </c>
      <c r="C374" s="4" t="s">
        <v>2222</v>
      </c>
      <c r="D374" s="4" t="s">
        <v>2223</v>
      </c>
      <c r="E374" s="4" t="s">
        <v>2223</v>
      </c>
      <c r="F374" s="4" t="s">
        <v>768</v>
      </c>
      <c r="G374" s="4" t="s">
        <v>2224</v>
      </c>
      <c r="H374" s="4" t="s">
        <v>810</v>
      </c>
      <c r="I374" s="4" t="s">
        <v>2225</v>
      </c>
      <c r="J374" s="4" t="s">
        <v>772</v>
      </c>
      <c r="K374" s="4" t="s">
        <v>773</v>
      </c>
      <c r="L374" s="4" t="s">
        <v>774</v>
      </c>
    </row>
    <row r="375" ht="14.25" hidden="1" customHeight="1">
      <c r="A375" s="11">
        <v>14118.0</v>
      </c>
      <c r="B375" s="12" t="s">
        <v>660</v>
      </c>
      <c r="C375" s="12" t="s">
        <v>2226</v>
      </c>
      <c r="D375" s="12" t="s">
        <v>2227</v>
      </c>
      <c r="E375" s="12" t="s">
        <v>2227</v>
      </c>
      <c r="F375" s="12" t="s">
        <v>768</v>
      </c>
      <c r="G375" s="12" t="s">
        <v>2228</v>
      </c>
      <c r="H375" s="12" t="s">
        <v>810</v>
      </c>
      <c r="I375" s="12" t="s">
        <v>2229</v>
      </c>
      <c r="J375" s="12" t="s">
        <v>772</v>
      </c>
      <c r="K375" s="12" t="s">
        <v>773</v>
      </c>
      <c r="L375" s="12" t="s">
        <v>774</v>
      </c>
    </row>
    <row r="376" ht="14.25" hidden="1" customHeight="1">
      <c r="A376" s="3">
        <v>14118.0</v>
      </c>
      <c r="B376" s="4" t="s">
        <v>660</v>
      </c>
      <c r="C376" s="4" t="s">
        <v>2230</v>
      </c>
      <c r="D376" s="4" t="s">
        <v>2231</v>
      </c>
      <c r="E376" s="4" t="s">
        <v>2231</v>
      </c>
      <c r="F376" s="4" t="s">
        <v>2161</v>
      </c>
      <c r="G376" s="4" t="s">
        <v>2232</v>
      </c>
      <c r="H376" s="4" t="s">
        <v>805</v>
      </c>
      <c r="I376" s="4" t="s">
        <v>2233</v>
      </c>
      <c r="J376" s="4" t="s">
        <v>772</v>
      </c>
      <c r="K376" s="4" t="s">
        <v>773</v>
      </c>
      <c r="L376" s="4" t="s">
        <v>774</v>
      </c>
    </row>
    <row r="377" ht="14.25" hidden="1" customHeight="1">
      <c r="A377" s="11">
        <v>14063.0</v>
      </c>
      <c r="B377" s="12" t="s">
        <v>2234</v>
      </c>
      <c r="C377" s="12" t="s">
        <v>2235</v>
      </c>
      <c r="D377" s="12" t="s">
        <v>2236</v>
      </c>
      <c r="E377" s="12" t="s">
        <v>2236</v>
      </c>
      <c r="F377" s="12" t="s">
        <v>768</v>
      </c>
      <c r="G377" s="12" t="s">
        <v>2237</v>
      </c>
      <c r="H377" s="12" t="s">
        <v>770</v>
      </c>
      <c r="I377" s="12" t="s">
        <v>2238</v>
      </c>
      <c r="J377" s="12" t="s">
        <v>772</v>
      </c>
      <c r="K377" s="12" t="s">
        <v>773</v>
      </c>
      <c r="L377" s="12" t="s">
        <v>774</v>
      </c>
    </row>
    <row r="378" ht="14.25" hidden="1" customHeight="1">
      <c r="A378" s="3">
        <v>14054.0</v>
      </c>
      <c r="B378" s="4" t="s">
        <v>2239</v>
      </c>
      <c r="C378" s="4" t="s">
        <v>2240</v>
      </c>
      <c r="D378" s="4" t="s">
        <v>2241</v>
      </c>
      <c r="E378" s="4" t="s">
        <v>2242</v>
      </c>
      <c r="F378" s="4" t="s">
        <v>768</v>
      </c>
      <c r="G378" s="4" t="s">
        <v>2243</v>
      </c>
      <c r="H378" s="4" t="s">
        <v>805</v>
      </c>
      <c r="I378" s="4" t="s">
        <v>2244</v>
      </c>
      <c r="J378" s="4" t="s">
        <v>772</v>
      </c>
      <c r="K378" s="4" t="s">
        <v>773</v>
      </c>
      <c r="L378" s="4" t="s">
        <v>774</v>
      </c>
    </row>
    <row r="379" ht="14.25" hidden="1" customHeight="1">
      <c r="A379" s="11">
        <v>14054.0</v>
      </c>
      <c r="B379" s="12" t="s">
        <v>2239</v>
      </c>
      <c r="C379" s="12" t="s">
        <v>2245</v>
      </c>
      <c r="D379" s="12" t="s">
        <v>2246</v>
      </c>
      <c r="E379" s="12" t="s">
        <v>2247</v>
      </c>
      <c r="F379" s="12" t="s">
        <v>768</v>
      </c>
      <c r="G379" s="12" t="s">
        <v>2248</v>
      </c>
      <c r="H379" s="12" t="s">
        <v>866</v>
      </c>
      <c r="I379" s="12" t="s">
        <v>2249</v>
      </c>
      <c r="J379" s="12" t="s">
        <v>772</v>
      </c>
      <c r="K379" s="12" t="s">
        <v>773</v>
      </c>
      <c r="L379" s="12" t="s">
        <v>774</v>
      </c>
    </row>
    <row r="380" ht="14.25" hidden="1" customHeight="1">
      <c r="A380" s="3">
        <v>14054.0</v>
      </c>
      <c r="B380" s="4" t="s">
        <v>2239</v>
      </c>
      <c r="C380" s="4" t="s">
        <v>2250</v>
      </c>
      <c r="D380" s="4" t="s">
        <v>2251</v>
      </c>
      <c r="E380" s="4" t="s">
        <v>2251</v>
      </c>
      <c r="F380" s="4" t="s">
        <v>768</v>
      </c>
      <c r="G380" s="4" t="s">
        <v>2252</v>
      </c>
      <c r="H380" s="4" t="s">
        <v>866</v>
      </c>
      <c r="I380" s="4" t="s">
        <v>2253</v>
      </c>
      <c r="J380" s="4" t="s">
        <v>772</v>
      </c>
      <c r="K380" s="4" t="s">
        <v>773</v>
      </c>
      <c r="L380" s="4" t="s">
        <v>774</v>
      </c>
    </row>
    <row r="381" ht="14.25" hidden="1" customHeight="1">
      <c r="A381" s="11">
        <v>13928.0</v>
      </c>
      <c r="B381" s="12" t="s">
        <v>2254</v>
      </c>
      <c r="C381" s="12" t="s">
        <v>2255</v>
      </c>
      <c r="D381" s="12" t="s">
        <v>2256</v>
      </c>
      <c r="E381" s="12" t="s">
        <v>2257</v>
      </c>
      <c r="F381" s="12" t="s">
        <v>768</v>
      </c>
      <c r="G381" s="12" t="s">
        <v>2258</v>
      </c>
      <c r="H381" s="12" t="s">
        <v>805</v>
      </c>
      <c r="I381" s="12" t="s">
        <v>2259</v>
      </c>
      <c r="J381" s="12" t="s">
        <v>772</v>
      </c>
      <c r="K381" s="12" t="s">
        <v>773</v>
      </c>
      <c r="L381" s="12" t="s">
        <v>774</v>
      </c>
    </row>
    <row r="382" ht="14.25" hidden="1" customHeight="1">
      <c r="A382" s="3">
        <v>13928.0</v>
      </c>
      <c r="B382" s="4" t="s">
        <v>2254</v>
      </c>
      <c r="C382" s="4" t="s">
        <v>2260</v>
      </c>
      <c r="D382" s="4" t="s">
        <v>2261</v>
      </c>
      <c r="E382" s="4" t="s">
        <v>2261</v>
      </c>
      <c r="F382" s="4" t="s">
        <v>768</v>
      </c>
      <c r="G382" s="4" t="s">
        <v>1103</v>
      </c>
      <c r="H382" s="4" t="s">
        <v>805</v>
      </c>
      <c r="I382" s="4" t="s">
        <v>2262</v>
      </c>
      <c r="J382" s="4" t="s">
        <v>772</v>
      </c>
      <c r="K382" s="4" t="s">
        <v>773</v>
      </c>
      <c r="L382" s="4" t="s">
        <v>774</v>
      </c>
    </row>
    <row r="383" ht="14.25" hidden="1" customHeight="1">
      <c r="A383" s="11">
        <v>13928.0</v>
      </c>
      <c r="B383" s="12" t="s">
        <v>2254</v>
      </c>
      <c r="C383" s="12" t="s">
        <v>2263</v>
      </c>
      <c r="D383" s="12" t="s">
        <v>2264</v>
      </c>
      <c r="E383" s="12" t="s">
        <v>2264</v>
      </c>
      <c r="F383" s="12" t="s">
        <v>768</v>
      </c>
      <c r="G383" s="12" t="s">
        <v>2265</v>
      </c>
      <c r="H383" s="12" t="s">
        <v>805</v>
      </c>
      <c r="I383" s="12" t="s">
        <v>2266</v>
      </c>
      <c r="J383" s="12" t="s">
        <v>772</v>
      </c>
      <c r="K383" s="12" t="s">
        <v>773</v>
      </c>
      <c r="L383" s="12" t="s">
        <v>774</v>
      </c>
    </row>
    <row r="384" ht="14.25" hidden="1" customHeight="1">
      <c r="A384" s="3">
        <v>13928.0</v>
      </c>
      <c r="B384" s="4" t="s">
        <v>2254</v>
      </c>
      <c r="C384" s="4" t="s">
        <v>2267</v>
      </c>
      <c r="D384" s="4" t="s">
        <v>2268</v>
      </c>
      <c r="E384" s="4" t="s">
        <v>2269</v>
      </c>
      <c r="F384" s="4" t="s">
        <v>768</v>
      </c>
      <c r="G384" s="4" t="s">
        <v>2270</v>
      </c>
      <c r="H384" s="4" t="s">
        <v>805</v>
      </c>
      <c r="I384" s="4" t="s">
        <v>2271</v>
      </c>
      <c r="J384" s="4" t="s">
        <v>772</v>
      </c>
      <c r="K384" s="4" t="s">
        <v>773</v>
      </c>
      <c r="L384" s="4" t="s">
        <v>774</v>
      </c>
    </row>
    <row r="385" ht="14.25" hidden="1" customHeight="1">
      <c r="A385" s="11">
        <v>13928.0</v>
      </c>
      <c r="B385" s="12" t="s">
        <v>2254</v>
      </c>
      <c r="C385" s="12" t="s">
        <v>2272</v>
      </c>
      <c r="D385" s="12" t="s">
        <v>2273</v>
      </c>
      <c r="E385" s="12" t="s">
        <v>2274</v>
      </c>
      <c r="F385" s="12" t="s">
        <v>768</v>
      </c>
      <c r="G385" s="12" t="s">
        <v>2275</v>
      </c>
      <c r="H385" s="12" t="s">
        <v>770</v>
      </c>
      <c r="I385" s="12" t="s">
        <v>2276</v>
      </c>
      <c r="J385" s="12" t="s">
        <v>772</v>
      </c>
      <c r="K385" s="12" t="s">
        <v>773</v>
      </c>
      <c r="L385" s="12" t="s">
        <v>774</v>
      </c>
    </row>
    <row r="386" ht="14.25" hidden="1" customHeight="1">
      <c r="A386" s="3">
        <v>13928.0</v>
      </c>
      <c r="B386" s="4" t="s">
        <v>2254</v>
      </c>
      <c r="C386" s="4" t="s">
        <v>2277</v>
      </c>
      <c r="D386" s="4" t="s">
        <v>2278</v>
      </c>
      <c r="E386" s="4" t="s">
        <v>2279</v>
      </c>
      <c r="F386" s="4" t="s">
        <v>768</v>
      </c>
      <c r="G386" s="4" t="s">
        <v>2280</v>
      </c>
      <c r="H386" s="4" t="s">
        <v>770</v>
      </c>
      <c r="I386" s="4" t="s">
        <v>2281</v>
      </c>
      <c r="J386" s="4" t="s">
        <v>772</v>
      </c>
      <c r="K386" s="4" t="s">
        <v>773</v>
      </c>
      <c r="L386" s="4" t="s">
        <v>774</v>
      </c>
    </row>
    <row r="387" ht="14.25" hidden="1" customHeight="1">
      <c r="A387" s="11">
        <v>13928.0</v>
      </c>
      <c r="B387" s="12" t="s">
        <v>2254</v>
      </c>
      <c r="C387" s="12" t="s">
        <v>2282</v>
      </c>
      <c r="D387" s="12" t="s">
        <v>2283</v>
      </c>
      <c r="E387" s="12" t="s">
        <v>2283</v>
      </c>
      <c r="F387" s="12" t="s">
        <v>768</v>
      </c>
      <c r="G387" s="12" t="s">
        <v>2284</v>
      </c>
      <c r="H387" s="12" t="s">
        <v>770</v>
      </c>
      <c r="I387" s="12" t="s">
        <v>2285</v>
      </c>
      <c r="J387" s="12" t="s">
        <v>772</v>
      </c>
      <c r="K387" s="12" t="s">
        <v>773</v>
      </c>
      <c r="L387" s="12" t="s">
        <v>774</v>
      </c>
    </row>
    <row r="388" ht="14.25" hidden="1" customHeight="1">
      <c r="A388" s="3">
        <v>13928.0</v>
      </c>
      <c r="B388" s="4" t="s">
        <v>2254</v>
      </c>
      <c r="C388" s="4" t="s">
        <v>2286</v>
      </c>
      <c r="D388" s="4" t="s">
        <v>2287</v>
      </c>
      <c r="E388" s="4" t="s">
        <v>2287</v>
      </c>
      <c r="F388" s="4" t="s">
        <v>1927</v>
      </c>
      <c r="G388" s="4" t="s">
        <v>2288</v>
      </c>
      <c r="H388" s="4" t="s">
        <v>770</v>
      </c>
      <c r="I388" s="4" t="s">
        <v>2289</v>
      </c>
      <c r="J388" s="4" t="s">
        <v>772</v>
      </c>
      <c r="K388" s="4" t="s">
        <v>773</v>
      </c>
      <c r="L388" s="4" t="s">
        <v>774</v>
      </c>
    </row>
    <row r="389" ht="14.25" hidden="1" customHeight="1">
      <c r="A389" s="11">
        <v>13928.0</v>
      </c>
      <c r="B389" s="12" t="s">
        <v>2254</v>
      </c>
      <c r="C389" s="12" t="s">
        <v>2290</v>
      </c>
      <c r="D389" s="12" t="s">
        <v>2291</v>
      </c>
      <c r="E389" s="12" t="s">
        <v>2291</v>
      </c>
      <c r="F389" s="12" t="s">
        <v>768</v>
      </c>
      <c r="G389" s="12" t="s">
        <v>2292</v>
      </c>
      <c r="H389" s="12" t="s">
        <v>770</v>
      </c>
      <c r="I389" s="12" t="s">
        <v>2293</v>
      </c>
      <c r="J389" s="12" t="s">
        <v>772</v>
      </c>
      <c r="K389" s="12" t="s">
        <v>773</v>
      </c>
      <c r="L389" s="12" t="s">
        <v>774</v>
      </c>
    </row>
    <row r="390" ht="14.25" hidden="1" customHeight="1">
      <c r="A390" s="3">
        <v>13928.0</v>
      </c>
      <c r="B390" s="4" t="s">
        <v>2254</v>
      </c>
      <c r="C390" s="4" t="s">
        <v>2294</v>
      </c>
      <c r="D390" s="4" t="s">
        <v>2295</v>
      </c>
      <c r="E390" s="4" t="s">
        <v>2295</v>
      </c>
      <c r="F390" s="4" t="s">
        <v>768</v>
      </c>
      <c r="G390" s="4" t="s">
        <v>2296</v>
      </c>
      <c r="H390" s="4" t="s">
        <v>770</v>
      </c>
      <c r="I390" s="4" t="s">
        <v>2297</v>
      </c>
      <c r="J390" s="4" t="s">
        <v>772</v>
      </c>
      <c r="K390" s="4" t="s">
        <v>773</v>
      </c>
      <c r="L390" s="4" t="s">
        <v>774</v>
      </c>
    </row>
    <row r="391" ht="14.25" hidden="1" customHeight="1">
      <c r="A391" s="11">
        <v>13928.0</v>
      </c>
      <c r="B391" s="12" t="s">
        <v>2254</v>
      </c>
      <c r="C391" s="12" t="s">
        <v>2298</v>
      </c>
      <c r="D391" s="12" t="s">
        <v>2299</v>
      </c>
      <c r="E391" s="12" t="s">
        <v>2299</v>
      </c>
      <c r="F391" s="12" t="s">
        <v>768</v>
      </c>
      <c r="G391" s="12" t="s">
        <v>2300</v>
      </c>
      <c r="H391" s="12" t="s">
        <v>866</v>
      </c>
      <c r="I391" s="12" t="s">
        <v>2301</v>
      </c>
      <c r="J391" s="12" t="s">
        <v>772</v>
      </c>
      <c r="K391" s="12" t="s">
        <v>773</v>
      </c>
      <c r="L391" s="12" t="s">
        <v>774</v>
      </c>
    </row>
    <row r="392" ht="14.25" hidden="1" customHeight="1">
      <c r="A392" s="3">
        <v>13928.0</v>
      </c>
      <c r="B392" s="4" t="s">
        <v>2254</v>
      </c>
      <c r="C392" s="4" t="s">
        <v>2302</v>
      </c>
      <c r="D392" s="4" t="s">
        <v>2303</v>
      </c>
      <c r="E392" s="4" t="s">
        <v>2303</v>
      </c>
      <c r="F392" s="4" t="s">
        <v>768</v>
      </c>
      <c r="G392" s="4" t="s">
        <v>2304</v>
      </c>
      <c r="H392" s="4" t="s">
        <v>778</v>
      </c>
      <c r="I392" s="4" t="s">
        <v>2305</v>
      </c>
      <c r="J392" s="4" t="s">
        <v>772</v>
      </c>
      <c r="K392" s="4" t="s">
        <v>773</v>
      </c>
      <c r="L392" s="4" t="s">
        <v>774</v>
      </c>
    </row>
    <row r="393" ht="14.25" hidden="1" customHeight="1">
      <c r="A393" s="11">
        <v>13928.0</v>
      </c>
      <c r="B393" s="12" t="s">
        <v>2254</v>
      </c>
      <c r="C393" s="12" t="s">
        <v>2306</v>
      </c>
      <c r="D393" s="12" t="s">
        <v>2307</v>
      </c>
      <c r="E393" s="12" t="s">
        <v>2307</v>
      </c>
      <c r="F393" s="12" t="s">
        <v>768</v>
      </c>
      <c r="G393" s="12" t="s">
        <v>1074</v>
      </c>
      <c r="H393" s="12" t="s">
        <v>778</v>
      </c>
      <c r="I393" s="12" t="s">
        <v>2308</v>
      </c>
      <c r="J393" s="12" t="s">
        <v>772</v>
      </c>
      <c r="K393" s="12" t="s">
        <v>773</v>
      </c>
      <c r="L393" s="12" t="s">
        <v>774</v>
      </c>
    </row>
    <row r="394" ht="14.25" hidden="1" customHeight="1">
      <c r="A394" s="3">
        <v>13928.0</v>
      </c>
      <c r="B394" s="4" t="s">
        <v>2254</v>
      </c>
      <c r="C394" s="4" t="s">
        <v>2309</v>
      </c>
      <c r="D394" s="4" t="s">
        <v>2310</v>
      </c>
      <c r="E394" s="4" t="s">
        <v>2310</v>
      </c>
      <c r="F394" s="4" t="s">
        <v>768</v>
      </c>
      <c r="G394" s="4" t="s">
        <v>2311</v>
      </c>
      <c r="H394" s="4" t="s">
        <v>778</v>
      </c>
      <c r="I394" s="4" t="s">
        <v>2312</v>
      </c>
      <c r="J394" s="4" t="s">
        <v>772</v>
      </c>
      <c r="K394" s="4" t="s">
        <v>773</v>
      </c>
      <c r="L394" s="4" t="s">
        <v>774</v>
      </c>
    </row>
    <row r="395" ht="14.25" hidden="1" customHeight="1">
      <c r="A395" s="11">
        <v>13928.0</v>
      </c>
      <c r="B395" s="12" t="s">
        <v>2254</v>
      </c>
      <c r="C395" s="12" t="s">
        <v>2313</v>
      </c>
      <c r="D395" s="12" t="s">
        <v>2314</v>
      </c>
      <c r="E395" s="12" t="s">
        <v>2314</v>
      </c>
      <c r="F395" s="12" t="s">
        <v>768</v>
      </c>
      <c r="G395" s="12" t="s">
        <v>2315</v>
      </c>
      <c r="H395" s="12" t="s">
        <v>778</v>
      </c>
      <c r="I395" s="12" t="s">
        <v>2316</v>
      </c>
      <c r="J395" s="12" t="s">
        <v>772</v>
      </c>
      <c r="K395" s="12" t="s">
        <v>773</v>
      </c>
      <c r="L395" s="12" t="s">
        <v>774</v>
      </c>
    </row>
    <row r="396" ht="14.25" hidden="1" customHeight="1">
      <c r="A396" s="3">
        <v>13928.0</v>
      </c>
      <c r="B396" s="4" t="s">
        <v>2254</v>
      </c>
      <c r="C396" s="4" t="s">
        <v>2317</v>
      </c>
      <c r="D396" s="4" t="s">
        <v>2318</v>
      </c>
      <c r="E396" s="4" t="s">
        <v>2318</v>
      </c>
      <c r="F396" s="4" t="s">
        <v>768</v>
      </c>
      <c r="G396" s="4" t="s">
        <v>2319</v>
      </c>
      <c r="H396" s="4" t="s">
        <v>778</v>
      </c>
      <c r="I396" s="4" t="s">
        <v>2320</v>
      </c>
      <c r="J396" s="4" t="s">
        <v>772</v>
      </c>
      <c r="K396" s="4" t="s">
        <v>773</v>
      </c>
      <c r="L396" s="4" t="s">
        <v>774</v>
      </c>
    </row>
    <row r="397" ht="14.25" hidden="1" customHeight="1">
      <c r="A397" s="11">
        <v>13928.0</v>
      </c>
      <c r="B397" s="12" t="s">
        <v>2254</v>
      </c>
      <c r="C397" s="12" t="s">
        <v>2321</v>
      </c>
      <c r="D397" s="12" t="s">
        <v>2322</v>
      </c>
      <c r="E397" s="12" t="s">
        <v>2322</v>
      </c>
      <c r="F397" s="12" t="s">
        <v>768</v>
      </c>
      <c r="G397" s="12" t="s">
        <v>2323</v>
      </c>
      <c r="H397" s="12" t="s">
        <v>778</v>
      </c>
      <c r="I397" s="12" t="s">
        <v>2324</v>
      </c>
      <c r="J397" s="12" t="s">
        <v>772</v>
      </c>
      <c r="K397" s="12" t="s">
        <v>773</v>
      </c>
      <c r="L397" s="12" t="s">
        <v>774</v>
      </c>
    </row>
    <row r="398" ht="14.25" hidden="1" customHeight="1">
      <c r="A398" s="3">
        <v>13928.0</v>
      </c>
      <c r="B398" s="4" t="s">
        <v>2254</v>
      </c>
      <c r="C398" s="4" t="s">
        <v>2325</v>
      </c>
      <c r="D398" s="4" t="s">
        <v>2326</v>
      </c>
      <c r="E398" s="4" t="s">
        <v>2326</v>
      </c>
      <c r="F398" s="4" t="s">
        <v>768</v>
      </c>
      <c r="G398" s="4" t="s">
        <v>2327</v>
      </c>
      <c r="H398" s="4" t="s">
        <v>778</v>
      </c>
      <c r="I398" s="4" t="s">
        <v>2328</v>
      </c>
      <c r="J398" s="4" t="s">
        <v>772</v>
      </c>
      <c r="K398" s="4" t="s">
        <v>773</v>
      </c>
      <c r="L398" s="4" t="s">
        <v>774</v>
      </c>
    </row>
    <row r="399" ht="14.25" hidden="1" customHeight="1">
      <c r="A399" s="11">
        <v>13928.0</v>
      </c>
      <c r="B399" s="12" t="s">
        <v>2254</v>
      </c>
      <c r="C399" s="12" t="s">
        <v>2329</v>
      </c>
      <c r="D399" s="12" t="s">
        <v>2330</v>
      </c>
      <c r="E399" s="12" t="s">
        <v>2331</v>
      </c>
      <c r="F399" s="12" t="s">
        <v>768</v>
      </c>
      <c r="G399" s="12" t="s">
        <v>2332</v>
      </c>
      <c r="H399" s="12" t="s">
        <v>778</v>
      </c>
      <c r="I399" s="12" t="s">
        <v>2333</v>
      </c>
      <c r="J399" s="12" t="s">
        <v>772</v>
      </c>
      <c r="K399" s="12" t="s">
        <v>773</v>
      </c>
      <c r="L399" s="12" t="s">
        <v>774</v>
      </c>
    </row>
    <row r="400" ht="14.25" hidden="1" customHeight="1">
      <c r="A400" s="3">
        <v>13928.0</v>
      </c>
      <c r="B400" s="4" t="s">
        <v>2254</v>
      </c>
      <c r="C400" s="4" t="s">
        <v>2334</v>
      </c>
      <c r="D400" s="4" t="s">
        <v>2335</v>
      </c>
      <c r="E400" s="4" t="s">
        <v>2335</v>
      </c>
      <c r="F400" s="4" t="s">
        <v>768</v>
      </c>
      <c r="G400" s="4" t="s">
        <v>2336</v>
      </c>
      <c r="H400" s="4" t="s">
        <v>810</v>
      </c>
      <c r="I400" s="4" t="s">
        <v>2337</v>
      </c>
      <c r="J400" s="4" t="s">
        <v>772</v>
      </c>
      <c r="K400" s="4" t="s">
        <v>773</v>
      </c>
      <c r="L400" s="4" t="s">
        <v>774</v>
      </c>
    </row>
    <row r="401" ht="14.25" hidden="1" customHeight="1">
      <c r="A401" s="11">
        <v>13928.0</v>
      </c>
      <c r="B401" s="12" t="s">
        <v>2254</v>
      </c>
      <c r="C401" s="12" t="s">
        <v>2338</v>
      </c>
      <c r="D401" s="12" t="s">
        <v>2339</v>
      </c>
      <c r="E401" s="12" t="s">
        <v>2340</v>
      </c>
      <c r="F401" s="12" t="s">
        <v>768</v>
      </c>
      <c r="G401" s="12" t="s">
        <v>2341</v>
      </c>
      <c r="H401" s="12" t="s">
        <v>810</v>
      </c>
      <c r="I401" s="12" t="s">
        <v>2342</v>
      </c>
      <c r="J401" s="12" t="s">
        <v>772</v>
      </c>
      <c r="K401" s="12" t="s">
        <v>773</v>
      </c>
      <c r="L401" s="12" t="s">
        <v>774</v>
      </c>
    </row>
    <row r="402" ht="14.25" hidden="1" customHeight="1">
      <c r="A402" s="3">
        <v>13928.0</v>
      </c>
      <c r="B402" s="4" t="s">
        <v>2254</v>
      </c>
      <c r="C402" s="4" t="s">
        <v>2343</v>
      </c>
      <c r="D402" s="4" t="s">
        <v>2344</v>
      </c>
      <c r="E402" s="4" t="s">
        <v>2344</v>
      </c>
      <c r="F402" s="4" t="s">
        <v>2345</v>
      </c>
      <c r="G402" s="4" t="s">
        <v>2346</v>
      </c>
      <c r="H402" s="4" t="s">
        <v>810</v>
      </c>
      <c r="I402" s="4" t="s">
        <v>2347</v>
      </c>
      <c r="J402" s="4" t="s">
        <v>772</v>
      </c>
      <c r="K402" s="4" t="s">
        <v>773</v>
      </c>
      <c r="L402" s="4" t="s">
        <v>774</v>
      </c>
    </row>
    <row r="403" ht="14.25" hidden="1" customHeight="1">
      <c r="A403" s="11">
        <v>13928.0</v>
      </c>
      <c r="B403" s="12" t="s">
        <v>2254</v>
      </c>
      <c r="C403" s="12" t="s">
        <v>2348</v>
      </c>
      <c r="D403" s="12" t="s">
        <v>2349</v>
      </c>
      <c r="E403" s="12" t="s">
        <v>2349</v>
      </c>
      <c r="F403" s="12" t="s">
        <v>768</v>
      </c>
      <c r="G403" s="12" t="s">
        <v>2350</v>
      </c>
      <c r="H403" s="12" t="s">
        <v>810</v>
      </c>
      <c r="I403" s="12" t="s">
        <v>2351</v>
      </c>
      <c r="J403" s="12" t="s">
        <v>772</v>
      </c>
      <c r="K403" s="12" t="s">
        <v>773</v>
      </c>
      <c r="L403" s="12" t="s">
        <v>774</v>
      </c>
    </row>
    <row r="404" ht="14.25" hidden="1" customHeight="1">
      <c r="A404" s="3">
        <v>13928.0</v>
      </c>
      <c r="B404" s="4" t="s">
        <v>2254</v>
      </c>
      <c r="C404" s="4" t="s">
        <v>2352</v>
      </c>
      <c r="D404" s="4" t="s">
        <v>2353</v>
      </c>
      <c r="E404" s="4" t="s">
        <v>2353</v>
      </c>
      <c r="F404" s="4" t="s">
        <v>768</v>
      </c>
      <c r="G404" s="4" t="s">
        <v>2354</v>
      </c>
      <c r="H404" s="4" t="s">
        <v>810</v>
      </c>
      <c r="I404" s="4" t="s">
        <v>2355</v>
      </c>
      <c r="J404" s="4" t="s">
        <v>772</v>
      </c>
      <c r="K404" s="4" t="s">
        <v>773</v>
      </c>
      <c r="L404" s="4" t="s">
        <v>774</v>
      </c>
    </row>
    <row r="405" ht="14.25" hidden="1" customHeight="1">
      <c r="A405" s="11">
        <v>13928.0</v>
      </c>
      <c r="B405" s="12" t="s">
        <v>2254</v>
      </c>
      <c r="C405" s="12" t="s">
        <v>2356</v>
      </c>
      <c r="D405" s="12" t="s">
        <v>2357</v>
      </c>
      <c r="E405" s="12" t="s">
        <v>2357</v>
      </c>
      <c r="F405" s="12" t="s">
        <v>768</v>
      </c>
      <c r="G405" s="12" t="s">
        <v>2358</v>
      </c>
      <c r="H405" s="12" t="s">
        <v>810</v>
      </c>
      <c r="I405" s="12" t="s">
        <v>2359</v>
      </c>
      <c r="J405" s="12" t="s">
        <v>772</v>
      </c>
      <c r="K405" s="12" t="s">
        <v>773</v>
      </c>
      <c r="L405" s="12" t="s">
        <v>774</v>
      </c>
    </row>
    <row r="406" ht="14.25" hidden="1" customHeight="1">
      <c r="A406" s="3">
        <v>13928.0</v>
      </c>
      <c r="B406" s="4" t="s">
        <v>2254</v>
      </c>
      <c r="C406" s="4" t="s">
        <v>2360</v>
      </c>
      <c r="D406" s="4" t="s">
        <v>2361</v>
      </c>
      <c r="E406" s="4" t="s">
        <v>2361</v>
      </c>
      <c r="F406" s="4" t="s">
        <v>768</v>
      </c>
      <c r="G406" s="4" t="s">
        <v>2362</v>
      </c>
      <c r="H406" s="4" t="s">
        <v>810</v>
      </c>
      <c r="I406" s="4" t="s">
        <v>2363</v>
      </c>
      <c r="J406" s="4" t="s">
        <v>772</v>
      </c>
      <c r="K406" s="4" t="s">
        <v>773</v>
      </c>
      <c r="L406" s="4" t="s">
        <v>774</v>
      </c>
    </row>
    <row r="407" ht="14.25" hidden="1" customHeight="1">
      <c r="A407" s="11">
        <v>13928.0</v>
      </c>
      <c r="B407" s="12" t="s">
        <v>2254</v>
      </c>
      <c r="C407" s="12" t="s">
        <v>2364</v>
      </c>
      <c r="D407" s="12" t="s">
        <v>2365</v>
      </c>
      <c r="E407" s="12" t="s">
        <v>2365</v>
      </c>
      <c r="F407" s="12" t="s">
        <v>768</v>
      </c>
      <c r="G407" s="12" t="s">
        <v>2366</v>
      </c>
      <c r="H407" s="12" t="s">
        <v>810</v>
      </c>
      <c r="I407" s="12" t="s">
        <v>2367</v>
      </c>
      <c r="J407" s="12" t="s">
        <v>772</v>
      </c>
      <c r="K407" s="12" t="s">
        <v>773</v>
      </c>
      <c r="L407" s="12" t="s">
        <v>774</v>
      </c>
    </row>
    <row r="408" ht="14.25" hidden="1" customHeight="1">
      <c r="A408" s="3">
        <v>13928.0</v>
      </c>
      <c r="B408" s="4" t="s">
        <v>2254</v>
      </c>
      <c r="C408" s="4" t="s">
        <v>2368</v>
      </c>
      <c r="D408" s="4" t="s">
        <v>2369</v>
      </c>
      <c r="E408" s="4" t="s">
        <v>2369</v>
      </c>
      <c r="F408" s="4" t="s">
        <v>768</v>
      </c>
      <c r="G408" s="4" t="s">
        <v>2370</v>
      </c>
      <c r="H408" s="4" t="s">
        <v>810</v>
      </c>
      <c r="I408" s="4" t="s">
        <v>2371</v>
      </c>
      <c r="J408" s="4" t="s">
        <v>772</v>
      </c>
      <c r="K408" s="4" t="s">
        <v>773</v>
      </c>
      <c r="L408" s="4" t="s">
        <v>774</v>
      </c>
    </row>
    <row r="409" ht="14.25" hidden="1" customHeight="1">
      <c r="A409" s="11">
        <v>13928.0</v>
      </c>
      <c r="B409" s="12" t="s">
        <v>2254</v>
      </c>
      <c r="C409" s="12" t="s">
        <v>2372</v>
      </c>
      <c r="D409" s="12" t="s">
        <v>2373</v>
      </c>
      <c r="E409" s="12" t="s">
        <v>2373</v>
      </c>
      <c r="F409" s="12" t="s">
        <v>768</v>
      </c>
      <c r="G409" s="12" t="s">
        <v>2374</v>
      </c>
      <c r="H409" s="12" t="s">
        <v>810</v>
      </c>
      <c r="I409" s="12" t="s">
        <v>2375</v>
      </c>
      <c r="J409" s="12" t="s">
        <v>772</v>
      </c>
      <c r="K409" s="12" t="s">
        <v>773</v>
      </c>
      <c r="L409" s="12" t="s">
        <v>774</v>
      </c>
    </row>
    <row r="410" ht="14.25" hidden="1" customHeight="1">
      <c r="A410" s="3">
        <v>13928.0</v>
      </c>
      <c r="B410" s="4" t="s">
        <v>2254</v>
      </c>
      <c r="C410" s="4" t="s">
        <v>2376</v>
      </c>
      <c r="D410" s="4" t="s">
        <v>2377</v>
      </c>
      <c r="E410" s="4" t="s">
        <v>2378</v>
      </c>
      <c r="F410" s="4" t="s">
        <v>768</v>
      </c>
      <c r="G410" s="4" t="s">
        <v>2379</v>
      </c>
      <c r="H410" s="4" t="s">
        <v>810</v>
      </c>
      <c r="I410" s="4" t="s">
        <v>2380</v>
      </c>
      <c r="J410" s="4" t="s">
        <v>772</v>
      </c>
      <c r="K410" s="4" t="s">
        <v>773</v>
      </c>
      <c r="L410" s="4" t="s">
        <v>774</v>
      </c>
    </row>
    <row r="411" ht="14.25" hidden="1" customHeight="1">
      <c r="A411" s="11">
        <v>13928.0</v>
      </c>
      <c r="B411" s="12" t="s">
        <v>2254</v>
      </c>
      <c r="C411" s="12" t="s">
        <v>2381</v>
      </c>
      <c r="D411" s="12" t="s">
        <v>2382</v>
      </c>
      <c r="E411" s="12" t="s">
        <v>2382</v>
      </c>
      <c r="F411" s="12" t="s">
        <v>768</v>
      </c>
      <c r="G411" s="12" t="s">
        <v>2383</v>
      </c>
      <c r="H411" s="12" t="s">
        <v>810</v>
      </c>
      <c r="I411" s="12" t="s">
        <v>2384</v>
      </c>
      <c r="J411" s="12" t="s">
        <v>772</v>
      </c>
      <c r="K411" s="12" t="s">
        <v>773</v>
      </c>
      <c r="L411" s="12" t="s">
        <v>774</v>
      </c>
    </row>
    <row r="412" ht="14.25" hidden="1" customHeight="1">
      <c r="A412" s="3">
        <v>13928.0</v>
      </c>
      <c r="B412" s="4" t="s">
        <v>2254</v>
      </c>
      <c r="C412" s="4" t="s">
        <v>2385</v>
      </c>
      <c r="D412" s="4" t="s">
        <v>2386</v>
      </c>
      <c r="E412" s="4" t="s">
        <v>2386</v>
      </c>
      <c r="F412" s="4" t="s">
        <v>768</v>
      </c>
      <c r="G412" s="4" t="s">
        <v>2387</v>
      </c>
      <c r="H412" s="4" t="s">
        <v>810</v>
      </c>
      <c r="I412" s="4" t="s">
        <v>2388</v>
      </c>
      <c r="J412" s="4" t="s">
        <v>772</v>
      </c>
      <c r="K412" s="4" t="s">
        <v>773</v>
      </c>
      <c r="L412" s="4" t="s">
        <v>774</v>
      </c>
    </row>
    <row r="413" ht="14.25" hidden="1" customHeight="1">
      <c r="A413" s="11">
        <v>13928.0</v>
      </c>
      <c r="B413" s="12" t="s">
        <v>2254</v>
      </c>
      <c r="C413" s="12" t="s">
        <v>2389</v>
      </c>
      <c r="D413" s="12" t="s">
        <v>2390</v>
      </c>
      <c r="E413" s="12" t="s">
        <v>2390</v>
      </c>
      <c r="F413" s="12" t="s">
        <v>768</v>
      </c>
      <c r="G413" s="12" t="s">
        <v>2391</v>
      </c>
      <c r="H413" s="12" t="s">
        <v>810</v>
      </c>
      <c r="I413" s="12" t="s">
        <v>2392</v>
      </c>
      <c r="J413" s="12" t="s">
        <v>772</v>
      </c>
      <c r="K413" s="12" t="s">
        <v>773</v>
      </c>
      <c r="L413" s="12" t="s">
        <v>774</v>
      </c>
    </row>
    <row r="414" ht="14.25" hidden="1" customHeight="1">
      <c r="A414" s="3">
        <v>13928.0</v>
      </c>
      <c r="B414" s="4" t="s">
        <v>2254</v>
      </c>
      <c r="C414" s="4" t="s">
        <v>2393</v>
      </c>
      <c r="D414" s="4" t="s">
        <v>2394</v>
      </c>
      <c r="E414" s="4" t="s">
        <v>2394</v>
      </c>
      <c r="F414" s="4" t="s">
        <v>768</v>
      </c>
      <c r="G414" s="4" t="s">
        <v>2395</v>
      </c>
      <c r="H414" s="4" t="s">
        <v>810</v>
      </c>
      <c r="I414" s="4" t="s">
        <v>2396</v>
      </c>
      <c r="J414" s="4" t="s">
        <v>772</v>
      </c>
      <c r="K414" s="4" t="s">
        <v>773</v>
      </c>
      <c r="L414" s="4" t="s">
        <v>774</v>
      </c>
    </row>
    <row r="415" ht="14.25" hidden="1" customHeight="1">
      <c r="A415" s="11">
        <v>13928.0</v>
      </c>
      <c r="B415" s="12" t="s">
        <v>2254</v>
      </c>
      <c r="C415" s="12" t="s">
        <v>2397</v>
      </c>
      <c r="D415" s="12" t="s">
        <v>2398</v>
      </c>
      <c r="E415" s="12" t="s">
        <v>2398</v>
      </c>
      <c r="F415" s="12" t="s">
        <v>768</v>
      </c>
      <c r="G415" s="12" t="s">
        <v>2399</v>
      </c>
      <c r="H415" s="12" t="s">
        <v>810</v>
      </c>
      <c r="I415" s="12" t="s">
        <v>2400</v>
      </c>
      <c r="J415" s="12" t="s">
        <v>772</v>
      </c>
      <c r="K415" s="12" t="s">
        <v>773</v>
      </c>
      <c r="L415" s="12" t="s">
        <v>774</v>
      </c>
    </row>
    <row r="416" ht="14.25" hidden="1" customHeight="1">
      <c r="A416" s="3">
        <v>13928.0</v>
      </c>
      <c r="B416" s="4" t="s">
        <v>2254</v>
      </c>
      <c r="C416" s="4" t="s">
        <v>2401</v>
      </c>
      <c r="D416" s="4" t="s">
        <v>2402</v>
      </c>
      <c r="E416" s="4" t="s">
        <v>2402</v>
      </c>
      <c r="F416" s="4" t="s">
        <v>768</v>
      </c>
      <c r="G416" s="4" t="s">
        <v>2403</v>
      </c>
      <c r="H416" s="4" t="s">
        <v>810</v>
      </c>
      <c r="I416" s="4" t="s">
        <v>2404</v>
      </c>
      <c r="J416" s="4" t="s">
        <v>772</v>
      </c>
      <c r="K416" s="4" t="s">
        <v>773</v>
      </c>
      <c r="L416" s="4" t="s">
        <v>774</v>
      </c>
    </row>
    <row r="417" ht="14.25" hidden="1" customHeight="1">
      <c r="A417" s="11">
        <v>13928.0</v>
      </c>
      <c r="B417" s="12" t="s">
        <v>2254</v>
      </c>
      <c r="C417" s="12" t="s">
        <v>2405</v>
      </c>
      <c r="D417" s="12" t="s">
        <v>2406</v>
      </c>
      <c r="E417" s="12" t="s">
        <v>2406</v>
      </c>
      <c r="F417" s="12" t="s">
        <v>768</v>
      </c>
      <c r="G417" s="12" t="s">
        <v>2407</v>
      </c>
      <c r="H417" s="12" t="s">
        <v>778</v>
      </c>
      <c r="I417" s="12" t="s">
        <v>2408</v>
      </c>
      <c r="J417" s="12" t="s">
        <v>772</v>
      </c>
      <c r="K417" s="12" t="s">
        <v>773</v>
      </c>
      <c r="L417" s="12" t="s">
        <v>774</v>
      </c>
    </row>
    <row r="418" ht="14.25" hidden="1" customHeight="1">
      <c r="A418" s="3">
        <v>13928.0</v>
      </c>
      <c r="B418" s="4" t="s">
        <v>2254</v>
      </c>
      <c r="C418" s="4" t="s">
        <v>2409</v>
      </c>
      <c r="D418" s="4" t="s">
        <v>2410</v>
      </c>
      <c r="E418" s="4" t="s">
        <v>2411</v>
      </c>
      <c r="F418" s="4" t="s">
        <v>768</v>
      </c>
      <c r="G418" s="4" t="s">
        <v>2412</v>
      </c>
      <c r="H418" s="4" t="s">
        <v>778</v>
      </c>
      <c r="I418" s="4" t="s">
        <v>2413</v>
      </c>
      <c r="J418" s="4" t="s">
        <v>772</v>
      </c>
      <c r="K418" s="4" t="s">
        <v>773</v>
      </c>
      <c r="L418" s="4" t="s">
        <v>774</v>
      </c>
    </row>
    <row r="419" ht="14.25" hidden="1" customHeight="1">
      <c r="A419" s="11">
        <v>13928.0</v>
      </c>
      <c r="B419" s="12" t="s">
        <v>2254</v>
      </c>
      <c r="C419" s="12" t="s">
        <v>2414</v>
      </c>
      <c r="D419" s="12" t="s">
        <v>2415</v>
      </c>
      <c r="E419" s="12" t="s">
        <v>2416</v>
      </c>
      <c r="F419" s="12" t="s">
        <v>768</v>
      </c>
      <c r="G419" s="12" t="s">
        <v>2417</v>
      </c>
      <c r="H419" s="12" t="s">
        <v>778</v>
      </c>
      <c r="I419" s="12" t="s">
        <v>2418</v>
      </c>
      <c r="J419" s="12" t="s">
        <v>772</v>
      </c>
      <c r="K419" s="12" t="s">
        <v>773</v>
      </c>
      <c r="L419" s="12" t="s">
        <v>774</v>
      </c>
    </row>
    <row r="420" ht="14.25" hidden="1" customHeight="1">
      <c r="A420" s="3">
        <v>13928.0</v>
      </c>
      <c r="B420" s="4" t="s">
        <v>2254</v>
      </c>
      <c r="C420" s="4" t="s">
        <v>2419</v>
      </c>
      <c r="D420" s="4" t="s">
        <v>2420</v>
      </c>
      <c r="E420" s="4" t="s">
        <v>2421</v>
      </c>
      <c r="F420" s="4" t="s">
        <v>768</v>
      </c>
      <c r="G420" s="4" t="s">
        <v>2422</v>
      </c>
      <c r="H420" s="4" t="s">
        <v>778</v>
      </c>
      <c r="I420" s="4" t="s">
        <v>2423</v>
      </c>
      <c r="J420" s="4" t="s">
        <v>772</v>
      </c>
      <c r="K420" s="4" t="s">
        <v>773</v>
      </c>
      <c r="L420" s="4" t="s">
        <v>774</v>
      </c>
    </row>
    <row r="421" ht="14.25" hidden="1" customHeight="1">
      <c r="A421" s="11">
        <v>13928.0</v>
      </c>
      <c r="B421" s="12" t="s">
        <v>2254</v>
      </c>
      <c r="C421" s="12" t="s">
        <v>2424</v>
      </c>
      <c r="D421" s="12" t="s">
        <v>2425</v>
      </c>
      <c r="E421" s="12" t="s">
        <v>2425</v>
      </c>
      <c r="F421" s="12" t="s">
        <v>768</v>
      </c>
      <c r="G421" s="12" t="s">
        <v>2426</v>
      </c>
      <c r="H421" s="12" t="s">
        <v>778</v>
      </c>
      <c r="I421" s="12" t="s">
        <v>2427</v>
      </c>
      <c r="J421" s="12" t="s">
        <v>772</v>
      </c>
      <c r="K421" s="12" t="s">
        <v>773</v>
      </c>
      <c r="L421" s="12" t="s">
        <v>774</v>
      </c>
    </row>
    <row r="422" ht="14.25" hidden="1" customHeight="1">
      <c r="A422" s="3">
        <v>13928.0</v>
      </c>
      <c r="B422" s="4" t="s">
        <v>2254</v>
      </c>
      <c r="C422" s="4" t="s">
        <v>2428</v>
      </c>
      <c r="D422" s="4" t="s">
        <v>2429</v>
      </c>
      <c r="E422" s="4" t="s">
        <v>2430</v>
      </c>
      <c r="F422" s="4" t="s">
        <v>768</v>
      </c>
      <c r="G422" s="4" t="s">
        <v>2431</v>
      </c>
      <c r="H422" s="4" t="s">
        <v>778</v>
      </c>
      <c r="I422" s="4" t="s">
        <v>2432</v>
      </c>
      <c r="J422" s="4" t="s">
        <v>772</v>
      </c>
      <c r="K422" s="4" t="s">
        <v>773</v>
      </c>
      <c r="L422" s="4" t="s">
        <v>774</v>
      </c>
    </row>
    <row r="423" ht="14.25" hidden="1" customHeight="1">
      <c r="A423" s="11">
        <v>13928.0</v>
      </c>
      <c r="B423" s="12" t="s">
        <v>2254</v>
      </c>
      <c r="C423" s="12" t="s">
        <v>2433</v>
      </c>
      <c r="D423" s="12" t="s">
        <v>2434</v>
      </c>
      <c r="E423" s="12" t="s">
        <v>2434</v>
      </c>
      <c r="F423" s="12" t="s">
        <v>768</v>
      </c>
      <c r="G423" s="12" t="s">
        <v>2435</v>
      </c>
      <c r="H423" s="12" t="s">
        <v>778</v>
      </c>
      <c r="I423" s="12" t="s">
        <v>2436</v>
      </c>
      <c r="J423" s="12" t="s">
        <v>772</v>
      </c>
      <c r="K423" s="12" t="s">
        <v>773</v>
      </c>
      <c r="L423" s="12" t="s">
        <v>774</v>
      </c>
    </row>
    <row r="424" ht="14.25" hidden="1" customHeight="1">
      <c r="A424" s="3">
        <v>13928.0</v>
      </c>
      <c r="B424" s="4" t="s">
        <v>2254</v>
      </c>
      <c r="C424" s="4" t="s">
        <v>2437</v>
      </c>
      <c r="D424" s="4" t="s">
        <v>2438</v>
      </c>
      <c r="E424" s="4" t="s">
        <v>2439</v>
      </c>
      <c r="F424" s="4" t="s">
        <v>768</v>
      </c>
      <c r="G424" s="4" t="s">
        <v>2440</v>
      </c>
      <c r="H424" s="4" t="s">
        <v>778</v>
      </c>
      <c r="I424" s="4" t="s">
        <v>2441</v>
      </c>
      <c r="J424" s="4" t="s">
        <v>772</v>
      </c>
      <c r="K424" s="4" t="s">
        <v>773</v>
      </c>
      <c r="L424" s="4" t="s">
        <v>774</v>
      </c>
    </row>
    <row r="425" ht="14.25" hidden="1" customHeight="1">
      <c r="A425" s="11">
        <v>13928.0</v>
      </c>
      <c r="B425" s="12" t="s">
        <v>2254</v>
      </c>
      <c r="C425" s="12" t="s">
        <v>2442</v>
      </c>
      <c r="D425" s="12" t="s">
        <v>2443</v>
      </c>
      <c r="E425" s="12" t="s">
        <v>2443</v>
      </c>
      <c r="F425" s="12" t="s">
        <v>768</v>
      </c>
      <c r="G425" s="12" t="s">
        <v>2444</v>
      </c>
      <c r="H425" s="12" t="s">
        <v>778</v>
      </c>
      <c r="I425" s="12" t="s">
        <v>2445</v>
      </c>
      <c r="J425" s="12" t="s">
        <v>772</v>
      </c>
      <c r="K425" s="12" t="s">
        <v>773</v>
      </c>
      <c r="L425" s="12" t="s">
        <v>774</v>
      </c>
    </row>
    <row r="426" ht="14.25" hidden="1" customHeight="1">
      <c r="A426" s="3">
        <v>13928.0</v>
      </c>
      <c r="B426" s="4" t="s">
        <v>2254</v>
      </c>
      <c r="C426" s="4" t="s">
        <v>2446</v>
      </c>
      <c r="D426" s="4" t="s">
        <v>2447</v>
      </c>
      <c r="E426" s="4" t="s">
        <v>2447</v>
      </c>
      <c r="F426" s="4" t="s">
        <v>768</v>
      </c>
      <c r="G426" s="4" t="s">
        <v>2448</v>
      </c>
      <c r="H426" s="4" t="s">
        <v>778</v>
      </c>
      <c r="I426" s="4" t="s">
        <v>2449</v>
      </c>
      <c r="J426" s="4" t="s">
        <v>772</v>
      </c>
      <c r="K426" s="4" t="s">
        <v>773</v>
      </c>
      <c r="L426" s="4" t="s">
        <v>774</v>
      </c>
    </row>
    <row r="427" ht="14.25" hidden="1" customHeight="1">
      <c r="A427" s="11">
        <v>13928.0</v>
      </c>
      <c r="B427" s="12" t="s">
        <v>2254</v>
      </c>
      <c r="C427" s="12" t="s">
        <v>2450</v>
      </c>
      <c r="D427" s="12" t="s">
        <v>2451</v>
      </c>
      <c r="E427" s="12" t="s">
        <v>2451</v>
      </c>
      <c r="F427" s="12" t="s">
        <v>768</v>
      </c>
      <c r="G427" s="12" t="s">
        <v>2323</v>
      </c>
      <c r="H427" s="12" t="s">
        <v>778</v>
      </c>
      <c r="I427" s="12" t="s">
        <v>2452</v>
      </c>
      <c r="J427" s="12" t="s">
        <v>772</v>
      </c>
      <c r="K427" s="12" t="s">
        <v>773</v>
      </c>
      <c r="L427" s="12" t="s">
        <v>774</v>
      </c>
    </row>
    <row r="428" ht="14.25" hidden="1" customHeight="1">
      <c r="A428" s="3">
        <v>13928.0</v>
      </c>
      <c r="B428" s="4" t="s">
        <v>2254</v>
      </c>
      <c r="C428" s="4" t="s">
        <v>2453</v>
      </c>
      <c r="D428" s="4" t="s">
        <v>2454</v>
      </c>
      <c r="E428" s="4" t="s">
        <v>2454</v>
      </c>
      <c r="F428" s="4" t="s">
        <v>768</v>
      </c>
      <c r="G428" s="4" t="s">
        <v>2455</v>
      </c>
      <c r="H428" s="4" t="s">
        <v>778</v>
      </c>
      <c r="I428" s="4" t="s">
        <v>2456</v>
      </c>
      <c r="J428" s="4" t="s">
        <v>772</v>
      </c>
      <c r="K428" s="4" t="s">
        <v>773</v>
      </c>
      <c r="L428" s="4" t="s">
        <v>774</v>
      </c>
    </row>
    <row r="429" ht="14.25" hidden="1" customHeight="1">
      <c r="A429" s="11">
        <v>13928.0</v>
      </c>
      <c r="B429" s="12" t="s">
        <v>2254</v>
      </c>
      <c r="C429" s="12" t="s">
        <v>2457</v>
      </c>
      <c r="D429" s="12" t="s">
        <v>2458</v>
      </c>
      <c r="E429" s="12" t="s">
        <v>2458</v>
      </c>
      <c r="F429" s="12" t="s">
        <v>768</v>
      </c>
      <c r="G429" s="12" t="s">
        <v>2459</v>
      </c>
      <c r="H429" s="12" t="s">
        <v>778</v>
      </c>
      <c r="I429" s="12" t="s">
        <v>2460</v>
      </c>
      <c r="J429" s="12" t="s">
        <v>772</v>
      </c>
      <c r="K429" s="12" t="s">
        <v>773</v>
      </c>
      <c r="L429" s="12" t="s">
        <v>774</v>
      </c>
    </row>
    <row r="430" ht="14.25" hidden="1" customHeight="1">
      <c r="A430" s="3">
        <v>13928.0</v>
      </c>
      <c r="B430" s="4" t="s">
        <v>2461</v>
      </c>
      <c r="C430" s="4" t="s">
        <v>2462</v>
      </c>
      <c r="D430" s="4" t="s">
        <v>2463</v>
      </c>
      <c r="E430" s="4" t="s">
        <v>2463</v>
      </c>
      <c r="F430" s="4" t="s">
        <v>768</v>
      </c>
      <c r="G430" s="4" t="s">
        <v>2464</v>
      </c>
      <c r="H430" s="4" t="s">
        <v>805</v>
      </c>
      <c r="I430" s="4" t="s">
        <v>2465</v>
      </c>
      <c r="J430" s="4" t="s">
        <v>772</v>
      </c>
      <c r="K430" s="4" t="s">
        <v>773</v>
      </c>
      <c r="L430" s="4" t="s">
        <v>774</v>
      </c>
    </row>
    <row r="431" ht="14.25" hidden="1" customHeight="1">
      <c r="A431" s="11">
        <v>13928.0</v>
      </c>
      <c r="B431" s="12" t="s">
        <v>2461</v>
      </c>
      <c r="C431" s="12" t="s">
        <v>2466</v>
      </c>
      <c r="D431" s="12" t="s">
        <v>2467</v>
      </c>
      <c r="E431" s="12" t="s">
        <v>2467</v>
      </c>
      <c r="F431" s="12" t="s">
        <v>768</v>
      </c>
      <c r="G431" s="12" t="s">
        <v>2468</v>
      </c>
      <c r="H431" s="12" t="s">
        <v>805</v>
      </c>
      <c r="I431" s="12" t="s">
        <v>2469</v>
      </c>
      <c r="J431" s="12" t="s">
        <v>772</v>
      </c>
      <c r="K431" s="12" t="s">
        <v>773</v>
      </c>
      <c r="L431" s="12" t="s">
        <v>774</v>
      </c>
    </row>
    <row r="432" ht="14.25" hidden="1" customHeight="1">
      <c r="A432" s="3">
        <v>13928.0</v>
      </c>
      <c r="B432" s="4" t="s">
        <v>2461</v>
      </c>
      <c r="C432" s="4" t="s">
        <v>2470</v>
      </c>
      <c r="D432" s="4" t="s">
        <v>2471</v>
      </c>
      <c r="E432" s="4" t="s">
        <v>2471</v>
      </c>
      <c r="F432" s="4" t="s">
        <v>768</v>
      </c>
      <c r="G432" s="4" t="s">
        <v>2472</v>
      </c>
      <c r="H432" s="4" t="s">
        <v>805</v>
      </c>
      <c r="I432" s="4" t="s">
        <v>2473</v>
      </c>
      <c r="J432" s="4" t="s">
        <v>772</v>
      </c>
      <c r="K432" s="4" t="s">
        <v>773</v>
      </c>
      <c r="L432" s="4" t="s">
        <v>774</v>
      </c>
    </row>
    <row r="433" ht="14.25" hidden="1" customHeight="1">
      <c r="A433" s="11">
        <v>13928.0</v>
      </c>
      <c r="B433" s="12" t="s">
        <v>2461</v>
      </c>
      <c r="C433" s="12" t="s">
        <v>2474</v>
      </c>
      <c r="D433" s="12" t="s">
        <v>2475</v>
      </c>
      <c r="E433" s="12" t="s">
        <v>2475</v>
      </c>
      <c r="F433" s="12" t="s">
        <v>768</v>
      </c>
      <c r="G433" s="12" t="s">
        <v>2476</v>
      </c>
      <c r="H433" s="12" t="s">
        <v>805</v>
      </c>
      <c r="I433" s="12" t="s">
        <v>2477</v>
      </c>
      <c r="J433" s="12" t="s">
        <v>772</v>
      </c>
      <c r="K433" s="12" t="s">
        <v>773</v>
      </c>
      <c r="L433" s="12" t="s">
        <v>774</v>
      </c>
    </row>
    <row r="434" ht="14.25" hidden="1" customHeight="1">
      <c r="A434" s="3">
        <v>13928.0</v>
      </c>
      <c r="B434" s="4" t="s">
        <v>2461</v>
      </c>
      <c r="C434" s="4" t="s">
        <v>2478</v>
      </c>
      <c r="D434" s="4" t="s">
        <v>2479</v>
      </c>
      <c r="E434" s="4" t="s">
        <v>2479</v>
      </c>
      <c r="F434" s="4" t="s">
        <v>768</v>
      </c>
      <c r="G434" s="4" t="s">
        <v>2480</v>
      </c>
      <c r="H434" s="4" t="s">
        <v>805</v>
      </c>
      <c r="I434" s="4" t="s">
        <v>2481</v>
      </c>
      <c r="J434" s="4" t="s">
        <v>772</v>
      </c>
      <c r="K434" s="4" t="s">
        <v>773</v>
      </c>
      <c r="L434" s="4" t="s">
        <v>774</v>
      </c>
    </row>
    <row r="435" ht="14.25" hidden="1" customHeight="1">
      <c r="A435" s="11">
        <v>13928.0</v>
      </c>
      <c r="B435" s="12" t="s">
        <v>2461</v>
      </c>
      <c r="C435" s="12" t="s">
        <v>2482</v>
      </c>
      <c r="D435" s="12" t="s">
        <v>2483</v>
      </c>
      <c r="E435" s="12" t="s">
        <v>2483</v>
      </c>
      <c r="F435" s="12" t="s">
        <v>768</v>
      </c>
      <c r="G435" s="12" t="s">
        <v>2484</v>
      </c>
      <c r="H435" s="12" t="s">
        <v>805</v>
      </c>
      <c r="I435" s="12" t="s">
        <v>2485</v>
      </c>
      <c r="J435" s="12" t="s">
        <v>772</v>
      </c>
      <c r="K435" s="12" t="s">
        <v>773</v>
      </c>
      <c r="L435" s="12" t="s">
        <v>774</v>
      </c>
    </row>
    <row r="436" ht="14.25" hidden="1" customHeight="1">
      <c r="A436" s="3">
        <v>13928.0</v>
      </c>
      <c r="B436" s="4" t="s">
        <v>2461</v>
      </c>
      <c r="C436" s="4" t="s">
        <v>2486</v>
      </c>
      <c r="D436" s="4" t="s">
        <v>2487</v>
      </c>
      <c r="E436" s="4" t="s">
        <v>2487</v>
      </c>
      <c r="F436" s="4" t="s">
        <v>768</v>
      </c>
      <c r="G436" s="4" t="s">
        <v>2488</v>
      </c>
      <c r="H436" s="4" t="s">
        <v>805</v>
      </c>
      <c r="I436" s="4" t="s">
        <v>2489</v>
      </c>
      <c r="J436" s="4" t="s">
        <v>772</v>
      </c>
      <c r="K436" s="4" t="s">
        <v>773</v>
      </c>
      <c r="L436" s="4" t="s">
        <v>774</v>
      </c>
    </row>
    <row r="437" ht="14.25" hidden="1" customHeight="1">
      <c r="A437" s="11">
        <v>13928.0</v>
      </c>
      <c r="B437" s="12" t="s">
        <v>2461</v>
      </c>
      <c r="C437" s="12" t="s">
        <v>2490</v>
      </c>
      <c r="D437" s="12" t="s">
        <v>2491</v>
      </c>
      <c r="E437" s="12" t="s">
        <v>2492</v>
      </c>
      <c r="F437" s="12" t="s">
        <v>768</v>
      </c>
      <c r="G437" s="12" t="s">
        <v>2493</v>
      </c>
      <c r="H437" s="12" t="s">
        <v>805</v>
      </c>
      <c r="I437" s="12" t="s">
        <v>2494</v>
      </c>
      <c r="J437" s="12" t="s">
        <v>772</v>
      </c>
      <c r="K437" s="12" t="s">
        <v>773</v>
      </c>
      <c r="L437" s="12" t="s">
        <v>774</v>
      </c>
    </row>
    <row r="438" ht="14.25" hidden="1" customHeight="1">
      <c r="A438" s="3">
        <v>13928.0</v>
      </c>
      <c r="B438" s="4" t="s">
        <v>2461</v>
      </c>
      <c r="C438" s="4" t="s">
        <v>2495</v>
      </c>
      <c r="D438" s="4" t="s">
        <v>2496</v>
      </c>
      <c r="E438" s="4" t="s">
        <v>2496</v>
      </c>
      <c r="F438" s="4" t="s">
        <v>768</v>
      </c>
      <c r="G438" s="4" t="s">
        <v>1103</v>
      </c>
      <c r="H438" s="4" t="s">
        <v>805</v>
      </c>
      <c r="I438" s="4" t="s">
        <v>2497</v>
      </c>
      <c r="J438" s="4" t="s">
        <v>772</v>
      </c>
      <c r="K438" s="4" t="s">
        <v>773</v>
      </c>
      <c r="L438" s="4" t="s">
        <v>774</v>
      </c>
    </row>
    <row r="439" ht="14.25" hidden="1" customHeight="1">
      <c r="A439" s="11">
        <v>13928.0</v>
      </c>
      <c r="B439" s="12" t="s">
        <v>2461</v>
      </c>
      <c r="C439" s="12" t="s">
        <v>2498</v>
      </c>
      <c r="D439" s="12" t="s">
        <v>2499</v>
      </c>
      <c r="E439" s="12" t="s">
        <v>2500</v>
      </c>
      <c r="F439" s="12" t="s">
        <v>768</v>
      </c>
      <c r="G439" s="12" t="s">
        <v>2501</v>
      </c>
      <c r="H439" s="12" t="s">
        <v>805</v>
      </c>
      <c r="I439" s="12" t="s">
        <v>2502</v>
      </c>
      <c r="J439" s="12" t="s">
        <v>772</v>
      </c>
      <c r="K439" s="12" t="s">
        <v>773</v>
      </c>
      <c r="L439" s="12" t="s">
        <v>774</v>
      </c>
    </row>
    <row r="440" ht="14.25" hidden="1" customHeight="1">
      <c r="A440" s="3">
        <v>13928.0</v>
      </c>
      <c r="B440" s="4" t="s">
        <v>2461</v>
      </c>
      <c r="C440" s="4" t="s">
        <v>2503</v>
      </c>
      <c r="D440" s="4" t="s">
        <v>2504</v>
      </c>
      <c r="E440" s="4" t="s">
        <v>2504</v>
      </c>
      <c r="F440" s="4" t="s">
        <v>768</v>
      </c>
      <c r="G440" s="4" t="s">
        <v>2505</v>
      </c>
      <c r="H440" s="4" t="s">
        <v>805</v>
      </c>
      <c r="I440" s="4" t="s">
        <v>2506</v>
      </c>
      <c r="J440" s="4" t="s">
        <v>772</v>
      </c>
      <c r="K440" s="4" t="s">
        <v>773</v>
      </c>
      <c r="L440" s="4" t="s">
        <v>774</v>
      </c>
    </row>
    <row r="441" ht="14.25" hidden="1" customHeight="1">
      <c r="A441" s="11">
        <v>13928.0</v>
      </c>
      <c r="B441" s="12" t="s">
        <v>2461</v>
      </c>
      <c r="C441" s="12" t="s">
        <v>2507</v>
      </c>
      <c r="D441" s="12" t="s">
        <v>2508</v>
      </c>
      <c r="E441" s="12" t="s">
        <v>2509</v>
      </c>
      <c r="F441" s="12" t="s">
        <v>768</v>
      </c>
      <c r="G441" s="12" t="s">
        <v>2510</v>
      </c>
      <c r="H441" s="12" t="s">
        <v>805</v>
      </c>
      <c r="I441" s="12" t="s">
        <v>2511</v>
      </c>
      <c r="J441" s="12" t="s">
        <v>772</v>
      </c>
      <c r="K441" s="12" t="s">
        <v>773</v>
      </c>
      <c r="L441" s="12" t="s">
        <v>774</v>
      </c>
    </row>
    <row r="442" ht="14.25" hidden="1" customHeight="1">
      <c r="A442" s="3">
        <v>13928.0</v>
      </c>
      <c r="B442" s="4" t="s">
        <v>2461</v>
      </c>
      <c r="C442" s="4" t="s">
        <v>2512</v>
      </c>
      <c r="D442" s="4" t="s">
        <v>2513</v>
      </c>
      <c r="E442" s="4" t="s">
        <v>2514</v>
      </c>
      <c r="F442" s="4" t="s">
        <v>768</v>
      </c>
      <c r="G442" s="4" t="s">
        <v>2515</v>
      </c>
      <c r="H442" s="4" t="s">
        <v>805</v>
      </c>
      <c r="I442" s="4" t="s">
        <v>2516</v>
      </c>
      <c r="J442" s="4" t="s">
        <v>772</v>
      </c>
      <c r="K442" s="4" t="s">
        <v>773</v>
      </c>
      <c r="L442" s="4" t="s">
        <v>774</v>
      </c>
    </row>
    <row r="443" ht="14.25" hidden="1" customHeight="1">
      <c r="A443" s="11">
        <v>13928.0</v>
      </c>
      <c r="B443" s="12" t="s">
        <v>2461</v>
      </c>
      <c r="C443" s="12" t="s">
        <v>2517</v>
      </c>
      <c r="D443" s="12" t="s">
        <v>2518</v>
      </c>
      <c r="E443" s="12" t="s">
        <v>2519</v>
      </c>
      <c r="F443" s="12" t="s">
        <v>768</v>
      </c>
      <c r="G443" s="12" t="s">
        <v>2520</v>
      </c>
      <c r="H443" s="12" t="s">
        <v>770</v>
      </c>
      <c r="I443" s="12" t="s">
        <v>2521</v>
      </c>
      <c r="J443" s="12" t="s">
        <v>772</v>
      </c>
      <c r="K443" s="12" t="s">
        <v>773</v>
      </c>
      <c r="L443" s="12" t="s">
        <v>774</v>
      </c>
    </row>
    <row r="444" ht="14.25" hidden="1" customHeight="1">
      <c r="A444" s="3">
        <v>13928.0</v>
      </c>
      <c r="B444" s="4" t="s">
        <v>2461</v>
      </c>
      <c r="C444" s="4" t="s">
        <v>2522</v>
      </c>
      <c r="D444" s="4" t="s">
        <v>2523</v>
      </c>
      <c r="E444" s="4" t="s">
        <v>2524</v>
      </c>
      <c r="F444" s="4" t="s">
        <v>768</v>
      </c>
      <c r="G444" s="4" t="s">
        <v>2525</v>
      </c>
      <c r="H444" s="4" t="s">
        <v>866</v>
      </c>
      <c r="I444" s="4" t="s">
        <v>2526</v>
      </c>
      <c r="J444" s="4" t="s">
        <v>772</v>
      </c>
      <c r="K444" s="4" t="s">
        <v>773</v>
      </c>
      <c r="L444" s="4" t="s">
        <v>774</v>
      </c>
    </row>
    <row r="445" ht="14.25" hidden="1" customHeight="1">
      <c r="A445" s="11">
        <v>13928.0</v>
      </c>
      <c r="B445" s="12" t="s">
        <v>2461</v>
      </c>
      <c r="C445" s="12" t="s">
        <v>2527</v>
      </c>
      <c r="D445" s="12" t="s">
        <v>2528</v>
      </c>
      <c r="E445" s="12" t="s">
        <v>2528</v>
      </c>
      <c r="F445" s="12" t="s">
        <v>768</v>
      </c>
      <c r="G445" s="12" t="s">
        <v>2529</v>
      </c>
      <c r="H445" s="12" t="s">
        <v>866</v>
      </c>
      <c r="I445" s="12" t="s">
        <v>2530</v>
      </c>
      <c r="J445" s="12" t="s">
        <v>772</v>
      </c>
      <c r="K445" s="12" t="s">
        <v>773</v>
      </c>
      <c r="L445" s="12" t="s">
        <v>774</v>
      </c>
    </row>
    <row r="446" ht="14.25" hidden="1" customHeight="1">
      <c r="A446" s="3">
        <v>13928.0</v>
      </c>
      <c r="B446" s="4" t="s">
        <v>2461</v>
      </c>
      <c r="C446" s="4" t="s">
        <v>2531</v>
      </c>
      <c r="D446" s="4" t="s">
        <v>2532</v>
      </c>
      <c r="E446" s="4" t="s">
        <v>2532</v>
      </c>
      <c r="F446" s="4" t="s">
        <v>768</v>
      </c>
      <c r="G446" s="4" t="s">
        <v>2533</v>
      </c>
      <c r="H446" s="4" t="s">
        <v>866</v>
      </c>
      <c r="I446" s="4" t="s">
        <v>2534</v>
      </c>
      <c r="J446" s="4" t="s">
        <v>772</v>
      </c>
      <c r="K446" s="4" t="s">
        <v>773</v>
      </c>
      <c r="L446" s="4" t="s">
        <v>774</v>
      </c>
    </row>
    <row r="447" ht="14.25" hidden="1" customHeight="1">
      <c r="A447" s="11">
        <v>13928.0</v>
      </c>
      <c r="B447" s="12" t="s">
        <v>2461</v>
      </c>
      <c r="C447" s="12" t="s">
        <v>2535</v>
      </c>
      <c r="D447" s="12" t="s">
        <v>2536</v>
      </c>
      <c r="E447" s="12" t="s">
        <v>2536</v>
      </c>
      <c r="F447" s="12" t="s">
        <v>768</v>
      </c>
      <c r="G447" s="12" t="s">
        <v>2315</v>
      </c>
      <c r="H447" s="12" t="s">
        <v>866</v>
      </c>
      <c r="I447" s="12" t="s">
        <v>2537</v>
      </c>
      <c r="J447" s="12" t="s">
        <v>772</v>
      </c>
      <c r="K447" s="12" t="s">
        <v>773</v>
      </c>
      <c r="L447" s="12" t="s">
        <v>774</v>
      </c>
    </row>
    <row r="448" ht="14.25" hidden="1" customHeight="1">
      <c r="A448" s="3">
        <v>13928.0</v>
      </c>
      <c r="B448" s="4" t="s">
        <v>2461</v>
      </c>
      <c r="C448" s="4" t="s">
        <v>2538</v>
      </c>
      <c r="D448" s="4" t="s">
        <v>2539</v>
      </c>
      <c r="E448" s="4" t="s">
        <v>2539</v>
      </c>
      <c r="F448" s="4" t="s">
        <v>768</v>
      </c>
      <c r="G448" s="4" t="s">
        <v>2525</v>
      </c>
      <c r="H448" s="4" t="s">
        <v>866</v>
      </c>
      <c r="I448" s="4" t="s">
        <v>2540</v>
      </c>
      <c r="J448" s="4" t="s">
        <v>772</v>
      </c>
      <c r="K448" s="4" t="s">
        <v>773</v>
      </c>
      <c r="L448" s="4" t="s">
        <v>774</v>
      </c>
    </row>
    <row r="449" ht="14.25" hidden="1" customHeight="1">
      <c r="A449" s="11">
        <v>13928.0</v>
      </c>
      <c r="B449" s="12" t="s">
        <v>2461</v>
      </c>
      <c r="C449" s="12" t="s">
        <v>2541</v>
      </c>
      <c r="D449" s="12" t="s">
        <v>2542</v>
      </c>
      <c r="E449" s="12" t="s">
        <v>2542</v>
      </c>
      <c r="F449" s="12" t="s">
        <v>768</v>
      </c>
      <c r="G449" s="12" t="s">
        <v>2529</v>
      </c>
      <c r="H449" s="12" t="s">
        <v>866</v>
      </c>
      <c r="I449" s="12" t="s">
        <v>2543</v>
      </c>
      <c r="J449" s="12" t="s">
        <v>772</v>
      </c>
      <c r="K449" s="12" t="s">
        <v>773</v>
      </c>
      <c r="L449" s="12" t="s">
        <v>774</v>
      </c>
    </row>
    <row r="450" ht="14.25" hidden="1" customHeight="1">
      <c r="A450" s="3">
        <v>13928.0</v>
      </c>
      <c r="B450" s="4" t="s">
        <v>2461</v>
      </c>
      <c r="C450" s="4" t="s">
        <v>2544</v>
      </c>
      <c r="D450" s="4" t="s">
        <v>2545</v>
      </c>
      <c r="E450" s="4" t="s">
        <v>2546</v>
      </c>
      <c r="F450" s="4" t="s">
        <v>768</v>
      </c>
      <c r="G450" s="4" t="s">
        <v>2547</v>
      </c>
      <c r="H450" s="4" t="s">
        <v>810</v>
      </c>
      <c r="I450" s="4" t="s">
        <v>2548</v>
      </c>
      <c r="J450" s="4" t="s">
        <v>772</v>
      </c>
      <c r="K450" s="4" t="s">
        <v>773</v>
      </c>
      <c r="L450" s="4" t="s">
        <v>774</v>
      </c>
    </row>
    <row r="451" ht="14.25" hidden="1" customHeight="1">
      <c r="A451" s="11">
        <v>13928.0</v>
      </c>
      <c r="B451" s="12" t="s">
        <v>2461</v>
      </c>
      <c r="C451" s="12" t="s">
        <v>2549</v>
      </c>
      <c r="D451" s="12" t="s">
        <v>2550</v>
      </c>
      <c r="E451" s="12" t="s">
        <v>2550</v>
      </c>
      <c r="F451" s="12" t="s">
        <v>768</v>
      </c>
      <c r="G451" s="12" t="s">
        <v>2551</v>
      </c>
      <c r="H451" s="12" t="s">
        <v>810</v>
      </c>
      <c r="I451" s="12" t="s">
        <v>2552</v>
      </c>
      <c r="J451" s="12" t="s">
        <v>772</v>
      </c>
      <c r="K451" s="12" t="s">
        <v>773</v>
      </c>
      <c r="L451" s="12" t="s">
        <v>774</v>
      </c>
    </row>
    <row r="452" ht="14.25" hidden="1" customHeight="1">
      <c r="A452" s="3">
        <v>13928.0</v>
      </c>
      <c r="B452" s="4" t="s">
        <v>2461</v>
      </c>
      <c r="C452" s="4" t="s">
        <v>2553</v>
      </c>
      <c r="D452" s="4" t="s">
        <v>2554</v>
      </c>
      <c r="E452" s="4" t="s">
        <v>2554</v>
      </c>
      <c r="F452" s="4" t="s">
        <v>768</v>
      </c>
      <c r="G452" s="4" t="s">
        <v>2555</v>
      </c>
      <c r="H452" s="4" t="s">
        <v>810</v>
      </c>
      <c r="I452" s="4" t="s">
        <v>2556</v>
      </c>
      <c r="J452" s="4" t="s">
        <v>772</v>
      </c>
      <c r="K452" s="4" t="s">
        <v>773</v>
      </c>
      <c r="L452" s="4" t="s">
        <v>774</v>
      </c>
    </row>
    <row r="453" ht="14.25" hidden="1" customHeight="1">
      <c r="A453" s="11">
        <v>13928.0</v>
      </c>
      <c r="B453" s="12" t="s">
        <v>2461</v>
      </c>
      <c r="C453" s="12" t="s">
        <v>2557</v>
      </c>
      <c r="D453" s="12" t="s">
        <v>2558</v>
      </c>
      <c r="E453" s="12" t="s">
        <v>2558</v>
      </c>
      <c r="F453" s="12" t="s">
        <v>768</v>
      </c>
      <c r="G453" s="12" t="s">
        <v>2559</v>
      </c>
      <c r="H453" s="12" t="s">
        <v>810</v>
      </c>
      <c r="I453" s="12" t="s">
        <v>2560</v>
      </c>
      <c r="J453" s="12" t="s">
        <v>772</v>
      </c>
      <c r="K453" s="12" t="s">
        <v>773</v>
      </c>
      <c r="L453" s="12" t="s">
        <v>774</v>
      </c>
    </row>
    <row r="454" ht="14.25" hidden="1" customHeight="1">
      <c r="A454" s="3">
        <v>13928.0</v>
      </c>
      <c r="B454" s="4" t="s">
        <v>2461</v>
      </c>
      <c r="C454" s="4" t="s">
        <v>2561</v>
      </c>
      <c r="D454" s="4" t="s">
        <v>2562</v>
      </c>
      <c r="E454" s="4" t="s">
        <v>2562</v>
      </c>
      <c r="F454" s="4" t="s">
        <v>768</v>
      </c>
      <c r="G454" s="4" t="s">
        <v>2563</v>
      </c>
      <c r="H454" s="4" t="s">
        <v>810</v>
      </c>
      <c r="I454" s="4" t="s">
        <v>2564</v>
      </c>
      <c r="J454" s="4" t="s">
        <v>772</v>
      </c>
      <c r="K454" s="4" t="s">
        <v>773</v>
      </c>
      <c r="L454" s="4" t="s">
        <v>774</v>
      </c>
    </row>
    <row r="455" ht="14.25" hidden="1" customHeight="1">
      <c r="A455" s="11">
        <v>13928.0</v>
      </c>
      <c r="B455" s="12" t="s">
        <v>2461</v>
      </c>
      <c r="C455" s="12" t="s">
        <v>2565</v>
      </c>
      <c r="D455" s="12" t="s">
        <v>2566</v>
      </c>
      <c r="E455" s="12" t="s">
        <v>2566</v>
      </c>
      <c r="F455" s="12" t="s">
        <v>768</v>
      </c>
      <c r="G455" s="12" t="s">
        <v>2224</v>
      </c>
      <c r="H455" s="12" t="s">
        <v>810</v>
      </c>
      <c r="I455" s="12" t="s">
        <v>2567</v>
      </c>
      <c r="J455" s="12" t="s">
        <v>772</v>
      </c>
      <c r="K455" s="12" t="s">
        <v>773</v>
      </c>
      <c r="L455" s="12" t="s">
        <v>774</v>
      </c>
    </row>
    <row r="456" ht="14.25" hidden="1" customHeight="1">
      <c r="A456" s="3">
        <v>13928.0</v>
      </c>
      <c r="B456" s="4" t="s">
        <v>2461</v>
      </c>
      <c r="C456" s="4" t="s">
        <v>2568</v>
      </c>
      <c r="D456" s="4" t="s">
        <v>2569</v>
      </c>
      <c r="E456" s="4" t="s">
        <v>2569</v>
      </c>
      <c r="F456" s="4" t="s">
        <v>768</v>
      </c>
      <c r="G456" s="4" t="s">
        <v>2570</v>
      </c>
      <c r="H456" s="4" t="s">
        <v>810</v>
      </c>
      <c r="I456" s="4" t="s">
        <v>2571</v>
      </c>
      <c r="J456" s="4" t="s">
        <v>772</v>
      </c>
      <c r="K456" s="4" t="s">
        <v>773</v>
      </c>
      <c r="L456" s="4" t="s">
        <v>774</v>
      </c>
    </row>
    <row r="457" ht="14.25" hidden="1" customHeight="1">
      <c r="A457" s="11">
        <v>13928.0</v>
      </c>
      <c r="B457" s="12" t="s">
        <v>2461</v>
      </c>
      <c r="C457" s="12" t="s">
        <v>2572</v>
      </c>
      <c r="D457" s="12" t="s">
        <v>2573</v>
      </c>
      <c r="E457" s="12" t="s">
        <v>2573</v>
      </c>
      <c r="F457" s="12" t="s">
        <v>768</v>
      </c>
      <c r="G457" s="12" t="s">
        <v>2574</v>
      </c>
      <c r="H457" s="12" t="s">
        <v>810</v>
      </c>
      <c r="I457" s="12" t="s">
        <v>2575</v>
      </c>
      <c r="J457" s="12" t="s">
        <v>772</v>
      </c>
      <c r="K457" s="12" t="s">
        <v>773</v>
      </c>
      <c r="L457" s="12" t="s">
        <v>774</v>
      </c>
    </row>
    <row r="458" ht="14.25" hidden="1" customHeight="1">
      <c r="A458" s="3">
        <v>13928.0</v>
      </c>
      <c r="B458" s="4" t="s">
        <v>2461</v>
      </c>
      <c r="C458" s="4" t="s">
        <v>2576</v>
      </c>
      <c r="D458" s="4" t="s">
        <v>2577</v>
      </c>
      <c r="E458" s="4" t="s">
        <v>2577</v>
      </c>
      <c r="F458" s="4" t="s">
        <v>768</v>
      </c>
      <c r="G458" s="4" t="s">
        <v>2578</v>
      </c>
      <c r="H458" s="4" t="s">
        <v>810</v>
      </c>
      <c r="I458" s="4" t="s">
        <v>2579</v>
      </c>
      <c r="J458" s="4" t="s">
        <v>772</v>
      </c>
      <c r="K458" s="4" t="s">
        <v>773</v>
      </c>
      <c r="L458" s="4" t="s">
        <v>774</v>
      </c>
    </row>
    <row r="459" ht="14.25" hidden="1" customHeight="1">
      <c r="A459" s="11">
        <v>13928.0</v>
      </c>
      <c r="B459" s="12" t="s">
        <v>2461</v>
      </c>
      <c r="C459" s="12" t="s">
        <v>2580</v>
      </c>
      <c r="D459" s="12" t="s">
        <v>2581</v>
      </c>
      <c r="E459" s="12" t="s">
        <v>2581</v>
      </c>
      <c r="F459" s="12" t="s">
        <v>768</v>
      </c>
      <c r="G459" s="12" t="s">
        <v>2582</v>
      </c>
      <c r="H459" s="12" t="s">
        <v>810</v>
      </c>
      <c r="I459" s="12" t="s">
        <v>2583</v>
      </c>
      <c r="J459" s="12" t="s">
        <v>772</v>
      </c>
      <c r="K459" s="12" t="s">
        <v>773</v>
      </c>
      <c r="L459" s="12" t="s">
        <v>774</v>
      </c>
    </row>
    <row r="460" ht="14.25" hidden="1" customHeight="1">
      <c r="A460" s="3">
        <v>13928.0</v>
      </c>
      <c r="B460" s="4" t="s">
        <v>2461</v>
      </c>
      <c r="C460" s="4" t="s">
        <v>2584</v>
      </c>
      <c r="D460" s="4" t="s">
        <v>2566</v>
      </c>
      <c r="E460" s="4" t="s">
        <v>2566</v>
      </c>
      <c r="F460" s="4" t="s">
        <v>768</v>
      </c>
      <c r="G460" s="4" t="s">
        <v>2228</v>
      </c>
      <c r="H460" s="4" t="s">
        <v>810</v>
      </c>
      <c r="I460" s="4" t="s">
        <v>2585</v>
      </c>
      <c r="J460" s="4" t="s">
        <v>772</v>
      </c>
      <c r="K460" s="4" t="s">
        <v>773</v>
      </c>
      <c r="L460" s="4" t="s">
        <v>774</v>
      </c>
    </row>
    <row r="461" ht="14.25" hidden="1" customHeight="1">
      <c r="A461" s="11">
        <v>13928.0</v>
      </c>
      <c r="B461" s="12" t="s">
        <v>2461</v>
      </c>
      <c r="C461" s="12" t="s">
        <v>2586</v>
      </c>
      <c r="D461" s="12" t="s">
        <v>2587</v>
      </c>
      <c r="E461" s="12" t="s">
        <v>2587</v>
      </c>
      <c r="F461" s="12" t="s">
        <v>768</v>
      </c>
      <c r="G461" s="12" t="s">
        <v>2588</v>
      </c>
      <c r="H461" s="12" t="s">
        <v>810</v>
      </c>
      <c r="I461" s="12" t="s">
        <v>2589</v>
      </c>
      <c r="J461" s="12" t="s">
        <v>772</v>
      </c>
      <c r="K461" s="12" t="s">
        <v>773</v>
      </c>
      <c r="L461" s="12" t="s">
        <v>774</v>
      </c>
    </row>
    <row r="462" ht="14.25" hidden="1" customHeight="1">
      <c r="A462" s="3">
        <v>13928.0</v>
      </c>
      <c r="B462" s="4" t="s">
        <v>2461</v>
      </c>
      <c r="C462" s="4" t="s">
        <v>2590</v>
      </c>
      <c r="D462" s="4" t="s">
        <v>2591</v>
      </c>
      <c r="E462" s="4" t="s">
        <v>2591</v>
      </c>
      <c r="F462" s="4" t="s">
        <v>768</v>
      </c>
      <c r="G462" s="4" t="s">
        <v>2592</v>
      </c>
      <c r="H462" s="4" t="s">
        <v>810</v>
      </c>
      <c r="I462" s="4" t="s">
        <v>2593</v>
      </c>
      <c r="J462" s="4" t="s">
        <v>772</v>
      </c>
      <c r="K462" s="4" t="s">
        <v>773</v>
      </c>
      <c r="L462" s="4" t="s">
        <v>774</v>
      </c>
    </row>
    <row r="463" ht="14.25" hidden="1" customHeight="1">
      <c r="A463" s="11">
        <v>13928.0</v>
      </c>
      <c r="B463" s="12" t="s">
        <v>2461</v>
      </c>
      <c r="C463" s="12" t="s">
        <v>2594</v>
      </c>
      <c r="D463" s="12" t="s">
        <v>2595</v>
      </c>
      <c r="E463" s="12" t="s">
        <v>2595</v>
      </c>
      <c r="F463" s="12" t="s">
        <v>768</v>
      </c>
      <c r="G463" s="12" t="s">
        <v>2596</v>
      </c>
      <c r="H463" s="12" t="s">
        <v>810</v>
      </c>
      <c r="I463" s="12" t="s">
        <v>2597</v>
      </c>
      <c r="J463" s="12" t="s">
        <v>772</v>
      </c>
      <c r="K463" s="12" t="s">
        <v>773</v>
      </c>
      <c r="L463" s="12" t="s">
        <v>774</v>
      </c>
    </row>
    <row r="464" ht="14.25" hidden="1" customHeight="1">
      <c r="A464" s="3">
        <v>13928.0</v>
      </c>
      <c r="B464" s="4" t="s">
        <v>2461</v>
      </c>
      <c r="C464" s="4" t="s">
        <v>2598</v>
      </c>
      <c r="D464" s="4" t="s">
        <v>2599</v>
      </c>
      <c r="E464" s="4" t="s">
        <v>2599</v>
      </c>
      <c r="F464" s="4" t="s">
        <v>768</v>
      </c>
      <c r="G464" s="4" t="s">
        <v>1754</v>
      </c>
      <c r="H464" s="4" t="s">
        <v>810</v>
      </c>
      <c r="I464" s="4" t="s">
        <v>2600</v>
      </c>
      <c r="J464" s="4" t="s">
        <v>772</v>
      </c>
      <c r="K464" s="4" t="s">
        <v>773</v>
      </c>
      <c r="L464" s="4" t="s">
        <v>774</v>
      </c>
    </row>
    <row r="465" ht="14.25" hidden="1" customHeight="1">
      <c r="A465" s="11">
        <v>13928.0</v>
      </c>
      <c r="B465" s="12" t="s">
        <v>2461</v>
      </c>
      <c r="C465" s="12" t="s">
        <v>2601</v>
      </c>
      <c r="D465" s="12" t="s">
        <v>2602</v>
      </c>
      <c r="E465" s="12" t="s">
        <v>2602</v>
      </c>
      <c r="F465" s="12" t="s">
        <v>768</v>
      </c>
      <c r="G465" s="12" t="s">
        <v>2603</v>
      </c>
      <c r="H465" s="12" t="s">
        <v>810</v>
      </c>
      <c r="I465" s="12" t="s">
        <v>2604</v>
      </c>
      <c r="J465" s="12" t="s">
        <v>772</v>
      </c>
      <c r="K465" s="12" t="s">
        <v>773</v>
      </c>
      <c r="L465" s="12" t="s">
        <v>774</v>
      </c>
    </row>
    <row r="466" ht="14.25" hidden="1" customHeight="1">
      <c r="A466" s="3">
        <v>13928.0</v>
      </c>
      <c r="B466" s="4" t="s">
        <v>2461</v>
      </c>
      <c r="C466" s="4" t="s">
        <v>2605</v>
      </c>
      <c r="D466" s="4" t="s">
        <v>2606</v>
      </c>
      <c r="E466" s="4" t="s">
        <v>2606</v>
      </c>
      <c r="F466" s="4" t="s">
        <v>768</v>
      </c>
      <c r="G466" s="4" t="s">
        <v>2607</v>
      </c>
      <c r="H466" s="4" t="s">
        <v>810</v>
      </c>
      <c r="I466" s="4" t="s">
        <v>2608</v>
      </c>
      <c r="J466" s="4" t="s">
        <v>772</v>
      </c>
      <c r="K466" s="4" t="s">
        <v>773</v>
      </c>
      <c r="L466" s="4" t="s">
        <v>774</v>
      </c>
    </row>
    <row r="467" ht="14.25" hidden="1" customHeight="1">
      <c r="A467" s="11">
        <v>13928.0</v>
      </c>
      <c r="B467" s="12" t="s">
        <v>2461</v>
      </c>
      <c r="C467" s="12" t="s">
        <v>2609</v>
      </c>
      <c r="D467" s="12" t="s">
        <v>2386</v>
      </c>
      <c r="E467" s="12" t="s">
        <v>2386</v>
      </c>
      <c r="F467" s="12" t="s">
        <v>768</v>
      </c>
      <c r="G467" s="12" t="s">
        <v>2610</v>
      </c>
      <c r="H467" s="12" t="s">
        <v>810</v>
      </c>
      <c r="I467" s="12" t="s">
        <v>2611</v>
      </c>
      <c r="J467" s="12" t="s">
        <v>772</v>
      </c>
      <c r="K467" s="12" t="s">
        <v>773</v>
      </c>
      <c r="L467" s="12" t="s">
        <v>774</v>
      </c>
    </row>
    <row r="468" ht="14.25" hidden="1" customHeight="1">
      <c r="A468" s="3">
        <v>13928.0</v>
      </c>
      <c r="B468" s="4" t="s">
        <v>2461</v>
      </c>
      <c r="C468" s="4" t="s">
        <v>2612</v>
      </c>
      <c r="D468" s="4" t="s">
        <v>2613</v>
      </c>
      <c r="E468" s="4" t="s">
        <v>2613</v>
      </c>
      <c r="F468" s="4" t="s">
        <v>768</v>
      </c>
      <c r="G468" s="4" t="s">
        <v>2614</v>
      </c>
      <c r="H468" s="4" t="s">
        <v>810</v>
      </c>
      <c r="I468" s="4" t="s">
        <v>2615</v>
      </c>
      <c r="J468" s="4" t="s">
        <v>772</v>
      </c>
      <c r="K468" s="4" t="s">
        <v>773</v>
      </c>
      <c r="L468" s="4" t="s">
        <v>774</v>
      </c>
    </row>
    <row r="469" ht="14.25" hidden="1" customHeight="1">
      <c r="A469" s="11">
        <v>13928.0</v>
      </c>
      <c r="B469" s="12" t="s">
        <v>2461</v>
      </c>
      <c r="C469" s="12" t="s">
        <v>2616</v>
      </c>
      <c r="D469" s="12" t="s">
        <v>2617</v>
      </c>
      <c r="E469" s="12" t="s">
        <v>2617</v>
      </c>
      <c r="F469" s="12" t="s">
        <v>768</v>
      </c>
      <c r="G469" s="12" t="s">
        <v>2618</v>
      </c>
      <c r="H469" s="12" t="s">
        <v>810</v>
      </c>
      <c r="I469" s="12" t="s">
        <v>2619</v>
      </c>
      <c r="J469" s="12" t="s">
        <v>772</v>
      </c>
      <c r="K469" s="12" t="s">
        <v>773</v>
      </c>
      <c r="L469" s="12" t="s">
        <v>774</v>
      </c>
    </row>
    <row r="470" ht="14.25" hidden="1" customHeight="1">
      <c r="A470" s="3">
        <v>13928.0</v>
      </c>
      <c r="B470" s="4" t="s">
        <v>2461</v>
      </c>
      <c r="C470" s="4" t="s">
        <v>2620</v>
      </c>
      <c r="D470" s="4" t="s">
        <v>2621</v>
      </c>
      <c r="E470" s="4" t="s">
        <v>2621</v>
      </c>
      <c r="F470" s="4" t="s">
        <v>768</v>
      </c>
      <c r="G470" s="4" t="s">
        <v>2622</v>
      </c>
      <c r="H470" s="4" t="s">
        <v>810</v>
      </c>
      <c r="I470" s="4" t="s">
        <v>2623</v>
      </c>
      <c r="J470" s="4" t="s">
        <v>772</v>
      </c>
      <c r="K470" s="4" t="s">
        <v>773</v>
      </c>
      <c r="L470" s="4" t="s">
        <v>774</v>
      </c>
    </row>
    <row r="471" ht="14.25" hidden="1" customHeight="1">
      <c r="A471" s="11">
        <v>13928.0</v>
      </c>
      <c r="B471" s="12" t="s">
        <v>2461</v>
      </c>
      <c r="C471" s="12" t="s">
        <v>2624</v>
      </c>
      <c r="D471" s="12" t="s">
        <v>2625</v>
      </c>
      <c r="E471" s="12" t="s">
        <v>2626</v>
      </c>
      <c r="F471" s="12" t="s">
        <v>768</v>
      </c>
      <c r="G471" s="12" t="s">
        <v>2224</v>
      </c>
      <c r="H471" s="12" t="s">
        <v>810</v>
      </c>
      <c r="I471" s="12" t="s">
        <v>2627</v>
      </c>
      <c r="J471" s="12" t="s">
        <v>772</v>
      </c>
      <c r="K471" s="12" t="s">
        <v>773</v>
      </c>
      <c r="L471" s="12" t="s">
        <v>774</v>
      </c>
    </row>
    <row r="472" ht="14.25" hidden="1" customHeight="1">
      <c r="A472" s="3">
        <v>13928.0</v>
      </c>
      <c r="B472" s="4" t="s">
        <v>2461</v>
      </c>
      <c r="C472" s="4" t="s">
        <v>2628</v>
      </c>
      <c r="D472" s="4" t="s">
        <v>2629</v>
      </c>
      <c r="E472" s="4" t="s">
        <v>2629</v>
      </c>
      <c r="F472" s="4" t="s">
        <v>768</v>
      </c>
      <c r="G472" s="4" t="s">
        <v>2630</v>
      </c>
      <c r="H472" s="4" t="s">
        <v>810</v>
      </c>
      <c r="I472" s="4" t="s">
        <v>2631</v>
      </c>
      <c r="J472" s="4" t="s">
        <v>772</v>
      </c>
      <c r="K472" s="4" t="s">
        <v>773</v>
      </c>
      <c r="L472" s="4" t="s">
        <v>774</v>
      </c>
    </row>
    <row r="473" ht="14.25" hidden="1" customHeight="1">
      <c r="A473" s="11">
        <v>13928.0</v>
      </c>
      <c r="B473" s="12" t="s">
        <v>2461</v>
      </c>
      <c r="C473" s="12" t="s">
        <v>2632</v>
      </c>
      <c r="D473" s="12" t="s">
        <v>2633</v>
      </c>
      <c r="E473" s="12" t="s">
        <v>2634</v>
      </c>
      <c r="F473" s="12" t="s">
        <v>768</v>
      </c>
      <c r="G473" s="12" t="s">
        <v>2635</v>
      </c>
      <c r="H473" s="12" t="s">
        <v>810</v>
      </c>
      <c r="I473" s="12" t="s">
        <v>2636</v>
      </c>
      <c r="J473" s="12" t="s">
        <v>772</v>
      </c>
      <c r="K473" s="12" t="s">
        <v>773</v>
      </c>
      <c r="L473" s="12" t="s">
        <v>774</v>
      </c>
    </row>
    <row r="474" ht="14.25" hidden="1" customHeight="1">
      <c r="A474" s="3">
        <v>13928.0</v>
      </c>
      <c r="B474" s="4" t="s">
        <v>2461</v>
      </c>
      <c r="C474" s="4" t="s">
        <v>2637</v>
      </c>
      <c r="D474" s="4" t="s">
        <v>2638</v>
      </c>
      <c r="E474" s="4" t="s">
        <v>2638</v>
      </c>
      <c r="F474" s="4" t="s">
        <v>768</v>
      </c>
      <c r="G474" s="4" t="s">
        <v>2639</v>
      </c>
      <c r="H474" s="4" t="s">
        <v>810</v>
      </c>
      <c r="I474" s="4" t="s">
        <v>2640</v>
      </c>
      <c r="J474" s="4" t="s">
        <v>772</v>
      </c>
      <c r="K474" s="4" t="s">
        <v>773</v>
      </c>
      <c r="L474" s="4" t="s">
        <v>774</v>
      </c>
    </row>
    <row r="475" ht="14.25" hidden="1" customHeight="1">
      <c r="A475" s="11">
        <v>13928.0</v>
      </c>
      <c r="B475" s="12" t="s">
        <v>2461</v>
      </c>
      <c r="C475" s="12" t="s">
        <v>2641</v>
      </c>
      <c r="D475" s="12" t="s">
        <v>2642</v>
      </c>
      <c r="E475" s="12" t="s">
        <v>2642</v>
      </c>
      <c r="F475" s="12" t="s">
        <v>768</v>
      </c>
      <c r="G475" s="12" t="s">
        <v>2643</v>
      </c>
      <c r="H475" s="12" t="s">
        <v>810</v>
      </c>
      <c r="I475" s="12" t="s">
        <v>2644</v>
      </c>
      <c r="J475" s="12" t="s">
        <v>772</v>
      </c>
      <c r="K475" s="12" t="s">
        <v>773</v>
      </c>
      <c r="L475" s="12" t="s">
        <v>774</v>
      </c>
    </row>
    <row r="476" ht="14.25" hidden="1" customHeight="1">
      <c r="A476" s="3">
        <v>13928.0</v>
      </c>
      <c r="B476" s="4" t="s">
        <v>2461</v>
      </c>
      <c r="C476" s="4" t="s">
        <v>2645</v>
      </c>
      <c r="D476" s="4" t="s">
        <v>2646</v>
      </c>
      <c r="E476" s="4" t="s">
        <v>2647</v>
      </c>
      <c r="F476" s="4" t="s">
        <v>768</v>
      </c>
      <c r="G476" s="4" t="s">
        <v>2648</v>
      </c>
      <c r="H476" s="4" t="s">
        <v>810</v>
      </c>
      <c r="I476" s="4" t="s">
        <v>2649</v>
      </c>
      <c r="J476" s="4" t="s">
        <v>772</v>
      </c>
      <c r="K476" s="4" t="s">
        <v>773</v>
      </c>
      <c r="L476" s="4" t="s">
        <v>774</v>
      </c>
    </row>
    <row r="477" ht="14.25" hidden="1" customHeight="1">
      <c r="A477" s="11">
        <v>13928.0</v>
      </c>
      <c r="B477" s="12" t="s">
        <v>2461</v>
      </c>
      <c r="C477" s="12" t="s">
        <v>2650</v>
      </c>
      <c r="D477" s="12" t="s">
        <v>2651</v>
      </c>
      <c r="E477" s="12" t="s">
        <v>2652</v>
      </c>
      <c r="F477" s="12" t="s">
        <v>768</v>
      </c>
      <c r="G477" s="12" t="s">
        <v>2653</v>
      </c>
      <c r="H477" s="12" t="s">
        <v>810</v>
      </c>
      <c r="I477" s="12" t="s">
        <v>2654</v>
      </c>
      <c r="J477" s="12" t="s">
        <v>772</v>
      </c>
      <c r="K477" s="12" t="s">
        <v>773</v>
      </c>
      <c r="L477" s="12" t="s">
        <v>774</v>
      </c>
    </row>
    <row r="478" ht="14.25" hidden="1" customHeight="1">
      <c r="A478" s="3">
        <v>13928.0</v>
      </c>
      <c r="B478" s="4" t="s">
        <v>2461</v>
      </c>
      <c r="C478" s="4" t="s">
        <v>2655</v>
      </c>
      <c r="D478" s="4" t="s">
        <v>2656</v>
      </c>
      <c r="E478" s="4" t="s">
        <v>2656</v>
      </c>
      <c r="F478" s="4" t="s">
        <v>768</v>
      </c>
      <c r="G478" s="4" t="s">
        <v>2657</v>
      </c>
      <c r="H478" s="4" t="s">
        <v>810</v>
      </c>
      <c r="I478" s="4" t="s">
        <v>2658</v>
      </c>
      <c r="J478" s="4" t="s">
        <v>772</v>
      </c>
      <c r="K478" s="4" t="s">
        <v>773</v>
      </c>
      <c r="L478" s="4" t="s">
        <v>774</v>
      </c>
    </row>
    <row r="479" ht="14.25" hidden="1" customHeight="1">
      <c r="A479" s="11">
        <v>13928.0</v>
      </c>
      <c r="B479" s="12" t="s">
        <v>2461</v>
      </c>
      <c r="C479" s="12" t="s">
        <v>2659</v>
      </c>
      <c r="D479" s="12" t="s">
        <v>2660</v>
      </c>
      <c r="E479" s="12" t="s">
        <v>2660</v>
      </c>
      <c r="F479" s="12" t="s">
        <v>768</v>
      </c>
      <c r="G479" s="12" t="s">
        <v>2661</v>
      </c>
      <c r="H479" s="12" t="s">
        <v>810</v>
      </c>
      <c r="I479" s="12" t="s">
        <v>2662</v>
      </c>
      <c r="J479" s="12" t="s">
        <v>772</v>
      </c>
      <c r="K479" s="12" t="s">
        <v>773</v>
      </c>
      <c r="L479" s="12" t="s">
        <v>774</v>
      </c>
    </row>
    <row r="480" ht="14.25" hidden="1" customHeight="1">
      <c r="A480" s="3">
        <v>13928.0</v>
      </c>
      <c r="B480" s="4" t="s">
        <v>2461</v>
      </c>
      <c r="C480" s="4" t="s">
        <v>2663</v>
      </c>
      <c r="D480" s="4" t="s">
        <v>2664</v>
      </c>
      <c r="E480" s="4" t="s">
        <v>2664</v>
      </c>
      <c r="F480" s="4" t="s">
        <v>768</v>
      </c>
      <c r="G480" s="4" t="s">
        <v>2665</v>
      </c>
      <c r="H480" s="4" t="s">
        <v>810</v>
      </c>
      <c r="I480" s="4" t="s">
        <v>2666</v>
      </c>
      <c r="J480" s="4" t="s">
        <v>772</v>
      </c>
      <c r="K480" s="4" t="s">
        <v>773</v>
      </c>
      <c r="L480" s="4" t="s">
        <v>774</v>
      </c>
    </row>
    <row r="481" ht="14.25" hidden="1" customHeight="1">
      <c r="A481" s="11">
        <v>13928.0</v>
      </c>
      <c r="B481" s="12" t="s">
        <v>2461</v>
      </c>
      <c r="C481" s="12" t="s">
        <v>2667</v>
      </c>
      <c r="D481" s="12" t="s">
        <v>2668</v>
      </c>
      <c r="E481" s="12" t="s">
        <v>2668</v>
      </c>
      <c r="F481" s="12" t="s">
        <v>768</v>
      </c>
      <c r="G481" s="12" t="s">
        <v>2669</v>
      </c>
      <c r="H481" s="12" t="s">
        <v>810</v>
      </c>
      <c r="I481" s="12" t="s">
        <v>2670</v>
      </c>
      <c r="J481" s="12" t="s">
        <v>772</v>
      </c>
      <c r="K481" s="12" t="s">
        <v>773</v>
      </c>
      <c r="L481" s="12" t="s">
        <v>774</v>
      </c>
    </row>
    <row r="482" ht="14.25" hidden="1" customHeight="1">
      <c r="A482" s="3">
        <v>13928.0</v>
      </c>
      <c r="B482" s="4" t="s">
        <v>2461</v>
      </c>
      <c r="C482" s="4" t="s">
        <v>2671</v>
      </c>
      <c r="D482" s="4" t="s">
        <v>2672</v>
      </c>
      <c r="E482" s="4" t="s">
        <v>2672</v>
      </c>
      <c r="F482" s="4" t="s">
        <v>768</v>
      </c>
      <c r="G482" s="4" t="s">
        <v>2673</v>
      </c>
      <c r="H482" s="4" t="s">
        <v>810</v>
      </c>
      <c r="I482" s="4" t="s">
        <v>2674</v>
      </c>
      <c r="J482" s="4" t="s">
        <v>772</v>
      </c>
      <c r="K482" s="4" t="s">
        <v>773</v>
      </c>
      <c r="L482" s="4" t="s">
        <v>774</v>
      </c>
    </row>
    <row r="483" ht="14.25" hidden="1" customHeight="1">
      <c r="A483" s="11">
        <v>13928.0</v>
      </c>
      <c r="B483" s="12" t="s">
        <v>2461</v>
      </c>
      <c r="C483" s="12" t="s">
        <v>2675</v>
      </c>
      <c r="D483" s="12" t="s">
        <v>2676</v>
      </c>
      <c r="E483" s="12" t="s">
        <v>2677</v>
      </c>
      <c r="F483" s="12" t="s">
        <v>768</v>
      </c>
      <c r="G483" s="12" t="s">
        <v>2678</v>
      </c>
      <c r="H483" s="12" t="s">
        <v>810</v>
      </c>
      <c r="I483" s="12" t="s">
        <v>2679</v>
      </c>
      <c r="J483" s="12" t="s">
        <v>772</v>
      </c>
      <c r="K483" s="12" t="s">
        <v>773</v>
      </c>
      <c r="L483" s="12" t="s">
        <v>774</v>
      </c>
    </row>
    <row r="484" ht="14.25" hidden="1" customHeight="1">
      <c r="A484" s="3">
        <v>13928.0</v>
      </c>
      <c r="B484" s="4" t="s">
        <v>2461</v>
      </c>
      <c r="C484" s="4" t="s">
        <v>2680</v>
      </c>
      <c r="D484" s="4" t="s">
        <v>2681</v>
      </c>
      <c r="E484" s="4" t="s">
        <v>2682</v>
      </c>
      <c r="F484" s="4" t="s">
        <v>768</v>
      </c>
      <c r="G484" s="4" t="s">
        <v>2683</v>
      </c>
      <c r="H484" s="4" t="s">
        <v>810</v>
      </c>
      <c r="I484" s="4" t="s">
        <v>2684</v>
      </c>
      <c r="J484" s="4" t="s">
        <v>772</v>
      </c>
      <c r="K484" s="4" t="s">
        <v>773</v>
      </c>
      <c r="L484" s="4" t="s">
        <v>774</v>
      </c>
    </row>
    <row r="485" ht="14.25" hidden="1" customHeight="1">
      <c r="A485" s="11">
        <v>13928.0</v>
      </c>
      <c r="B485" s="12" t="s">
        <v>2461</v>
      </c>
      <c r="C485" s="12" t="s">
        <v>2685</v>
      </c>
      <c r="D485" s="12" t="s">
        <v>2686</v>
      </c>
      <c r="E485" s="12" t="s">
        <v>2686</v>
      </c>
      <c r="F485" s="12" t="s">
        <v>768</v>
      </c>
      <c r="G485" s="12" t="s">
        <v>2687</v>
      </c>
      <c r="H485" s="12" t="s">
        <v>810</v>
      </c>
      <c r="I485" s="12" t="s">
        <v>2688</v>
      </c>
      <c r="J485" s="12" t="s">
        <v>772</v>
      </c>
      <c r="K485" s="12" t="s">
        <v>773</v>
      </c>
      <c r="L485" s="12" t="s">
        <v>774</v>
      </c>
    </row>
    <row r="486" ht="14.25" hidden="1" customHeight="1">
      <c r="A486" s="3">
        <v>13928.0</v>
      </c>
      <c r="B486" s="4" t="s">
        <v>2461</v>
      </c>
      <c r="C486" s="4" t="s">
        <v>2689</v>
      </c>
      <c r="D486" s="4" t="s">
        <v>2690</v>
      </c>
      <c r="E486" s="4" t="s">
        <v>2690</v>
      </c>
      <c r="F486" s="4" t="s">
        <v>768</v>
      </c>
      <c r="G486" s="4" t="s">
        <v>2691</v>
      </c>
      <c r="H486" s="4" t="s">
        <v>810</v>
      </c>
      <c r="I486" s="4" t="s">
        <v>2692</v>
      </c>
      <c r="J486" s="4" t="s">
        <v>772</v>
      </c>
      <c r="K486" s="4" t="s">
        <v>773</v>
      </c>
      <c r="L486" s="4" t="s">
        <v>774</v>
      </c>
    </row>
    <row r="487" ht="14.25" hidden="1" customHeight="1">
      <c r="A487" s="11">
        <v>13928.0</v>
      </c>
      <c r="B487" s="12" t="s">
        <v>2461</v>
      </c>
      <c r="C487" s="12" t="s">
        <v>2693</v>
      </c>
      <c r="D487" s="12" t="s">
        <v>2694</v>
      </c>
      <c r="E487" s="12" t="s">
        <v>2695</v>
      </c>
      <c r="F487" s="12" t="s">
        <v>768</v>
      </c>
      <c r="G487" s="12" t="s">
        <v>2696</v>
      </c>
      <c r="H487" s="12" t="s">
        <v>810</v>
      </c>
      <c r="I487" s="12" t="s">
        <v>2697</v>
      </c>
      <c r="J487" s="12" t="s">
        <v>772</v>
      </c>
      <c r="K487" s="12" t="s">
        <v>773</v>
      </c>
      <c r="L487" s="12" t="s">
        <v>774</v>
      </c>
    </row>
    <row r="488" ht="14.25" hidden="1" customHeight="1">
      <c r="A488" s="3">
        <v>13928.0</v>
      </c>
      <c r="B488" s="4" t="s">
        <v>2461</v>
      </c>
      <c r="C488" s="4" t="s">
        <v>2698</v>
      </c>
      <c r="D488" s="4" t="s">
        <v>2699</v>
      </c>
      <c r="E488" s="4" t="s">
        <v>2699</v>
      </c>
      <c r="F488" s="4" t="s">
        <v>768</v>
      </c>
      <c r="G488" s="4" t="s">
        <v>2700</v>
      </c>
      <c r="H488" s="4" t="s">
        <v>810</v>
      </c>
      <c r="I488" s="4" t="s">
        <v>2701</v>
      </c>
      <c r="J488" s="4" t="s">
        <v>772</v>
      </c>
      <c r="K488" s="4" t="s">
        <v>773</v>
      </c>
      <c r="L488" s="4" t="s">
        <v>774</v>
      </c>
    </row>
    <row r="489" ht="14.25" hidden="1" customHeight="1">
      <c r="A489" s="11">
        <v>13928.0</v>
      </c>
      <c r="B489" s="12" t="s">
        <v>2461</v>
      </c>
      <c r="C489" s="12" t="s">
        <v>2702</v>
      </c>
      <c r="D489" s="12" t="s">
        <v>2703</v>
      </c>
      <c r="E489" s="12" t="s">
        <v>2704</v>
      </c>
      <c r="F489" s="12" t="s">
        <v>768</v>
      </c>
      <c r="G489" s="12" t="s">
        <v>2705</v>
      </c>
      <c r="H489" s="12" t="s">
        <v>810</v>
      </c>
      <c r="I489" s="12" t="s">
        <v>2706</v>
      </c>
      <c r="J489" s="12" t="s">
        <v>772</v>
      </c>
      <c r="K489" s="12" t="s">
        <v>773</v>
      </c>
      <c r="L489" s="12" t="s">
        <v>774</v>
      </c>
    </row>
    <row r="490" ht="14.25" hidden="1" customHeight="1">
      <c r="A490" s="3">
        <v>13928.0</v>
      </c>
      <c r="B490" s="4" t="s">
        <v>2461</v>
      </c>
      <c r="C490" s="4" t="s">
        <v>2707</v>
      </c>
      <c r="D490" s="4" t="s">
        <v>2708</v>
      </c>
      <c r="E490" s="4" t="s">
        <v>2708</v>
      </c>
      <c r="F490" s="4" t="s">
        <v>768</v>
      </c>
      <c r="G490" s="4" t="s">
        <v>2709</v>
      </c>
      <c r="H490" s="4" t="s">
        <v>810</v>
      </c>
      <c r="I490" s="4" t="s">
        <v>2710</v>
      </c>
      <c r="J490" s="4" t="s">
        <v>772</v>
      </c>
      <c r="K490" s="4" t="s">
        <v>773</v>
      </c>
      <c r="L490" s="4" t="s">
        <v>774</v>
      </c>
    </row>
    <row r="491" ht="14.25" hidden="1" customHeight="1">
      <c r="A491" s="11">
        <v>13928.0</v>
      </c>
      <c r="B491" s="12" t="s">
        <v>2461</v>
      </c>
      <c r="C491" s="12" t="s">
        <v>2711</v>
      </c>
      <c r="D491" s="12" t="s">
        <v>2712</v>
      </c>
      <c r="E491" s="12" t="s">
        <v>2712</v>
      </c>
      <c r="F491" s="12" t="s">
        <v>768</v>
      </c>
      <c r="G491" s="12" t="s">
        <v>2354</v>
      </c>
      <c r="H491" s="12" t="s">
        <v>810</v>
      </c>
      <c r="I491" s="12" t="s">
        <v>2713</v>
      </c>
      <c r="J491" s="12" t="s">
        <v>772</v>
      </c>
      <c r="K491" s="12" t="s">
        <v>773</v>
      </c>
      <c r="L491" s="12" t="s">
        <v>774</v>
      </c>
    </row>
    <row r="492" ht="14.25" hidden="1" customHeight="1">
      <c r="A492" s="3">
        <v>13928.0</v>
      </c>
      <c r="B492" s="4" t="s">
        <v>2461</v>
      </c>
      <c r="C492" s="4" t="s">
        <v>2714</v>
      </c>
      <c r="D492" s="4" t="s">
        <v>2715</v>
      </c>
      <c r="E492" s="4" t="s">
        <v>2715</v>
      </c>
      <c r="F492" s="4" t="s">
        <v>768</v>
      </c>
      <c r="G492" s="4" t="s">
        <v>2716</v>
      </c>
      <c r="H492" s="4" t="s">
        <v>866</v>
      </c>
      <c r="I492" s="4" t="s">
        <v>2717</v>
      </c>
      <c r="J492" s="4" t="s">
        <v>772</v>
      </c>
      <c r="K492" s="4" t="s">
        <v>773</v>
      </c>
      <c r="L492" s="4" t="s">
        <v>774</v>
      </c>
    </row>
    <row r="493" ht="14.25" hidden="1" customHeight="1">
      <c r="A493" s="11">
        <v>13928.0</v>
      </c>
      <c r="B493" s="12" t="s">
        <v>2461</v>
      </c>
      <c r="C493" s="12" t="s">
        <v>2718</v>
      </c>
      <c r="D493" s="12" t="s">
        <v>2719</v>
      </c>
      <c r="E493" s="12" t="s">
        <v>2719</v>
      </c>
      <c r="F493" s="12" t="s">
        <v>768</v>
      </c>
      <c r="G493" s="12" t="s">
        <v>2720</v>
      </c>
      <c r="H493" s="12" t="s">
        <v>778</v>
      </c>
      <c r="I493" s="12" t="s">
        <v>2721</v>
      </c>
      <c r="J493" s="12" t="s">
        <v>772</v>
      </c>
      <c r="K493" s="12" t="s">
        <v>773</v>
      </c>
      <c r="L493" s="12" t="s">
        <v>774</v>
      </c>
    </row>
    <row r="494" ht="14.25" hidden="1" customHeight="1">
      <c r="A494" s="3">
        <v>13928.0</v>
      </c>
      <c r="B494" s="4" t="s">
        <v>2461</v>
      </c>
      <c r="C494" s="4" t="s">
        <v>2722</v>
      </c>
      <c r="D494" s="4" t="s">
        <v>2723</v>
      </c>
      <c r="E494" s="4" t="s">
        <v>2723</v>
      </c>
      <c r="F494" s="4" t="s">
        <v>768</v>
      </c>
      <c r="G494" s="4" t="s">
        <v>2724</v>
      </c>
      <c r="H494" s="4" t="s">
        <v>778</v>
      </c>
      <c r="I494" s="4" t="s">
        <v>2725</v>
      </c>
      <c r="J494" s="4" t="s">
        <v>772</v>
      </c>
      <c r="K494" s="4" t="s">
        <v>773</v>
      </c>
      <c r="L494" s="4" t="s">
        <v>774</v>
      </c>
    </row>
    <row r="495" ht="14.25" hidden="1" customHeight="1">
      <c r="A495" s="11">
        <v>13928.0</v>
      </c>
      <c r="B495" s="12" t="s">
        <v>2461</v>
      </c>
      <c r="C495" s="12" t="s">
        <v>2726</v>
      </c>
      <c r="D495" s="12" t="s">
        <v>2727</v>
      </c>
      <c r="E495" s="12" t="s">
        <v>2727</v>
      </c>
      <c r="F495" s="12" t="s">
        <v>768</v>
      </c>
      <c r="G495" s="12" t="s">
        <v>2728</v>
      </c>
      <c r="H495" s="12" t="s">
        <v>778</v>
      </c>
      <c r="I495" s="12" t="s">
        <v>2729</v>
      </c>
      <c r="J495" s="12" t="s">
        <v>772</v>
      </c>
      <c r="K495" s="12" t="s">
        <v>773</v>
      </c>
      <c r="L495" s="12" t="s">
        <v>774</v>
      </c>
    </row>
    <row r="496" ht="14.25" hidden="1" customHeight="1">
      <c r="A496" s="3">
        <v>13928.0</v>
      </c>
      <c r="B496" s="4" t="s">
        <v>2461</v>
      </c>
      <c r="C496" s="4" t="s">
        <v>2730</v>
      </c>
      <c r="D496" s="4" t="s">
        <v>2731</v>
      </c>
      <c r="E496" s="4" t="s">
        <v>2732</v>
      </c>
      <c r="F496" s="4" t="s">
        <v>768</v>
      </c>
      <c r="G496" s="4" t="s">
        <v>2733</v>
      </c>
      <c r="H496" s="4" t="s">
        <v>778</v>
      </c>
      <c r="I496" s="4" t="s">
        <v>2734</v>
      </c>
      <c r="J496" s="4" t="s">
        <v>772</v>
      </c>
      <c r="K496" s="4" t="s">
        <v>773</v>
      </c>
      <c r="L496" s="4" t="s">
        <v>774</v>
      </c>
    </row>
    <row r="497" ht="14.25" hidden="1" customHeight="1">
      <c r="A497" s="11">
        <v>13928.0</v>
      </c>
      <c r="B497" s="12" t="s">
        <v>2461</v>
      </c>
      <c r="C497" s="12" t="s">
        <v>2735</v>
      </c>
      <c r="D497" s="12" t="s">
        <v>2736</v>
      </c>
      <c r="E497" s="12" t="s">
        <v>2736</v>
      </c>
      <c r="F497" s="12" t="s">
        <v>768</v>
      </c>
      <c r="G497" s="12" t="s">
        <v>2737</v>
      </c>
      <c r="H497" s="12" t="s">
        <v>778</v>
      </c>
      <c r="I497" s="12" t="s">
        <v>2738</v>
      </c>
      <c r="J497" s="12" t="s">
        <v>772</v>
      </c>
      <c r="K497" s="12" t="s">
        <v>773</v>
      </c>
      <c r="L497" s="12" t="s">
        <v>774</v>
      </c>
    </row>
    <row r="498" ht="14.25" hidden="1" customHeight="1">
      <c r="A498" s="3">
        <v>13928.0</v>
      </c>
      <c r="B498" s="4" t="s">
        <v>2461</v>
      </c>
      <c r="C498" s="4" t="s">
        <v>2739</v>
      </c>
      <c r="D498" s="4" t="s">
        <v>2740</v>
      </c>
      <c r="E498" s="4" t="s">
        <v>2741</v>
      </c>
      <c r="F498" s="4" t="s">
        <v>768</v>
      </c>
      <c r="G498" s="4" t="s">
        <v>2742</v>
      </c>
      <c r="H498" s="4" t="s">
        <v>778</v>
      </c>
      <c r="I498" s="4" t="s">
        <v>2743</v>
      </c>
      <c r="J498" s="4" t="s">
        <v>772</v>
      </c>
      <c r="K498" s="4" t="s">
        <v>773</v>
      </c>
      <c r="L498" s="4" t="s">
        <v>774</v>
      </c>
    </row>
    <row r="499" ht="14.25" hidden="1" customHeight="1">
      <c r="A499" s="11">
        <v>13928.0</v>
      </c>
      <c r="B499" s="12" t="s">
        <v>2461</v>
      </c>
      <c r="C499" s="12" t="s">
        <v>2744</v>
      </c>
      <c r="D499" s="12" t="s">
        <v>2745</v>
      </c>
      <c r="E499" s="12" t="s">
        <v>2745</v>
      </c>
      <c r="F499" s="12" t="s">
        <v>768</v>
      </c>
      <c r="G499" s="12" t="s">
        <v>2746</v>
      </c>
      <c r="H499" s="12" t="s">
        <v>778</v>
      </c>
      <c r="I499" s="12" t="s">
        <v>2747</v>
      </c>
      <c r="J499" s="12" t="s">
        <v>772</v>
      </c>
      <c r="K499" s="12" t="s">
        <v>773</v>
      </c>
      <c r="L499" s="12" t="s">
        <v>774</v>
      </c>
    </row>
    <row r="500" ht="14.25" hidden="1" customHeight="1">
      <c r="A500" s="3">
        <v>13928.0</v>
      </c>
      <c r="B500" s="4" t="s">
        <v>2461</v>
      </c>
      <c r="C500" s="4" t="s">
        <v>2748</v>
      </c>
      <c r="D500" s="4" t="s">
        <v>2749</v>
      </c>
      <c r="E500" s="4" t="s">
        <v>2749</v>
      </c>
      <c r="F500" s="4" t="s">
        <v>768</v>
      </c>
      <c r="G500" s="4" t="s">
        <v>2750</v>
      </c>
      <c r="H500" s="4" t="s">
        <v>778</v>
      </c>
      <c r="I500" s="4" t="s">
        <v>2751</v>
      </c>
      <c r="J500" s="4" t="s">
        <v>772</v>
      </c>
      <c r="K500" s="4" t="s">
        <v>773</v>
      </c>
      <c r="L500" s="4" t="s">
        <v>774</v>
      </c>
    </row>
    <row r="501" ht="14.25" hidden="1" customHeight="1">
      <c r="A501" s="11">
        <v>13928.0</v>
      </c>
      <c r="B501" s="12" t="s">
        <v>2461</v>
      </c>
      <c r="C501" s="12" t="s">
        <v>2752</v>
      </c>
      <c r="D501" s="12" t="s">
        <v>2753</v>
      </c>
      <c r="E501" s="12" t="s">
        <v>2753</v>
      </c>
      <c r="F501" s="12" t="s">
        <v>768</v>
      </c>
      <c r="G501" s="12" t="s">
        <v>2754</v>
      </c>
      <c r="H501" s="12" t="s">
        <v>778</v>
      </c>
      <c r="I501" s="12" t="s">
        <v>2755</v>
      </c>
      <c r="J501" s="12" t="s">
        <v>772</v>
      </c>
      <c r="K501" s="12" t="s">
        <v>773</v>
      </c>
      <c r="L501" s="12" t="s">
        <v>774</v>
      </c>
    </row>
    <row r="502" ht="14.25" hidden="1" customHeight="1">
      <c r="A502" s="3">
        <v>13928.0</v>
      </c>
      <c r="B502" s="4" t="s">
        <v>2461</v>
      </c>
      <c r="C502" s="4" t="s">
        <v>2756</v>
      </c>
      <c r="D502" s="4" t="s">
        <v>2757</v>
      </c>
      <c r="E502" s="4" t="s">
        <v>2757</v>
      </c>
      <c r="F502" s="4" t="s">
        <v>768</v>
      </c>
      <c r="G502" s="4" t="s">
        <v>2758</v>
      </c>
      <c r="H502" s="4" t="s">
        <v>778</v>
      </c>
      <c r="I502" s="4" t="s">
        <v>2759</v>
      </c>
      <c r="J502" s="4" t="s">
        <v>772</v>
      </c>
      <c r="K502" s="4" t="s">
        <v>773</v>
      </c>
      <c r="L502" s="4" t="s">
        <v>774</v>
      </c>
    </row>
    <row r="503" ht="14.25" hidden="1" customHeight="1">
      <c r="A503" s="11">
        <v>13928.0</v>
      </c>
      <c r="B503" s="12" t="s">
        <v>2461</v>
      </c>
      <c r="C503" s="12" t="s">
        <v>2760</v>
      </c>
      <c r="D503" s="12" t="s">
        <v>2761</v>
      </c>
      <c r="E503" s="12" t="s">
        <v>2761</v>
      </c>
      <c r="F503" s="12" t="s">
        <v>768</v>
      </c>
      <c r="G503" s="12" t="s">
        <v>2762</v>
      </c>
      <c r="H503" s="12" t="s">
        <v>778</v>
      </c>
      <c r="I503" s="12" t="s">
        <v>2763</v>
      </c>
      <c r="J503" s="12" t="s">
        <v>772</v>
      </c>
      <c r="K503" s="12" t="s">
        <v>773</v>
      </c>
      <c r="L503" s="12" t="s">
        <v>774</v>
      </c>
    </row>
    <row r="504" ht="14.25" hidden="1" customHeight="1">
      <c r="A504" s="3">
        <v>13928.0</v>
      </c>
      <c r="B504" s="4" t="s">
        <v>2461</v>
      </c>
      <c r="C504" s="4" t="s">
        <v>2764</v>
      </c>
      <c r="D504" s="4" t="s">
        <v>2765</v>
      </c>
      <c r="E504" s="4" t="s">
        <v>2765</v>
      </c>
      <c r="F504" s="4" t="s">
        <v>768</v>
      </c>
      <c r="G504" s="4" t="s">
        <v>2766</v>
      </c>
      <c r="H504" s="4" t="s">
        <v>778</v>
      </c>
      <c r="I504" s="4" t="s">
        <v>2767</v>
      </c>
      <c r="J504" s="4" t="s">
        <v>772</v>
      </c>
      <c r="K504" s="4" t="s">
        <v>773</v>
      </c>
      <c r="L504" s="4" t="s">
        <v>774</v>
      </c>
    </row>
    <row r="505" ht="14.25" hidden="1" customHeight="1">
      <c r="A505" s="11">
        <v>13928.0</v>
      </c>
      <c r="B505" s="12" t="s">
        <v>2461</v>
      </c>
      <c r="C505" s="12" t="s">
        <v>2768</v>
      </c>
      <c r="D505" s="12" t="s">
        <v>2769</v>
      </c>
      <c r="E505" s="12" t="s">
        <v>2769</v>
      </c>
      <c r="F505" s="12" t="s">
        <v>768</v>
      </c>
      <c r="G505" s="12" t="s">
        <v>2770</v>
      </c>
      <c r="H505" s="12" t="s">
        <v>778</v>
      </c>
      <c r="I505" s="12" t="s">
        <v>2771</v>
      </c>
      <c r="J505" s="12" t="s">
        <v>772</v>
      </c>
      <c r="K505" s="12" t="s">
        <v>773</v>
      </c>
      <c r="L505" s="12" t="s">
        <v>774</v>
      </c>
    </row>
    <row r="506" ht="14.25" hidden="1" customHeight="1">
      <c r="A506" s="3">
        <v>13928.0</v>
      </c>
      <c r="B506" s="4" t="s">
        <v>2461</v>
      </c>
      <c r="C506" s="4" t="s">
        <v>2772</v>
      </c>
      <c r="D506" s="4" t="s">
        <v>2773</v>
      </c>
      <c r="E506" s="4" t="s">
        <v>2773</v>
      </c>
      <c r="F506" s="4" t="s">
        <v>768</v>
      </c>
      <c r="G506" s="4" t="s">
        <v>2774</v>
      </c>
      <c r="H506" s="4" t="s">
        <v>778</v>
      </c>
      <c r="I506" s="4" t="s">
        <v>2775</v>
      </c>
      <c r="J506" s="4" t="s">
        <v>772</v>
      </c>
      <c r="K506" s="4" t="s">
        <v>773</v>
      </c>
      <c r="L506" s="4" t="s">
        <v>774</v>
      </c>
    </row>
    <row r="507" ht="14.25" hidden="1" customHeight="1">
      <c r="A507" s="11">
        <v>13928.0</v>
      </c>
      <c r="B507" s="12" t="s">
        <v>2461</v>
      </c>
      <c r="C507" s="12" t="s">
        <v>2776</v>
      </c>
      <c r="D507" s="12" t="s">
        <v>2777</v>
      </c>
      <c r="E507" s="12" t="s">
        <v>2778</v>
      </c>
      <c r="F507" s="12" t="s">
        <v>768</v>
      </c>
      <c r="G507" s="12" t="s">
        <v>1841</v>
      </c>
      <c r="H507" s="12" t="s">
        <v>778</v>
      </c>
      <c r="I507" s="12" t="s">
        <v>2779</v>
      </c>
      <c r="J507" s="12" t="s">
        <v>772</v>
      </c>
      <c r="K507" s="12" t="s">
        <v>773</v>
      </c>
      <c r="L507" s="12" t="s">
        <v>774</v>
      </c>
    </row>
    <row r="508" ht="14.25" hidden="1" customHeight="1">
      <c r="A508" s="3">
        <v>13928.0</v>
      </c>
      <c r="B508" s="4" t="s">
        <v>2461</v>
      </c>
      <c r="C508" s="4" t="s">
        <v>2780</v>
      </c>
      <c r="D508" s="4" t="s">
        <v>2781</v>
      </c>
      <c r="E508" s="4" t="s">
        <v>2781</v>
      </c>
      <c r="F508" s="4" t="s">
        <v>768</v>
      </c>
      <c r="G508" s="4" t="s">
        <v>2782</v>
      </c>
      <c r="H508" s="4" t="s">
        <v>778</v>
      </c>
      <c r="I508" s="4" t="s">
        <v>2783</v>
      </c>
      <c r="J508" s="4" t="s">
        <v>772</v>
      </c>
      <c r="K508" s="4" t="s">
        <v>773</v>
      </c>
      <c r="L508" s="4" t="s">
        <v>774</v>
      </c>
    </row>
    <row r="509" ht="14.25" hidden="1" customHeight="1">
      <c r="A509" s="11">
        <v>13928.0</v>
      </c>
      <c r="B509" s="12" t="s">
        <v>2461</v>
      </c>
      <c r="C509" s="12" t="s">
        <v>2784</v>
      </c>
      <c r="D509" s="12" t="s">
        <v>2785</v>
      </c>
      <c r="E509" s="12" t="s">
        <v>2785</v>
      </c>
      <c r="F509" s="12" t="s">
        <v>768</v>
      </c>
      <c r="G509" s="12" t="s">
        <v>1836</v>
      </c>
      <c r="H509" s="12" t="s">
        <v>778</v>
      </c>
      <c r="I509" s="12" t="s">
        <v>2786</v>
      </c>
      <c r="J509" s="12" t="s">
        <v>772</v>
      </c>
      <c r="K509" s="12" t="s">
        <v>773</v>
      </c>
      <c r="L509" s="12" t="s">
        <v>774</v>
      </c>
    </row>
    <row r="510" ht="14.25" hidden="1" customHeight="1">
      <c r="A510" s="3">
        <v>13928.0</v>
      </c>
      <c r="B510" s="4" t="s">
        <v>2461</v>
      </c>
      <c r="C510" s="4" t="s">
        <v>2787</v>
      </c>
      <c r="D510" s="4" t="s">
        <v>2788</v>
      </c>
      <c r="E510" s="4" t="s">
        <v>2788</v>
      </c>
      <c r="F510" s="4" t="s">
        <v>768</v>
      </c>
      <c r="G510" s="4" t="s">
        <v>2789</v>
      </c>
      <c r="H510" s="4" t="s">
        <v>778</v>
      </c>
      <c r="I510" s="4" t="s">
        <v>2790</v>
      </c>
      <c r="J510" s="4" t="s">
        <v>772</v>
      </c>
      <c r="K510" s="4" t="s">
        <v>773</v>
      </c>
      <c r="L510" s="4" t="s">
        <v>774</v>
      </c>
    </row>
    <row r="511" ht="14.25" hidden="1" customHeight="1">
      <c r="A511" s="11">
        <v>13928.0</v>
      </c>
      <c r="B511" s="12" t="s">
        <v>2461</v>
      </c>
      <c r="C511" s="12" t="s">
        <v>2791</v>
      </c>
      <c r="D511" s="12" t="s">
        <v>2792</v>
      </c>
      <c r="E511" s="12" t="s">
        <v>2792</v>
      </c>
      <c r="F511" s="12" t="s">
        <v>768</v>
      </c>
      <c r="G511" s="12" t="s">
        <v>2793</v>
      </c>
      <c r="H511" s="12" t="s">
        <v>778</v>
      </c>
      <c r="I511" s="12" t="s">
        <v>2794</v>
      </c>
      <c r="J511" s="12" t="s">
        <v>772</v>
      </c>
      <c r="K511" s="12" t="s">
        <v>773</v>
      </c>
      <c r="L511" s="12" t="s">
        <v>774</v>
      </c>
    </row>
    <row r="512" ht="14.25" hidden="1" customHeight="1">
      <c r="A512" s="3">
        <v>13928.0</v>
      </c>
      <c r="B512" s="4" t="s">
        <v>2461</v>
      </c>
      <c r="C512" s="4" t="s">
        <v>2795</v>
      </c>
      <c r="D512" s="4" t="s">
        <v>2796</v>
      </c>
      <c r="E512" s="4" t="s">
        <v>2796</v>
      </c>
      <c r="F512" s="4" t="s">
        <v>768</v>
      </c>
      <c r="G512" s="4" t="s">
        <v>2797</v>
      </c>
      <c r="H512" s="4" t="s">
        <v>778</v>
      </c>
      <c r="I512" s="4" t="s">
        <v>2798</v>
      </c>
      <c r="J512" s="4" t="s">
        <v>772</v>
      </c>
      <c r="K512" s="4" t="s">
        <v>773</v>
      </c>
      <c r="L512" s="4" t="s">
        <v>774</v>
      </c>
    </row>
    <row r="513" ht="14.25" hidden="1" customHeight="1">
      <c r="A513" s="11">
        <v>13928.0</v>
      </c>
      <c r="B513" s="12" t="s">
        <v>2461</v>
      </c>
      <c r="C513" s="12" t="s">
        <v>2799</v>
      </c>
      <c r="D513" s="12" t="s">
        <v>2800</v>
      </c>
      <c r="E513" s="12" t="s">
        <v>2800</v>
      </c>
      <c r="F513" s="12" t="s">
        <v>768</v>
      </c>
      <c r="G513" s="12" t="s">
        <v>2801</v>
      </c>
      <c r="H513" s="12" t="s">
        <v>778</v>
      </c>
      <c r="I513" s="12" t="s">
        <v>2802</v>
      </c>
      <c r="J513" s="12" t="s">
        <v>772</v>
      </c>
      <c r="K513" s="12" t="s">
        <v>773</v>
      </c>
      <c r="L513" s="12" t="s">
        <v>774</v>
      </c>
    </row>
    <row r="514" ht="14.25" hidden="1" customHeight="1">
      <c r="A514" s="3">
        <v>13928.0</v>
      </c>
      <c r="B514" s="4" t="s">
        <v>2461</v>
      </c>
      <c r="C514" s="4" t="s">
        <v>2803</v>
      </c>
      <c r="D514" s="4" t="s">
        <v>2804</v>
      </c>
      <c r="E514" s="4" t="s">
        <v>2804</v>
      </c>
      <c r="F514" s="4" t="s">
        <v>768</v>
      </c>
      <c r="G514" s="4" t="s">
        <v>1836</v>
      </c>
      <c r="H514" s="4" t="s">
        <v>778</v>
      </c>
      <c r="I514" s="4" t="s">
        <v>2805</v>
      </c>
      <c r="J514" s="4" t="s">
        <v>772</v>
      </c>
      <c r="K514" s="4" t="s">
        <v>773</v>
      </c>
      <c r="L514" s="4" t="s">
        <v>774</v>
      </c>
    </row>
    <row r="515" ht="14.25" hidden="1" customHeight="1">
      <c r="A515" s="11">
        <v>13928.0</v>
      </c>
      <c r="B515" s="12" t="s">
        <v>2461</v>
      </c>
      <c r="C515" s="12" t="s">
        <v>2806</v>
      </c>
      <c r="D515" s="12" t="s">
        <v>2807</v>
      </c>
      <c r="E515" s="12" t="s">
        <v>2807</v>
      </c>
      <c r="F515" s="12" t="s">
        <v>768</v>
      </c>
      <c r="G515" s="12" t="s">
        <v>2808</v>
      </c>
      <c r="H515" s="12" t="s">
        <v>778</v>
      </c>
      <c r="I515" s="12" t="s">
        <v>2809</v>
      </c>
      <c r="J515" s="12" t="s">
        <v>772</v>
      </c>
      <c r="K515" s="12" t="s">
        <v>773</v>
      </c>
      <c r="L515" s="12" t="s">
        <v>774</v>
      </c>
    </row>
    <row r="516" ht="14.25" hidden="1" customHeight="1">
      <c r="A516" s="3">
        <v>13928.0</v>
      </c>
      <c r="B516" s="4" t="s">
        <v>2461</v>
      </c>
      <c r="C516" s="4" t="s">
        <v>2810</v>
      </c>
      <c r="D516" s="4" t="s">
        <v>2811</v>
      </c>
      <c r="E516" s="4" t="s">
        <v>2811</v>
      </c>
      <c r="F516" s="4" t="s">
        <v>768</v>
      </c>
      <c r="G516" s="4" t="s">
        <v>2812</v>
      </c>
      <c r="H516" s="4" t="s">
        <v>778</v>
      </c>
      <c r="I516" s="4" t="s">
        <v>2813</v>
      </c>
      <c r="J516" s="4" t="s">
        <v>772</v>
      </c>
      <c r="K516" s="4" t="s">
        <v>773</v>
      </c>
      <c r="L516" s="4" t="s">
        <v>774</v>
      </c>
    </row>
    <row r="517" ht="14.25" hidden="1" customHeight="1">
      <c r="A517" s="11">
        <v>13928.0</v>
      </c>
      <c r="B517" s="12" t="s">
        <v>2461</v>
      </c>
      <c r="C517" s="12" t="s">
        <v>2814</v>
      </c>
      <c r="D517" s="12" t="s">
        <v>2815</v>
      </c>
      <c r="E517" s="12" t="s">
        <v>2815</v>
      </c>
      <c r="F517" s="12" t="s">
        <v>768</v>
      </c>
      <c r="G517" s="12" t="s">
        <v>2816</v>
      </c>
      <c r="H517" s="12" t="s">
        <v>778</v>
      </c>
      <c r="I517" s="12" t="s">
        <v>2817</v>
      </c>
      <c r="J517" s="12" t="s">
        <v>772</v>
      </c>
      <c r="K517" s="12" t="s">
        <v>773</v>
      </c>
      <c r="L517" s="12" t="s">
        <v>774</v>
      </c>
    </row>
    <row r="518" ht="14.25" hidden="1" customHeight="1">
      <c r="A518" s="3">
        <v>13928.0</v>
      </c>
      <c r="B518" s="4" t="s">
        <v>2461</v>
      </c>
      <c r="C518" s="4" t="s">
        <v>2818</v>
      </c>
      <c r="D518" s="4" t="s">
        <v>2819</v>
      </c>
      <c r="E518" s="4" t="s">
        <v>2819</v>
      </c>
      <c r="F518" s="4" t="s">
        <v>768</v>
      </c>
      <c r="G518" s="4" t="s">
        <v>2820</v>
      </c>
      <c r="H518" s="4" t="s">
        <v>778</v>
      </c>
      <c r="I518" s="4" t="s">
        <v>2821</v>
      </c>
      <c r="J518" s="4" t="s">
        <v>772</v>
      </c>
      <c r="K518" s="4" t="s">
        <v>773</v>
      </c>
      <c r="L518" s="4" t="s">
        <v>774</v>
      </c>
    </row>
    <row r="519" ht="14.25" hidden="1" customHeight="1">
      <c r="A519" s="11">
        <v>13928.0</v>
      </c>
      <c r="B519" s="12" t="s">
        <v>2461</v>
      </c>
      <c r="C519" s="12" t="s">
        <v>2822</v>
      </c>
      <c r="D519" s="12" t="s">
        <v>2823</v>
      </c>
      <c r="E519" s="12" t="s">
        <v>2823</v>
      </c>
      <c r="F519" s="12" t="s">
        <v>768</v>
      </c>
      <c r="G519" s="12" t="s">
        <v>2824</v>
      </c>
      <c r="H519" s="12" t="s">
        <v>778</v>
      </c>
      <c r="I519" s="12" t="s">
        <v>2825</v>
      </c>
      <c r="J519" s="12" t="s">
        <v>772</v>
      </c>
      <c r="K519" s="12" t="s">
        <v>773</v>
      </c>
      <c r="L519" s="12" t="s">
        <v>774</v>
      </c>
    </row>
    <row r="520" ht="14.25" hidden="1" customHeight="1">
      <c r="A520" s="3">
        <v>13928.0</v>
      </c>
      <c r="B520" s="4" t="s">
        <v>2461</v>
      </c>
      <c r="C520" s="4" t="s">
        <v>2826</v>
      </c>
      <c r="D520" s="4" t="s">
        <v>2827</v>
      </c>
      <c r="E520" s="4" t="s">
        <v>2827</v>
      </c>
      <c r="F520" s="4" t="s">
        <v>768</v>
      </c>
      <c r="G520" s="4" t="s">
        <v>1831</v>
      </c>
      <c r="H520" s="4" t="s">
        <v>778</v>
      </c>
      <c r="I520" s="4" t="s">
        <v>2828</v>
      </c>
      <c r="J520" s="4" t="s">
        <v>772</v>
      </c>
      <c r="K520" s="4" t="s">
        <v>773</v>
      </c>
      <c r="L520" s="4" t="s">
        <v>774</v>
      </c>
    </row>
    <row r="521" ht="14.25" hidden="1" customHeight="1">
      <c r="A521" s="11">
        <v>13928.0</v>
      </c>
      <c r="B521" s="12" t="s">
        <v>2461</v>
      </c>
      <c r="C521" s="12" t="s">
        <v>2829</v>
      </c>
      <c r="D521" s="12" t="s">
        <v>2830</v>
      </c>
      <c r="E521" s="12" t="s">
        <v>2830</v>
      </c>
      <c r="F521" s="12" t="s">
        <v>768</v>
      </c>
      <c r="G521" s="12" t="s">
        <v>2831</v>
      </c>
      <c r="H521" s="12" t="s">
        <v>778</v>
      </c>
      <c r="I521" s="12" t="s">
        <v>2832</v>
      </c>
      <c r="J521" s="12" t="s">
        <v>772</v>
      </c>
      <c r="K521" s="12" t="s">
        <v>773</v>
      </c>
      <c r="L521" s="12" t="s">
        <v>774</v>
      </c>
    </row>
    <row r="522" ht="14.25" hidden="1" customHeight="1">
      <c r="A522" s="3">
        <v>13928.0</v>
      </c>
      <c r="B522" s="4" t="s">
        <v>2461</v>
      </c>
      <c r="C522" s="4" t="s">
        <v>2833</v>
      </c>
      <c r="D522" s="4" t="s">
        <v>2834</v>
      </c>
      <c r="E522" s="4" t="s">
        <v>2834</v>
      </c>
      <c r="F522" s="4" t="s">
        <v>768</v>
      </c>
      <c r="G522" s="4" t="s">
        <v>794</v>
      </c>
      <c r="H522" s="4" t="s">
        <v>778</v>
      </c>
      <c r="I522" s="4" t="s">
        <v>2835</v>
      </c>
      <c r="J522" s="4" t="s">
        <v>772</v>
      </c>
      <c r="K522" s="4" t="s">
        <v>773</v>
      </c>
      <c r="L522" s="4" t="s">
        <v>774</v>
      </c>
    </row>
    <row r="523" ht="14.25" hidden="1" customHeight="1">
      <c r="A523" s="11">
        <v>13928.0</v>
      </c>
      <c r="B523" s="12" t="s">
        <v>2461</v>
      </c>
      <c r="C523" s="12" t="s">
        <v>2836</v>
      </c>
      <c r="D523" s="12" t="s">
        <v>2837</v>
      </c>
      <c r="E523" s="12" t="s">
        <v>2837</v>
      </c>
      <c r="F523" s="12" t="s">
        <v>768</v>
      </c>
      <c r="G523" s="12" t="s">
        <v>2838</v>
      </c>
      <c r="H523" s="12" t="s">
        <v>778</v>
      </c>
      <c r="I523" s="12" t="s">
        <v>2839</v>
      </c>
      <c r="J523" s="12" t="s">
        <v>772</v>
      </c>
      <c r="K523" s="12" t="s">
        <v>773</v>
      </c>
      <c r="L523" s="12" t="s">
        <v>774</v>
      </c>
    </row>
    <row r="524" ht="14.25" hidden="1" customHeight="1">
      <c r="A524" s="3">
        <v>13928.0</v>
      </c>
      <c r="B524" s="4" t="s">
        <v>2461</v>
      </c>
      <c r="C524" s="4" t="s">
        <v>2840</v>
      </c>
      <c r="D524" s="4" t="s">
        <v>2841</v>
      </c>
      <c r="E524" s="4" t="s">
        <v>2841</v>
      </c>
      <c r="F524" s="4" t="s">
        <v>768</v>
      </c>
      <c r="G524" s="4" t="s">
        <v>2842</v>
      </c>
      <c r="H524" s="4" t="s">
        <v>778</v>
      </c>
      <c r="I524" s="4" t="s">
        <v>2843</v>
      </c>
      <c r="J524" s="4" t="s">
        <v>772</v>
      </c>
      <c r="K524" s="4" t="s">
        <v>773</v>
      </c>
      <c r="L524" s="4" t="s">
        <v>774</v>
      </c>
    </row>
    <row r="525" ht="14.25" hidden="1" customHeight="1">
      <c r="A525" s="11">
        <v>13928.0</v>
      </c>
      <c r="B525" s="12" t="s">
        <v>2461</v>
      </c>
      <c r="C525" s="12" t="s">
        <v>2844</v>
      </c>
      <c r="D525" s="12" t="s">
        <v>2845</v>
      </c>
      <c r="E525" s="12" t="s">
        <v>2845</v>
      </c>
      <c r="F525" s="12" t="s">
        <v>768</v>
      </c>
      <c r="G525" s="12" t="s">
        <v>2846</v>
      </c>
      <c r="H525" s="12" t="s">
        <v>778</v>
      </c>
      <c r="I525" s="12" t="s">
        <v>2847</v>
      </c>
      <c r="J525" s="12" t="s">
        <v>772</v>
      </c>
      <c r="K525" s="12" t="s">
        <v>773</v>
      </c>
      <c r="L525" s="12" t="s">
        <v>774</v>
      </c>
    </row>
    <row r="526" ht="14.25" hidden="1" customHeight="1">
      <c r="A526" s="3">
        <v>13928.0</v>
      </c>
      <c r="B526" s="4" t="s">
        <v>2461</v>
      </c>
      <c r="C526" s="4" t="s">
        <v>2848</v>
      </c>
      <c r="D526" s="4" t="s">
        <v>2849</v>
      </c>
      <c r="E526" s="4" t="s">
        <v>2849</v>
      </c>
      <c r="F526" s="4" t="s">
        <v>768</v>
      </c>
      <c r="G526" s="4" t="s">
        <v>2850</v>
      </c>
      <c r="H526" s="4" t="s">
        <v>778</v>
      </c>
      <c r="I526" s="4" t="s">
        <v>2851</v>
      </c>
      <c r="J526" s="4" t="s">
        <v>772</v>
      </c>
      <c r="K526" s="4" t="s">
        <v>773</v>
      </c>
      <c r="L526" s="4" t="s">
        <v>774</v>
      </c>
    </row>
    <row r="527" ht="14.25" hidden="1" customHeight="1">
      <c r="A527" s="11">
        <v>13928.0</v>
      </c>
      <c r="B527" s="12" t="s">
        <v>2461</v>
      </c>
      <c r="C527" s="12" t="s">
        <v>2852</v>
      </c>
      <c r="D527" s="12" t="s">
        <v>2853</v>
      </c>
      <c r="E527" s="12" t="s">
        <v>2853</v>
      </c>
      <c r="F527" s="12" t="s">
        <v>768</v>
      </c>
      <c r="G527" s="12" t="s">
        <v>2854</v>
      </c>
      <c r="H527" s="12" t="s">
        <v>778</v>
      </c>
      <c r="I527" s="12" t="s">
        <v>2855</v>
      </c>
      <c r="J527" s="12" t="s">
        <v>772</v>
      </c>
      <c r="K527" s="12" t="s">
        <v>773</v>
      </c>
      <c r="L527" s="12" t="s">
        <v>774</v>
      </c>
    </row>
    <row r="528" ht="14.25" hidden="1" customHeight="1">
      <c r="A528" s="3">
        <v>13928.0</v>
      </c>
      <c r="B528" s="4" t="s">
        <v>2461</v>
      </c>
      <c r="C528" s="4" t="s">
        <v>2856</v>
      </c>
      <c r="D528" s="4" t="s">
        <v>2857</v>
      </c>
      <c r="E528" s="4" t="s">
        <v>2857</v>
      </c>
      <c r="F528" s="4" t="s">
        <v>768</v>
      </c>
      <c r="G528" s="4" t="s">
        <v>2858</v>
      </c>
      <c r="H528" s="4" t="s">
        <v>778</v>
      </c>
      <c r="I528" s="4" t="s">
        <v>2859</v>
      </c>
      <c r="J528" s="4" t="s">
        <v>772</v>
      </c>
      <c r="K528" s="4" t="s">
        <v>773</v>
      </c>
      <c r="L528" s="4" t="s">
        <v>774</v>
      </c>
    </row>
    <row r="529" ht="14.25" hidden="1" customHeight="1">
      <c r="A529" s="11">
        <v>13928.0</v>
      </c>
      <c r="B529" s="12" t="s">
        <v>2461</v>
      </c>
      <c r="C529" s="12" t="s">
        <v>2860</v>
      </c>
      <c r="D529" s="12" t="s">
        <v>2815</v>
      </c>
      <c r="E529" s="12" t="s">
        <v>2815</v>
      </c>
      <c r="F529" s="12" t="s">
        <v>768</v>
      </c>
      <c r="G529" s="12" t="s">
        <v>2861</v>
      </c>
      <c r="H529" s="12" t="s">
        <v>778</v>
      </c>
      <c r="I529" s="12" t="s">
        <v>2862</v>
      </c>
      <c r="J529" s="12" t="s">
        <v>772</v>
      </c>
      <c r="K529" s="12" t="s">
        <v>773</v>
      </c>
      <c r="L529" s="12" t="s">
        <v>774</v>
      </c>
    </row>
    <row r="530" ht="14.25" hidden="1" customHeight="1">
      <c r="A530" s="3">
        <v>13928.0</v>
      </c>
      <c r="B530" s="4" t="s">
        <v>2461</v>
      </c>
      <c r="C530" s="4" t="s">
        <v>2863</v>
      </c>
      <c r="D530" s="4" t="s">
        <v>2864</v>
      </c>
      <c r="E530" s="4" t="s">
        <v>2864</v>
      </c>
      <c r="F530" s="4" t="s">
        <v>768</v>
      </c>
      <c r="G530" s="4" t="s">
        <v>2865</v>
      </c>
      <c r="H530" s="4" t="s">
        <v>778</v>
      </c>
      <c r="I530" s="4" t="s">
        <v>2866</v>
      </c>
      <c r="J530" s="4" t="s">
        <v>772</v>
      </c>
      <c r="K530" s="4" t="s">
        <v>773</v>
      </c>
      <c r="L530" s="4" t="s">
        <v>774</v>
      </c>
    </row>
    <row r="531" ht="14.25" hidden="1" customHeight="1">
      <c r="A531" s="11">
        <v>13928.0</v>
      </c>
      <c r="B531" s="12" t="s">
        <v>2461</v>
      </c>
      <c r="C531" s="12" t="s">
        <v>2867</v>
      </c>
      <c r="D531" s="12" t="s">
        <v>2868</v>
      </c>
      <c r="E531" s="12" t="s">
        <v>2869</v>
      </c>
      <c r="F531" s="12" t="s">
        <v>768</v>
      </c>
      <c r="G531" s="12" t="s">
        <v>2870</v>
      </c>
      <c r="H531" s="12" t="s">
        <v>778</v>
      </c>
      <c r="I531" s="12" t="s">
        <v>2871</v>
      </c>
      <c r="J531" s="12" t="s">
        <v>772</v>
      </c>
      <c r="K531" s="12" t="s">
        <v>773</v>
      </c>
      <c r="L531" s="12" t="s">
        <v>774</v>
      </c>
    </row>
    <row r="532" ht="14.25" hidden="1" customHeight="1">
      <c r="A532" s="3">
        <v>13928.0</v>
      </c>
      <c r="B532" s="4" t="s">
        <v>2461</v>
      </c>
      <c r="C532" s="4" t="s">
        <v>2872</v>
      </c>
      <c r="D532" s="4" t="s">
        <v>2873</v>
      </c>
      <c r="E532" s="4" t="s">
        <v>2873</v>
      </c>
      <c r="F532" s="4" t="s">
        <v>768</v>
      </c>
      <c r="G532" s="4" t="s">
        <v>2874</v>
      </c>
      <c r="H532" s="4" t="s">
        <v>778</v>
      </c>
      <c r="I532" s="4" t="s">
        <v>2875</v>
      </c>
      <c r="J532" s="4" t="s">
        <v>772</v>
      </c>
      <c r="K532" s="4" t="s">
        <v>773</v>
      </c>
      <c r="L532" s="4" t="s">
        <v>774</v>
      </c>
    </row>
    <row r="533" ht="14.25" hidden="1" customHeight="1">
      <c r="A533" s="11">
        <v>13928.0</v>
      </c>
      <c r="B533" s="12" t="s">
        <v>2461</v>
      </c>
      <c r="C533" s="12" t="s">
        <v>2876</v>
      </c>
      <c r="D533" s="12" t="s">
        <v>2877</v>
      </c>
      <c r="E533" s="12" t="s">
        <v>2877</v>
      </c>
      <c r="F533" s="12" t="s">
        <v>768</v>
      </c>
      <c r="G533" s="12" t="s">
        <v>2878</v>
      </c>
      <c r="H533" s="12" t="s">
        <v>778</v>
      </c>
      <c r="I533" s="12" t="s">
        <v>2879</v>
      </c>
      <c r="J533" s="12" t="s">
        <v>772</v>
      </c>
      <c r="K533" s="12" t="s">
        <v>773</v>
      </c>
      <c r="L533" s="12" t="s">
        <v>774</v>
      </c>
    </row>
    <row r="534" ht="14.25" hidden="1" customHeight="1">
      <c r="A534" s="3">
        <v>13928.0</v>
      </c>
      <c r="B534" s="4" t="s">
        <v>2461</v>
      </c>
      <c r="C534" s="4" t="s">
        <v>2880</v>
      </c>
      <c r="D534" s="4" t="s">
        <v>2881</v>
      </c>
      <c r="E534" s="4" t="s">
        <v>2882</v>
      </c>
      <c r="F534" s="4" t="s">
        <v>768</v>
      </c>
      <c r="G534" s="4" t="s">
        <v>2883</v>
      </c>
      <c r="H534" s="4" t="s">
        <v>778</v>
      </c>
      <c r="I534" s="4" t="s">
        <v>2884</v>
      </c>
      <c r="J534" s="4" t="s">
        <v>772</v>
      </c>
      <c r="K534" s="4" t="s">
        <v>773</v>
      </c>
      <c r="L534" s="4" t="s">
        <v>774</v>
      </c>
    </row>
    <row r="535" ht="14.25" hidden="1" customHeight="1">
      <c r="A535" s="11">
        <v>13928.0</v>
      </c>
      <c r="B535" s="12" t="s">
        <v>2461</v>
      </c>
      <c r="C535" s="12" t="s">
        <v>2885</v>
      </c>
      <c r="D535" s="12" t="s">
        <v>2886</v>
      </c>
      <c r="E535" s="12" t="s">
        <v>2886</v>
      </c>
      <c r="F535" s="12" t="s">
        <v>768</v>
      </c>
      <c r="G535" s="12" t="s">
        <v>2887</v>
      </c>
      <c r="H535" s="12" t="s">
        <v>778</v>
      </c>
      <c r="I535" s="12" t="s">
        <v>2888</v>
      </c>
      <c r="J535" s="12" t="s">
        <v>772</v>
      </c>
      <c r="K535" s="12" t="s">
        <v>773</v>
      </c>
      <c r="L535" s="12" t="s">
        <v>774</v>
      </c>
    </row>
    <row r="536" ht="14.25" hidden="1" customHeight="1">
      <c r="A536" s="3">
        <v>13928.0</v>
      </c>
      <c r="B536" s="4" t="s">
        <v>2461</v>
      </c>
      <c r="C536" s="4" t="s">
        <v>2889</v>
      </c>
      <c r="D536" s="4" t="s">
        <v>2890</v>
      </c>
      <c r="E536" s="4" t="s">
        <v>2890</v>
      </c>
      <c r="F536" s="4" t="s">
        <v>768</v>
      </c>
      <c r="G536" s="4" t="s">
        <v>2891</v>
      </c>
      <c r="H536" s="4" t="s">
        <v>778</v>
      </c>
      <c r="I536" s="4" t="s">
        <v>2892</v>
      </c>
      <c r="J536" s="4" t="s">
        <v>772</v>
      </c>
      <c r="K536" s="4" t="s">
        <v>773</v>
      </c>
      <c r="L536" s="4" t="s">
        <v>774</v>
      </c>
    </row>
    <row r="537" ht="14.25" hidden="1" customHeight="1">
      <c r="A537" s="11">
        <v>13928.0</v>
      </c>
      <c r="B537" s="12" t="s">
        <v>2461</v>
      </c>
      <c r="C537" s="12" t="s">
        <v>2893</v>
      </c>
      <c r="D537" s="12" t="s">
        <v>2894</v>
      </c>
      <c r="E537" s="12" t="s">
        <v>2894</v>
      </c>
      <c r="F537" s="12" t="s">
        <v>768</v>
      </c>
      <c r="G537" s="12" t="s">
        <v>1387</v>
      </c>
      <c r="H537" s="12" t="s">
        <v>778</v>
      </c>
      <c r="I537" s="12" t="s">
        <v>2895</v>
      </c>
      <c r="J537" s="12" t="s">
        <v>772</v>
      </c>
      <c r="K537" s="12" t="s">
        <v>773</v>
      </c>
      <c r="L537" s="12" t="s">
        <v>774</v>
      </c>
    </row>
    <row r="538" ht="14.25" hidden="1" customHeight="1">
      <c r="A538" s="3">
        <v>13928.0</v>
      </c>
      <c r="B538" s="4" t="s">
        <v>2461</v>
      </c>
      <c r="C538" s="4" t="s">
        <v>2896</v>
      </c>
      <c r="D538" s="4" t="s">
        <v>2897</v>
      </c>
      <c r="E538" s="4" t="s">
        <v>2897</v>
      </c>
      <c r="F538" s="4" t="s">
        <v>768</v>
      </c>
      <c r="G538" s="4" t="s">
        <v>2898</v>
      </c>
      <c r="H538" s="4" t="s">
        <v>778</v>
      </c>
      <c r="I538" s="4" t="s">
        <v>2899</v>
      </c>
      <c r="J538" s="4" t="s">
        <v>772</v>
      </c>
      <c r="K538" s="4" t="s">
        <v>773</v>
      </c>
      <c r="L538" s="4" t="s">
        <v>774</v>
      </c>
    </row>
    <row r="539" ht="14.25" hidden="1" customHeight="1">
      <c r="A539" s="11">
        <v>13928.0</v>
      </c>
      <c r="B539" s="12" t="s">
        <v>2461</v>
      </c>
      <c r="C539" s="12" t="s">
        <v>2900</v>
      </c>
      <c r="D539" s="12" t="s">
        <v>2901</v>
      </c>
      <c r="E539" s="12" t="s">
        <v>2901</v>
      </c>
      <c r="F539" s="12" t="s">
        <v>768</v>
      </c>
      <c r="G539" s="12" t="s">
        <v>2902</v>
      </c>
      <c r="H539" s="12" t="s">
        <v>778</v>
      </c>
      <c r="I539" s="12" t="s">
        <v>2903</v>
      </c>
      <c r="J539" s="12" t="s">
        <v>772</v>
      </c>
      <c r="K539" s="12" t="s">
        <v>773</v>
      </c>
      <c r="L539" s="12" t="s">
        <v>774</v>
      </c>
    </row>
    <row r="540" ht="14.25" hidden="1" customHeight="1">
      <c r="A540" s="3">
        <v>13928.0</v>
      </c>
      <c r="B540" s="4" t="s">
        <v>2461</v>
      </c>
      <c r="C540" s="4" t="s">
        <v>2904</v>
      </c>
      <c r="D540" s="4" t="s">
        <v>2905</v>
      </c>
      <c r="E540" s="4" t="s">
        <v>2905</v>
      </c>
      <c r="F540" s="4" t="s">
        <v>768</v>
      </c>
      <c r="G540" s="4" t="s">
        <v>2906</v>
      </c>
      <c r="H540" s="4" t="s">
        <v>778</v>
      </c>
      <c r="I540" s="4" t="s">
        <v>2907</v>
      </c>
      <c r="J540" s="4" t="s">
        <v>772</v>
      </c>
      <c r="K540" s="4" t="s">
        <v>773</v>
      </c>
      <c r="L540" s="4" t="s">
        <v>774</v>
      </c>
    </row>
    <row r="541" ht="14.25" hidden="1" customHeight="1">
      <c r="A541" s="11">
        <v>13928.0</v>
      </c>
      <c r="B541" s="12" t="s">
        <v>2461</v>
      </c>
      <c r="C541" s="12" t="s">
        <v>2908</v>
      </c>
      <c r="D541" s="12" t="s">
        <v>2909</v>
      </c>
      <c r="E541" s="12" t="s">
        <v>2909</v>
      </c>
      <c r="F541" s="12" t="s">
        <v>768</v>
      </c>
      <c r="G541" s="12" t="s">
        <v>2858</v>
      </c>
      <c r="H541" s="12" t="s">
        <v>778</v>
      </c>
      <c r="I541" s="12" t="s">
        <v>2910</v>
      </c>
      <c r="J541" s="12" t="s">
        <v>772</v>
      </c>
      <c r="K541" s="12" t="s">
        <v>773</v>
      </c>
      <c r="L541" s="12" t="s">
        <v>774</v>
      </c>
    </row>
    <row r="542" ht="14.25" hidden="1" customHeight="1">
      <c r="A542" s="3">
        <v>13928.0</v>
      </c>
      <c r="B542" s="4" t="s">
        <v>2461</v>
      </c>
      <c r="C542" s="4" t="s">
        <v>2911</v>
      </c>
      <c r="D542" s="4" t="s">
        <v>2912</v>
      </c>
      <c r="E542" s="4" t="s">
        <v>2913</v>
      </c>
      <c r="F542" s="4" t="s">
        <v>768</v>
      </c>
      <c r="G542" s="4" t="s">
        <v>2914</v>
      </c>
      <c r="H542" s="4" t="s">
        <v>778</v>
      </c>
      <c r="I542" s="4" t="s">
        <v>2915</v>
      </c>
      <c r="J542" s="4" t="s">
        <v>772</v>
      </c>
      <c r="K542" s="4" t="s">
        <v>773</v>
      </c>
      <c r="L542" s="4" t="s">
        <v>774</v>
      </c>
    </row>
    <row r="543" ht="14.25" hidden="1" customHeight="1">
      <c r="A543" s="11">
        <v>13928.0</v>
      </c>
      <c r="B543" s="12" t="s">
        <v>2461</v>
      </c>
      <c r="C543" s="12" t="s">
        <v>2916</v>
      </c>
      <c r="D543" s="12" t="s">
        <v>2815</v>
      </c>
      <c r="E543" s="12" t="s">
        <v>2815</v>
      </c>
      <c r="F543" s="12" t="s">
        <v>768</v>
      </c>
      <c r="G543" s="12" t="s">
        <v>2917</v>
      </c>
      <c r="H543" s="12" t="s">
        <v>778</v>
      </c>
      <c r="I543" s="12" t="s">
        <v>2918</v>
      </c>
      <c r="J543" s="12" t="s">
        <v>772</v>
      </c>
      <c r="K543" s="12" t="s">
        <v>773</v>
      </c>
      <c r="L543" s="12" t="s">
        <v>774</v>
      </c>
    </row>
    <row r="544" ht="14.25" hidden="1" customHeight="1">
      <c r="A544" s="3">
        <v>13928.0</v>
      </c>
      <c r="B544" s="4" t="s">
        <v>2461</v>
      </c>
      <c r="C544" s="4" t="s">
        <v>2919</v>
      </c>
      <c r="D544" s="4" t="s">
        <v>2920</v>
      </c>
      <c r="E544" s="4" t="s">
        <v>2921</v>
      </c>
      <c r="F544" s="4" t="s">
        <v>768</v>
      </c>
      <c r="G544" s="4" t="s">
        <v>2922</v>
      </c>
      <c r="H544" s="4" t="s">
        <v>778</v>
      </c>
      <c r="I544" s="4" t="s">
        <v>2923</v>
      </c>
      <c r="J544" s="4" t="s">
        <v>772</v>
      </c>
      <c r="K544" s="4" t="s">
        <v>773</v>
      </c>
      <c r="L544" s="4" t="s">
        <v>774</v>
      </c>
    </row>
    <row r="545" ht="14.25" hidden="1" customHeight="1">
      <c r="A545" s="11">
        <v>13928.0</v>
      </c>
      <c r="B545" s="12" t="s">
        <v>2461</v>
      </c>
      <c r="C545" s="12" t="s">
        <v>2924</v>
      </c>
      <c r="D545" s="12" t="s">
        <v>2901</v>
      </c>
      <c r="E545" s="12" t="s">
        <v>2901</v>
      </c>
      <c r="F545" s="12" t="s">
        <v>768</v>
      </c>
      <c r="G545" s="12" t="s">
        <v>2925</v>
      </c>
      <c r="H545" s="12" t="s">
        <v>778</v>
      </c>
      <c r="I545" s="12" t="s">
        <v>2926</v>
      </c>
      <c r="J545" s="12" t="s">
        <v>772</v>
      </c>
      <c r="K545" s="12" t="s">
        <v>773</v>
      </c>
      <c r="L545" s="12" t="s">
        <v>774</v>
      </c>
    </row>
    <row r="546" ht="14.25" hidden="1" customHeight="1">
      <c r="A546" s="3">
        <v>13928.0</v>
      </c>
      <c r="B546" s="4" t="s">
        <v>2461</v>
      </c>
      <c r="C546" s="4" t="s">
        <v>2927</v>
      </c>
      <c r="D546" s="4" t="s">
        <v>2928</v>
      </c>
      <c r="E546" s="4" t="s">
        <v>2928</v>
      </c>
      <c r="F546" s="4" t="s">
        <v>768</v>
      </c>
      <c r="G546" s="4" t="s">
        <v>2929</v>
      </c>
      <c r="H546" s="4" t="s">
        <v>778</v>
      </c>
      <c r="I546" s="4" t="s">
        <v>2930</v>
      </c>
      <c r="J546" s="4" t="s">
        <v>772</v>
      </c>
      <c r="K546" s="4" t="s">
        <v>773</v>
      </c>
      <c r="L546" s="4" t="s">
        <v>774</v>
      </c>
    </row>
    <row r="547" ht="14.25" hidden="1" customHeight="1">
      <c r="A547" s="11">
        <v>13928.0</v>
      </c>
      <c r="B547" s="12" t="s">
        <v>2461</v>
      </c>
      <c r="C547" s="12" t="s">
        <v>2931</v>
      </c>
      <c r="D547" s="12" t="s">
        <v>2932</v>
      </c>
      <c r="E547" s="12" t="s">
        <v>2932</v>
      </c>
      <c r="F547" s="12" t="s">
        <v>768</v>
      </c>
      <c r="G547" s="12" t="s">
        <v>2933</v>
      </c>
      <c r="H547" s="12" t="s">
        <v>778</v>
      </c>
      <c r="I547" s="12" t="s">
        <v>2934</v>
      </c>
      <c r="J547" s="12" t="s">
        <v>772</v>
      </c>
      <c r="K547" s="12" t="s">
        <v>773</v>
      </c>
      <c r="L547" s="12" t="s">
        <v>774</v>
      </c>
    </row>
    <row r="548" ht="14.25" hidden="1" customHeight="1">
      <c r="A548" s="3">
        <v>13928.0</v>
      </c>
      <c r="B548" s="4" t="s">
        <v>2461</v>
      </c>
      <c r="C548" s="4" t="s">
        <v>2935</v>
      </c>
      <c r="D548" s="4" t="s">
        <v>2936</v>
      </c>
      <c r="E548" s="4" t="s">
        <v>2937</v>
      </c>
      <c r="F548" s="4" t="s">
        <v>768</v>
      </c>
      <c r="G548" s="4" t="s">
        <v>2127</v>
      </c>
      <c r="H548" s="4" t="s">
        <v>778</v>
      </c>
      <c r="I548" s="4" t="s">
        <v>2938</v>
      </c>
      <c r="J548" s="4" t="s">
        <v>772</v>
      </c>
      <c r="K548" s="4" t="s">
        <v>773</v>
      </c>
      <c r="L548" s="4" t="s">
        <v>774</v>
      </c>
    </row>
    <row r="549" ht="14.25" hidden="1" customHeight="1">
      <c r="A549" s="11">
        <v>13928.0</v>
      </c>
      <c r="B549" s="12" t="s">
        <v>2461</v>
      </c>
      <c r="C549" s="12" t="s">
        <v>2939</v>
      </c>
      <c r="D549" s="12" t="s">
        <v>2940</v>
      </c>
      <c r="E549" s="12" t="s">
        <v>2941</v>
      </c>
      <c r="F549" s="12" t="s">
        <v>768</v>
      </c>
      <c r="G549" s="12" t="s">
        <v>2942</v>
      </c>
      <c r="H549" s="12" t="s">
        <v>778</v>
      </c>
      <c r="I549" s="12" t="s">
        <v>2943</v>
      </c>
      <c r="J549" s="12" t="s">
        <v>772</v>
      </c>
      <c r="K549" s="12" t="s">
        <v>773</v>
      </c>
      <c r="L549" s="12" t="s">
        <v>774</v>
      </c>
    </row>
    <row r="550" ht="14.25" hidden="1" customHeight="1">
      <c r="A550" s="3">
        <v>13928.0</v>
      </c>
      <c r="B550" s="4" t="s">
        <v>2461</v>
      </c>
      <c r="C550" s="4" t="s">
        <v>2944</v>
      </c>
      <c r="D550" s="4" t="s">
        <v>2945</v>
      </c>
      <c r="E550" s="4" t="s">
        <v>2945</v>
      </c>
      <c r="F550" s="4" t="s">
        <v>768</v>
      </c>
      <c r="G550" s="4" t="s">
        <v>2946</v>
      </c>
      <c r="H550" s="4" t="s">
        <v>778</v>
      </c>
      <c r="I550" s="4" t="s">
        <v>2947</v>
      </c>
      <c r="J550" s="4" t="s">
        <v>772</v>
      </c>
      <c r="K550" s="4" t="s">
        <v>773</v>
      </c>
      <c r="L550" s="4" t="s">
        <v>774</v>
      </c>
    </row>
    <row r="551" ht="14.25" hidden="1" customHeight="1">
      <c r="A551" s="11">
        <v>13928.0</v>
      </c>
      <c r="B551" s="12" t="s">
        <v>2461</v>
      </c>
      <c r="C551" s="12" t="s">
        <v>2948</v>
      </c>
      <c r="D551" s="12" t="s">
        <v>2949</v>
      </c>
      <c r="E551" s="12" t="s">
        <v>2949</v>
      </c>
      <c r="F551" s="12" t="s">
        <v>768</v>
      </c>
      <c r="G551" s="12" t="s">
        <v>2950</v>
      </c>
      <c r="H551" s="12" t="s">
        <v>778</v>
      </c>
      <c r="I551" s="12" t="s">
        <v>2951</v>
      </c>
      <c r="J551" s="12" t="s">
        <v>772</v>
      </c>
      <c r="K551" s="12" t="s">
        <v>773</v>
      </c>
      <c r="L551" s="12" t="s">
        <v>774</v>
      </c>
    </row>
    <row r="552" ht="14.25" hidden="1" customHeight="1">
      <c r="A552" s="3">
        <v>13928.0</v>
      </c>
      <c r="B552" s="4" t="s">
        <v>2461</v>
      </c>
      <c r="C552" s="4" t="s">
        <v>2952</v>
      </c>
      <c r="D552" s="4" t="s">
        <v>2953</v>
      </c>
      <c r="E552" s="4" t="s">
        <v>2953</v>
      </c>
      <c r="F552" s="4" t="s">
        <v>768</v>
      </c>
      <c r="G552" s="4" t="s">
        <v>2954</v>
      </c>
      <c r="H552" s="4" t="s">
        <v>778</v>
      </c>
      <c r="I552" s="4" t="s">
        <v>2955</v>
      </c>
      <c r="J552" s="4" t="s">
        <v>772</v>
      </c>
      <c r="K552" s="4" t="s">
        <v>773</v>
      </c>
      <c r="L552" s="4" t="s">
        <v>774</v>
      </c>
    </row>
    <row r="553" ht="14.25" hidden="1" customHeight="1">
      <c r="A553" s="11">
        <v>13928.0</v>
      </c>
      <c r="B553" s="12" t="s">
        <v>2461</v>
      </c>
      <c r="C553" s="12" t="s">
        <v>2956</v>
      </c>
      <c r="D553" s="12" t="s">
        <v>2957</v>
      </c>
      <c r="E553" s="12" t="s">
        <v>2957</v>
      </c>
      <c r="F553" s="12" t="s">
        <v>768</v>
      </c>
      <c r="G553" s="12" t="s">
        <v>2958</v>
      </c>
      <c r="H553" s="12" t="s">
        <v>778</v>
      </c>
      <c r="I553" s="12" t="s">
        <v>2959</v>
      </c>
      <c r="J553" s="12" t="s">
        <v>772</v>
      </c>
      <c r="K553" s="12" t="s">
        <v>773</v>
      </c>
      <c r="L553" s="12" t="s">
        <v>774</v>
      </c>
    </row>
    <row r="554" ht="14.25" hidden="1" customHeight="1">
      <c r="A554" s="3">
        <v>13925.0</v>
      </c>
      <c r="B554" s="4" t="s">
        <v>2960</v>
      </c>
      <c r="C554" s="4" t="s">
        <v>2961</v>
      </c>
      <c r="D554" s="4" t="s">
        <v>2962</v>
      </c>
      <c r="E554" s="4" t="s">
        <v>2963</v>
      </c>
      <c r="F554" s="4" t="s">
        <v>768</v>
      </c>
      <c r="G554" s="4" t="s">
        <v>2275</v>
      </c>
      <c r="H554" s="4" t="s">
        <v>770</v>
      </c>
      <c r="I554" s="4" t="s">
        <v>2964</v>
      </c>
      <c r="J554" s="4" t="s">
        <v>772</v>
      </c>
      <c r="K554" s="4" t="s">
        <v>773</v>
      </c>
      <c r="L554" s="4" t="s">
        <v>774</v>
      </c>
    </row>
    <row r="555" ht="14.25" hidden="1" customHeight="1">
      <c r="A555" s="11">
        <v>13925.0</v>
      </c>
      <c r="B555" s="12" t="s">
        <v>2960</v>
      </c>
      <c r="C555" s="12" t="s">
        <v>2965</v>
      </c>
      <c r="D555" s="12" t="s">
        <v>2966</v>
      </c>
      <c r="E555" s="12" t="s">
        <v>2967</v>
      </c>
      <c r="F555" s="12" t="s">
        <v>768</v>
      </c>
      <c r="G555" s="12" t="s">
        <v>1138</v>
      </c>
      <c r="H555" s="12" t="s">
        <v>810</v>
      </c>
      <c r="I555" s="12" t="s">
        <v>2968</v>
      </c>
      <c r="J555" s="12" t="s">
        <v>772</v>
      </c>
      <c r="K555" s="12" t="s">
        <v>773</v>
      </c>
      <c r="L555" s="12" t="s">
        <v>774</v>
      </c>
    </row>
    <row r="556" ht="14.25" hidden="1" customHeight="1">
      <c r="A556" s="3">
        <v>13925.0</v>
      </c>
      <c r="B556" s="4" t="s">
        <v>2960</v>
      </c>
      <c r="C556" s="4" t="s">
        <v>2969</v>
      </c>
      <c r="D556" s="4" t="s">
        <v>2970</v>
      </c>
      <c r="E556" s="4" t="s">
        <v>2970</v>
      </c>
      <c r="F556" s="4" t="s">
        <v>768</v>
      </c>
      <c r="G556" s="4" t="s">
        <v>1836</v>
      </c>
      <c r="H556" s="4" t="s">
        <v>810</v>
      </c>
      <c r="I556" s="4" t="s">
        <v>2971</v>
      </c>
      <c r="J556" s="4" t="s">
        <v>772</v>
      </c>
      <c r="K556" s="4" t="s">
        <v>773</v>
      </c>
      <c r="L556" s="4" t="s">
        <v>774</v>
      </c>
    </row>
    <row r="557" ht="14.25" hidden="1" customHeight="1">
      <c r="A557" s="11">
        <v>13925.0</v>
      </c>
      <c r="B557" s="12" t="s">
        <v>2960</v>
      </c>
      <c r="C557" s="12" t="s">
        <v>2972</v>
      </c>
      <c r="D557" s="12" t="s">
        <v>2973</v>
      </c>
      <c r="E557" s="12" t="s">
        <v>2973</v>
      </c>
      <c r="F557" s="12" t="s">
        <v>768</v>
      </c>
      <c r="G557" s="12" t="s">
        <v>2974</v>
      </c>
      <c r="H557" s="12" t="s">
        <v>810</v>
      </c>
      <c r="I557" s="12" t="s">
        <v>2975</v>
      </c>
      <c r="J557" s="12" t="s">
        <v>772</v>
      </c>
      <c r="K557" s="12" t="s">
        <v>773</v>
      </c>
      <c r="L557" s="12" t="s">
        <v>774</v>
      </c>
    </row>
    <row r="558" ht="14.25" hidden="1" customHeight="1">
      <c r="A558" s="3">
        <v>13925.0</v>
      </c>
      <c r="B558" s="4" t="s">
        <v>2960</v>
      </c>
      <c r="C558" s="4" t="s">
        <v>2976</v>
      </c>
      <c r="D558" s="4" t="s">
        <v>2977</v>
      </c>
      <c r="E558" s="4" t="s">
        <v>2977</v>
      </c>
      <c r="F558" s="4" t="s">
        <v>768</v>
      </c>
      <c r="G558" s="4" t="s">
        <v>2978</v>
      </c>
      <c r="H558" s="4" t="s">
        <v>810</v>
      </c>
      <c r="I558" s="4" t="s">
        <v>2979</v>
      </c>
      <c r="J558" s="4" t="s">
        <v>772</v>
      </c>
      <c r="K558" s="4" t="s">
        <v>773</v>
      </c>
      <c r="L558" s="4" t="s">
        <v>774</v>
      </c>
    </row>
    <row r="559" ht="14.25" hidden="1" customHeight="1">
      <c r="A559" s="11">
        <v>13925.0</v>
      </c>
      <c r="B559" s="12" t="s">
        <v>2960</v>
      </c>
      <c r="C559" s="12" t="s">
        <v>2980</v>
      </c>
      <c r="D559" s="12" t="s">
        <v>2981</v>
      </c>
      <c r="E559" s="12" t="s">
        <v>2981</v>
      </c>
      <c r="F559" s="12" t="s">
        <v>768</v>
      </c>
      <c r="G559" s="12" t="s">
        <v>2982</v>
      </c>
      <c r="H559" s="12" t="s">
        <v>810</v>
      </c>
      <c r="I559" s="12" t="s">
        <v>2983</v>
      </c>
      <c r="J559" s="12" t="s">
        <v>772</v>
      </c>
      <c r="K559" s="12" t="s">
        <v>773</v>
      </c>
      <c r="L559" s="12" t="s">
        <v>774</v>
      </c>
    </row>
    <row r="560" ht="14.25" hidden="1" customHeight="1">
      <c r="A560" s="3">
        <v>13925.0</v>
      </c>
      <c r="B560" s="4" t="s">
        <v>2960</v>
      </c>
      <c r="C560" s="4" t="s">
        <v>2984</v>
      </c>
      <c r="D560" s="4" t="s">
        <v>2985</v>
      </c>
      <c r="E560" s="4" t="s">
        <v>2985</v>
      </c>
      <c r="F560" s="4" t="s">
        <v>768</v>
      </c>
      <c r="G560" s="4" t="s">
        <v>2986</v>
      </c>
      <c r="H560" s="4" t="s">
        <v>810</v>
      </c>
      <c r="I560" s="4" t="s">
        <v>2987</v>
      </c>
      <c r="J560" s="4" t="s">
        <v>772</v>
      </c>
      <c r="K560" s="4" t="s">
        <v>773</v>
      </c>
      <c r="L560" s="4" t="s">
        <v>774</v>
      </c>
    </row>
    <row r="561" ht="14.25" hidden="1" customHeight="1">
      <c r="A561" s="11">
        <v>13925.0</v>
      </c>
      <c r="B561" s="12" t="s">
        <v>2960</v>
      </c>
      <c r="C561" s="12" t="s">
        <v>2988</v>
      </c>
      <c r="D561" s="12" t="s">
        <v>2989</v>
      </c>
      <c r="E561" s="12" t="s">
        <v>2989</v>
      </c>
      <c r="F561" s="12" t="s">
        <v>768</v>
      </c>
      <c r="G561" s="12" t="s">
        <v>932</v>
      </c>
      <c r="H561" s="12" t="s">
        <v>810</v>
      </c>
      <c r="I561" s="12" t="s">
        <v>2990</v>
      </c>
      <c r="J561" s="12" t="s">
        <v>772</v>
      </c>
      <c r="K561" s="12" t="s">
        <v>773</v>
      </c>
      <c r="L561" s="12" t="s">
        <v>774</v>
      </c>
    </row>
    <row r="562" ht="14.25" hidden="1" customHeight="1">
      <c r="A562" s="3">
        <v>13925.0</v>
      </c>
      <c r="B562" s="4" t="s">
        <v>2960</v>
      </c>
      <c r="C562" s="4" t="s">
        <v>2991</v>
      </c>
      <c r="D562" s="4" t="s">
        <v>2992</v>
      </c>
      <c r="E562" s="4" t="s">
        <v>2992</v>
      </c>
      <c r="F562" s="4" t="s">
        <v>768</v>
      </c>
      <c r="G562" s="4" t="s">
        <v>2993</v>
      </c>
      <c r="H562" s="4" t="s">
        <v>810</v>
      </c>
      <c r="I562" s="4" t="s">
        <v>2994</v>
      </c>
      <c r="J562" s="4" t="s">
        <v>772</v>
      </c>
      <c r="K562" s="4" t="s">
        <v>773</v>
      </c>
      <c r="L562" s="4" t="s">
        <v>774</v>
      </c>
    </row>
    <row r="563" ht="14.25" hidden="1" customHeight="1">
      <c r="A563" s="11">
        <v>13925.0</v>
      </c>
      <c r="B563" s="12" t="s">
        <v>2960</v>
      </c>
      <c r="C563" s="12" t="s">
        <v>2995</v>
      </c>
      <c r="D563" s="12" t="s">
        <v>2996</v>
      </c>
      <c r="E563" s="12" t="s">
        <v>2996</v>
      </c>
      <c r="F563" s="12" t="s">
        <v>768</v>
      </c>
      <c r="G563" s="12" t="s">
        <v>2997</v>
      </c>
      <c r="H563" s="12" t="s">
        <v>778</v>
      </c>
      <c r="I563" s="12" t="s">
        <v>2998</v>
      </c>
      <c r="J563" s="12" t="s">
        <v>772</v>
      </c>
      <c r="K563" s="12" t="s">
        <v>773</v>
      </c>
      <c r="L563" s="12" t="s">
        <v>774</v>
      </c>
    </row>
    <row r="564" ht="14.25" hidden="1" customHeight="1">
      <c r="A564" s="3">
        <v>13925.0</v>
      </c>
      <c r="B564" s="4" t="s">
        <v>2960</v>
      </c>
      <c r="C564" s="4" t="s">
        <v>2999</v>
      </c>
      <c r="D564" s="4" t="s">
        <v>3000</v>
      </c>
      <c r="E564" s="4" t="s">
        <v>3001</v>
      </c>
      <c r="F564" s="4" t="s">
        <v>768</v>
      </c>
      <c r="G564" s="4" t="s">
        <v>3002</v>
      </c>
      <c r="H564" s="4" t="s">
        <v>778</v>
      </c>
      <c r="I564" s="4" t="s">
        <v>3003</v>
      </c>
      <c r="J564" s="4" t="s">
        <v>772</v>
      </c>
      <c r="K564" s="4" t="s">
        <v>773</v>
      </c>
      <c r="L564" s="4" t="s">
        <v>774</v>
      </c>
    </row>
    <row r="565" ht="14.25" hidden="1" customHeight="1">
      <c r="A565" s="11">
        <v>13925.0</v>
      </c>
      <c r="B565" s="12" t="s">
        <v>2960</v>
      </c>
      <c r="C565" s="12" t="s">
        <v>3004</v>
      </c>
      <c r="D565" s="12" t="s">
        <v>3005</v>
      </c>
      <c r="E565" s="12" t="s">
        <v>3006</v>
      </c>
      <c r="F565" s="12" t="s">
        <v>768</v>
      </c>
      <c r="G565" s="12" t="s">
        <v>3007</v>
      </c>
      <c r="H565" s="12" t="s">
        <v>778</v>
      </c>
      <c r="I565" s="12" t="s">
        <v>3008</v>
      </c>
      <c r="J565" s="12" t="s">
        <v>772</v>
      </c>
      <c r="K565" s="12" t="s">
        <v>773</v>
      </c>
      <c r="L565" s="12" t="s">
        <v>774</v>
      </c>
    </row>
    <row r="566" ht="14.25" hidden="1" customHeight="1">
      <c r="A566" s="3">
        <v>13925.0</v>
      </c>
      <c r="B566" s="4" t="s">
        <v>2960</v>
      </c>
      <c r="C566" s="4" t="s">
        <v>3009</v>
      </c>
      <c r="D566" s="4" t="s">
        <v>3010</v>
      </c>
      <c r="E566" s="4" t="s">
        <v>3011</v>
      </c>
      <c r="F566" s="4" t="s">
        <v>768</v>
      </c>
      <c r="G566" s="4" t="s">
        <v>1074</v>
      </c>
      <c r="H566" s="4" t="s">
        <v>778</v>
      </c>
      <c r="I566" s="4" t="s">
        <v>3012</v>
      </c>
      <c r="J566" s="4" t="s">
        <v>772</v>
      </c>
      <c r="K566" s="4" t="s">
        <v>773</v>
      </c>
      <c r="L566" s="4" t="s">
        <v>774</v>
      </c>
    </row>
    <row r="567" ht="14.25" hidden="1" customHeight="1">
      <c r="A567" s="11">
        <v>13925.0</v>
      </c>
      <c r="B567" s="12" t="s">
        <v>2960</v>
      </c>
      <c r="C567" s="12" t="s">
        <v>3013</v>
      </c>
      <c r="D567" s="12" t="s">
        <v>3014</v>
      </c>
      <c r="E567" s="12" t="s">
        <v>3015</v>
      </c>
      <c r="F567" s="12" t="s">
        <v>768</v>
      </c>
      <c r="G567" s="12" t="s">
        <v>3016</v>
      </c>
      <c r="H567" s="12" t="s">
        <v>778</v>
      </c>
      <c r="I567" s="12" t="s">
        <v>3017</v>
      </c>
      <c r="J567" s="12" t="s">
        <v>772</v>
      </c>
      <c r="K567" s="12" t="s">
        <v>773</v>
      </c>
      <c r="L567" s="12" t="s">
        <v>774</v>
      </c>
    </row>
    <row r="568" ht="14.25" hidden="1" customHeight="1">
      <c r="A568" s="3">
        <v>13925.0</v>
      </c>
      <c r="B568" s="4" t="s">
        <v>2960</v>
      </c>
      <c r="C568" s="4" t="s">
        <v>3018</v>
      </c>
      <c r="D568" s="4" t="s">
        <v>3019</v>
      </c>
      <c r="E568" s="4" t="s">
        <v>3020</v>
      </c>
      <c r="F568" s="4" t="s">
        <v>768</v>
      </c>
      <c r="G568" s="4" t="s">
        <v>3021</v>
      </c>
      <c r="H568" s="4" t="s">
        <v>778</v>
      </c>
      <c r="I568" s="4" t="s">
        <v>3022</v>
      </c>
      <c r="J568" s="4" t="s">
        <v>772</v>
      </c>
      <c r="K568" s="4" t="s">
        <v>773</v>
      </c>
      <c r="L568" s="4" t="s">
        <v>774</v>
      </c>
    </row>
    <row r="569" ht="14.25" hidden="1" customHeight="1">
      <c r="A569" s="11">
        <v>13925.0</v>
      </c>
      <c r="B569" s="12" t="s">
        <v>2960</v>
      </c>
      <c r="C569" s="12" t="s">
        <v>3023</v>
      </c>
      <c r="D569" s="12" t="s">
        <v>3024</v>
      </c>
      <c r="E569" s="12" t="s">
        <v>3024</v>
      </c>
      <c r="F569" s="12" t="s">
        <v>768</v>
      </c>
      <c r="G569" s="12" t="s">
        <v>3025</v>
      </c>
      <c r="H569" s="12" t="s">
        <v>778</v>
      </c>
      <c r="I569" s="12" t="s">
        <v>3026</v>
      </c>
      <c r="J569" s="12" t="s">
        <v>772</v>
      </c>
      <c r="K569" s="12" t="s">
        <v>773</v>
      </c>
      <c r="L569" s="12" t="s">
        <v>774</v>
      </c>
    </row>
    <row r="570" ht="14.25" hidden="1" customHeight="1">
      <c r="A570" s="3">
        <v>13925.0</v>
      </c>
      <c r="B570" s="4" t="s">
        <v>2960</v>
      </c>
      <c r="C570" s="4" t="s">
        <v>3027</v>
      </c>
      <c r="D570" s="4" t="s">
        <v>3028</v>
      </c>
      <c r="E570" s="4" t="s">
        <v>3028</v>
      </c>
      <c r="F570" s="4" t="s">
        <v>768</v>
      </c>
      <c r="G570" s="4" t="s">
        <v>3029</v>
      </c>
      <c r="H570" s="4" t="s">
        <v>778</v>
      </c>
      <c r="I570" s="4" t="s">
        <v>3030</v>
      </c>
      <c r="J570" s="4" t="s">
        <v>772</v>
      </c>
      <c r="K570" s="4" t="s">
        <v>773</v>
      </c>
      <c r="L570" s="4" t="s">
        <v>774</v>
      </c>
    </row>
    <row r="571" ht="14.25" hidden="1" customHeight="1">
      <c r="A571" s="11">
        <v>13925.0</v>
      </c>
      <c r="B571" s="12" t="s">
        <v>2960</v>
      </c>
      <c r="C571" s="12" t="s">
        <v>3031</v>
      </c>
      <c r="D571" s="12" t="s">
        <v>3032</v>
      </c>
      <c r="E571" s="12" t="s">
        <v>3033</v>
      </c>
      <c r="F571" s="12" t="s">
        <v>768</v>
      </c>
      <c r="G571" s="12" t="s">
        <v>3034</v>
      </c>
      <c r="H571" s="12" t="s">
        <v>778</v>
      </c>
      <c r="I571" s="12" t="s">
        <v>3035</v>
      </c>
      <c r="J571" s="12" t="s">
        <v>772</v>
      </c>
      <c r="K571" s="12" t="s">
        <v>773</v>
      </c>
      <c r="L571" s="12" t="s">
        <v>774</v>
      </c>
    </row>
    <row r="572" ht="14.25" hidden="1" customHeight="1">
      <c r="A572" s="3">
        <v>13925.0</v>
      </c>
      <c r="B572" s="4" t="s">
        <v>2960</v>
      </c>
      <c r="C572" s="4" t="s">
        <v>3036</v>
      </c>
      <c r="D572" s="4" t="s">
        <v>3037</v>
      </c>
      <c r="E572" s="4" t="s">
        <v>3038</v>
      </c>
      <c r="F572" s="4" t="s">
        <v>768</v>
      </c>
      <c r="G572" s="4" t="s">
        <v>3039</v>
      </c>
      <c r="H572" s="4" t="s">
        <v>778</v>
      </c>
      <c r="I572" s="4" t="s">
        <v>3040</v>
      </c>
      <c r="J572" s="4" t="s">
        <v>772</v>
      </c>
      <c r="K572" s="4" t="s">
        <v>773</v>
      </c>
      <c r="L572" s="4" t="s">
        <v>774</v>
      </c>
    </row>
    <row r="573" ht="14.25" hidden="1" customHeight="1">
      <c r="A573" s="11">
        <v>13925.0</v>
      </c>
      <c r="B573" s="12" t="s">
        <v>2960</v>
      </c>
      <c r="C573" s="12" t="s">
        <v>3041</v>
      </c>
      <c r="D573" s="12" t="s">
        <v>3042</v>
      </c>
      <c r="E573" s="12" t="s">
        <v>3043</v>
      </c>
      <c r="F573" s="12" t="s">
        <v>768</v>
      </c>
      <c r="G573" s="12" t="s">
        <v>3044</v>
      </c>
      <c r="H573" s="12" t="s">
        <v>778</v>
      </c>
      <c r="I573" s="12" t="s">
        <v>3045</v>
      </c>
      <c r="J573" s="12" t="s">
        <v>772</v>
      </c>
      <c r="K573" s="12" t="s">
        <v>773</v>
      </c>
      <c r="L573" s="12" t="s">
        <v>774</v>
      </c>
    </row>
    <row r="574" ht="14.25" hidden="1" customHeight="1">
      <c r="A574" s="3">
        <v>13925.0</v>
      </c>
      <c r="B574" s="4" t="s">
        <v>2960</v>
      </c>
      <c r="C574" s="4" t="s">
        <v>3046</v>
      </c>
      <c r="D574" s="4" t="s">
        <v>3047</v>
      </c>
      <c r="E574" s="4" t="s">
        <v>3048</v>
      </c>
      <c r="F574" s="4" t="s">
        <v>768</v>
      </c>
      <c r="G574" s="4" t="s">
        <v>1836</v>
      </c>
      <c r="H574" s="4" t="s">
        <v>778</v>
      </c>
      <c r="I574" s="4" t="s">
        <v>3049</v>
      </c>
      <c r="J574" s="4" t="s">
        <v>772</v>
      </c>
      <c r="K574" s="4" t="s">
        <v>773</v>
      </c>
      <c r="L574" s="4" t="s">
        <v>774</v>
      </c>
    </row>
    <row r="575" ht="14.25" hidden="1" customHeight="1">
      <c r="A575" s="11">
        <v>13925.0</v>
      </c>
      <c r="B575" s="12" t="s">
        <v>2960</v>
      </c>
      <c r="C575" s="12" t="s">
        <v>3050</v>
      </c>
      <c r="D575" s="12" t="s">
        <v>3051</v>
      </c>
      <c r="E575" s="12" t="s">
        <v>3052</v>
      </c>
      <c r="F575" s="12" t="s">
        <v>768</v>
      </c>
      <c r="G575" s="12" t="s">
        <v>1836</v>
      </c>
      <c r="H575" s="12" t="s">
        <v>778</v>
      </c>
      <c r="I575" s="12" t="s">
        <v>3053</v>
      </c>
      <c r="J575" s="12" t="s">
        <v>772</v>
      </c>
      <c r="K575" s="12" t="s">
        <v>773</v>
      </c>
      <c r="L575" s="12" t="s">
        <v>774</v>
      </c>
    </row>
    <row r="576" ht="14.25" hidden="1" customHeight="1">
      <c r="A576" s="3">
        <v>13925.0</v>
      </c>
      <c r="B576" s="4" t="s">
        <v>2960</v>
      </c>
      <c r="C576" s="4" t="s">
        <v>3054</v>
      </c>
      <c r="D576" s="4" t="s">
        <v>3055</v>
      </c>
      <c r="E576" s="4" t="s">
        <v>3055</v>
      </c>
      <c r="F576" s="4" t="s">
        <v>768</v>
      </c>
      <c r="G576" s="4" t="s">
        <v>3056</v>
      </c>
      <c r="H576" s="4" t="s">
        <v>778</v>
      </c>
      <c r="I576" s="4" t="s">
        <v>3057</v>
      </c>
      <c r="J576" s="4" t="s">
        <v>772</v>
      </c>
      <c r="K576" s="4" t="s">
        <v>773</v>
      </c>
      <c r="L576" s="4" t="s">
        <v>774</v>
      </c>
    </row>
    <row r="577" ht="14.25" hidden="1" customHeight="1">
      <c r="A577" s="11">
        <v>13925.0</v>
      </c>
      <c r="B577" s="12" t="s">
        <v>2960</v>
      </c>
      <c r="C577" s="12" t="s">
        <v>3058</v>
      </c>
      <c r="D577" s="12" t="s">
        <v>3059</v>
      </c>
      <c r="E577" s="12" t="s">
        <v>3060</v>
      </c>
      <c r="F577" s="12" t="s">
        <v>768</v>
      </c>
      <c r="G577" s="12" t="s">
        <v>3061</v>
      </c>
      <c r="H577" s="12" t="s">
        <v>778</v>
      </c>
      <c r="I577" s="12" t="s">
        <v>3062</v>
      </c>
      <c r="J577" s="12" t="s">
        <v>772</v>
      </c>
      <c r="K577" s="12" t="s">
        <v>773</v>
      </c>
      <c r="L577" s="12" t="s">
        <v>774</v>
      </c>
    </row>
    <row r="578" ht="14.25" hidden="1" customHeight="1">
      <c r="A578" s="3">
        <v>13925.0</v>
      </c>
      <c r="B578" s="4" t="s">
        <v>2960</v>
      </c>
      <c r="C578" s="4" t="s">
        <v>3063</v>
      </c>
      <c r="D578" s="4" t="s">
        <v>3064</v>
      </c>
      <c r="E578" s="4" t="s">
        <v>3065</v>
      </c>
      <c r="F578" s="4" t="s">
        <v>768</v>
      </c>
      <c r="G578" s="4" t="s">
        <v>3066</v>
      </c>
      <c r="H578" s="4" t="s">
        <v>778</v>
      </c>
      <c r="I578" s="4" t="s">
        <v>3067</v>
      </c>
      <c r="J578" s="4" t="s">
        <v>772</v>
      </c>
      <c r="K578" s="4" t="s">
        <v>773</v>
      </c>
      <c r="L578" s="4" t="s">
        <v>774</v>
      </c>
    </row>
    <row r="579" ht="14.25" hidden="1" customHeight="1">
      <c r="A579" s="11">
        <v>13925.0</v>
      </c>
      <c r="B579" s="12" t="s">
        <v>2960</v>
      </c>
      <c r="C579" s="12" t="s">
        <v>3068</v>
      </c>
      <c r="D579" s="12" t="s">
        <v>3069</v>
      </c>
      <c r="E579" s="12" t="s">
        <v>3070</v>
      </c>
      <c r="F579" s="12" t="s">
        <v>768</v>
      </c>
      <c r="G579" s="12" t="s">
        <v>3071</v>
      </c>
      <c r="H579" s="12" t="s">
        <v>778</v>
      </c>
      <c r="I579" s="12" t="s">
        <v>3072</v>
      </c>
      <c r="J579" s="12" t="s">
        <v>772</v>
      </c>
      <c r="K579" s="12" t="s">
        <v>773</v>
      </c>
      <c r="L579" s="12" t="s">
        <v>774</v>
      </c>
    </row>
    <row r="580" ht="14.25" hidden="1" customHeight="1">
      <c r="A580" s="3">
        <v>13925.0</v>
      </c>
      <c r="B580" s="4" t="s">
        <v>2960</v>
      </c>
      <c r="C580" s="4" t="s">
        <v>3073</v>
      </c>
      <c r="D580" s="4" t="s">
        <v>3074</v>
      </c>
      <c r="E580" s="4" t="s">
        <v>3075</v>
      </c>
      <c r="F580" s="4" t="s">
        <v>768</v>
      </c>
      <c r="G580" s="4" t="s">
        <v>3076</v>
      </c>
      <c r="H580" s="4" t="s">
        <v>778</v>
      </c>
      <c r="I580" s="4" t="s">
        <v>3077</v>
      </c>
      <c r="J580" s="4" t="s">
        <v>772</v>
      </c>
      <c r="K580" s="4" t="s">
        <v>773</v>
      </c>
      <c r="L580" s="4" t="s">
        <v>774</v>
      </c>
    </row>
    <row r="581" ht="14.25" hidden="1" customHeight="1">
      <c r="A581" s="11">
        <v>13925.0</v>
      </c>
      <c r="B581" s="12" t="s">
        <v>2960</v>
      </c>
      <c r="C581" s="12" t="s">
        <v>3078</v>
      </c>
      <c r="D581" s="12" t="s">
        <v>3079</v>
      </c>
      <c r="E581" s="12" t="s">
        <v>3080</v>
      </c>
      <c r="F581" s="12" t="s">
        <v>768</v>
      </c>
      <c r="G581" s="12" t="s">
        <v>3081</v>
      </c>
      <c r="H581" s="12" t="s">
        <v>778</v>
      </c>
      <c r="I581" s="12" t="s">
        <v>3082</v>
      </c>
      <c r="J581" s="12" t="s">
        <v>772</v>
      </c>
      <c r="K581" s="12" t="s">
        <v>773</v>
      </c>
      <c r="L581" s="12" t="s">
        <v>774</v>
      </c>
    </row>
    <row r="582" ht="14.25" hidden="1" customHeight="1">
      <c r="A582" s="3">
        <v>13925.0</v>
      </c>
      <c r="B582" s="4" t="s">
        <v>2960</v>
      </c>
      <c r="C582" s="4" t="s">
        <v>3083</v>
      </c>
      <c r="D582" s="4" t="s">
        <v>3084</v>
      </c>
      <c r="E582" s="4" t="s">
        <v>3085</v>
      </c>
      <c r="F582" s="4" t="s">
        <v>768</v>
      </c>
      <c r="G582" s="4" t="s">
        <v>3086</v>
      </c>
      <c r="H582" s="4" t="s">
        <v>778</v>
      </c>
      <c r="I582" s="4" t="s">
        <v>3087</v>
      </c>
      <c r="J582" s="4" t="s">
        <v>772</v>
      </c>
      <c r="K582" s="4" t="s">
        <v>773</v>
      </c>
      <c r="L582" s="4" t="s">
        <v>774</v>
      </c>
    </row>
    <row r="583" ht="14.25" hidden="1" customHeight="1">
      <c r="A583" s="11">
        <v>13924.0</v>
      </c>
      <c r="B583" s="12" t="s">
        <v>651</v>
      </c>
      <c r="C583" s="12" t="s">
        <v>3088</v>
      </c>
      <c r="D583" s="12" t="s">
        <v>3089</v>
      </c>
      <c r="E583" s="12" t="s">
        <v>3089</v>
      </c>
      <c r="F583" s="12" t="s">
        <v>768</v>
      </c>
      <c r="G583" s="12" t="s">
        <v>3090</v>
      </c>
      <c r="H583" s="12" t="s">
        <v>805</v>
      </c>
      <c r="I583" s="12" t="s">
        <v>3091</v>
      </c>
      <c r="J583" s="12" t="s">
        <v>772</v>
      </c>
      <c r="K583" s="12" t="s">
        <v>773</v>
      </c>
      <c r="L583" s="12" t="s">
        <v>774</v>
      </c>
    </row>
    <row r="584" ht="14.25" hidden="1" customHeight="1">
      <c r="A584" s="3">
        <v>13924.0</v>
      </c>
      <c r="B584" s="4" t="s">
        <v>651</v>
      </c>
      <c r="C584" s="4" t="s">
        <v>3092</v>
      </c>
      <c r="D584" s="4" t="s">
        <v>3093</v>
      </c>
      <c r="E584" s="4" t="s">
        <v>3093</v>
      </c>
      <c r="F584" s="4" t="s">
        <v>768</v>
      </c>
      <c r="G584" s="4" t="s">
        <v>3094</v>
      </c>
      <c r="H584" s="4" t="s">
        <v>805</v>
      </c>
      <c r="I584" s="4" t="s">
        <v>3095</v>
      </c>
      <c r="J584" s="4" t="s">
        <v>772</v>
      </c>
      <c r="K584" s="4" t="s">
        <v>773</v>
      </c>
      <c r="L584" s="4" t="s">
        <v>774</v>
      </c>
    </row>
    <row r="585" ht="14.25" hidden="1" customHeight="1">
      <c r="A585" s="11">
        <v>13924.0</v>
      </c>
      <c r="B585" s="12" t="s">
        <v>651</v>
      </c>
      <c r="C585" s="12" t="s">
        <v>3096</v>
      </c>
      <c r="D585" s="12" t="s">
        <v>3097</v>
      </c>
      <c r="E585" s="12" t="s">
        <v>3097</v>
      </c>
      <c r="F585" s="12" t="s">
        <v>768</v>
      </c>
      <c r="G585" s="12" t="s">
        <v>3098</v>
      </c>
      <c r="H585" s="12" t="s">
        <v>805</v>
      </c>
      <c r="I585" s="12" t="s">
        <v>3099</v>
      </c>
      <c r="J585" s="12" t="s">
        <v>772</v>
      </c>
      <c r="K585" s="12" t="s">
        <v>773</v>
      </c>
      <c r="L585" s="12" t="s">
        <v>774</v>
      </c>
    </row>
    <row r="586" ht="14.25" hidden="1" customHeight="1">
      <c r="A586" s="3">
        <v>13924.0</v>
      </c>
      <c r="B586" s="4" t="s">
        <v>651</v>
      </c>
      <c r="C586" s="4" t="s">
        <v>3100</v>
      </c>
      <c r="D586" s="4" t="s">
        <v>3101</v>
      </c>
      <c r="E586" s="4" t="s">
        <v>3101</v>
      </c>
      <c r="F586" s="4" t="s">
        <v>768</v>
      </c>
      <c r="G586" s="4" t="s">
        <v>3102</v>
      </c>
      <c r="H586" s="4" t="s">
        <v>770</v>
      </c>
      <c r="I586" s="4" t="s">
        <v>3103</v>
      </c>
      <c r="J586" s="4" t="s">
        <v>772</v>
      </c>
      <c r="K586" s="4" t="s">
        <v>773</v>
      </c>
      <c r="L586" s="4" t="s">
        <v>774</v>
      </c>
    </row>
    <row r="587" ht="14.25" hidden="1" customHeight="1">
      <c r="A587" s="11">
        <v>13924.0</v>
      </c>
      <c r="B587" s="12" t="s">
        <v>651</v>
      </c>
      <c r="C587" s="12" t="s">
        <v>3104</v>
      </c>
      <c r="D587" s="12" t="s">
        <v>3105</v>
      </c>
      <c r="E587" s="12" t="s">
        <v>3105</v>
      </c>
      <c r="F587" s="12" t="s">
        <v>2161</v>
      </c>
      <c r="G587" s="12" t="s">
        <v>3106</v>
      </c>
      <c r="H587" s="12" t="s">
        <v>805</v>
      </c>
      <c r="I587" s="12" t="s">
        <v>3107</v>
      </c>
      <c r="J587" s="12" t="s">
        <v>772</v>
      </c>
      <c r="K587" s="12" t="s">
        <v>773</v>
      </c>
      <c r="L587" s="12" t="s">
        <v>774</v>
      </c>
    </row>
    <row r="588" ht="14.25" hidden="1" customHeight="1">
      <c r="A588" s="3">
        <v>13924.0</v>
      </c>
      <c r="B588" s="4" t="s">
        <v>651</v>
      </c>
      <c r="C588" s="4" t="s">
        <v>3108</v>
      </c>
      <c r="D588" s="4" t="s">
        <v>3109</v>
      </c>
      <c r="E588" s="4" t="s">
        <v>3109</v>
      </c>
      <c r="F588" s="4" t="s">
        <v>768</v>
      </c>
      <c r="G588" s="4" t="s">
        <v>3110</v>
      </c>
      <c r="H588" s="4" t="s">
        <v>866</v>
      </c>
      <c r="I588" s="4" t="s">
        <v>3111</v>
      </c>
      <c r="J588" s="4" t="s">
        <v>772</v>
      </c>
      <c r="K588" s="4" t="s">
        <v>773</v>
      </c>
      <c r="L588" s="4" t="s">
        <v>774</v>
      </c>
    </row>
    <row r="589" ht="14.25" hidden="1" customHeight="1">
      <c r="A589" s="11">
        <v>13924.0</v>
      </c>
      <c r="B589" s="12" t="s">
        <v>651</v>
      </c>
      <c r="C589" s="12" t="s">
        <v>3112</v>
      </c>
      <c r="D589" s="12" t="s">
        <v>3113</v>
      </c>
      <c r="E589" s="12" t="s">
        <v>3113</v>
      </c>
      <c r="F589" s="12" t="s">
        <v>768</v>
      </c>
      <c r="G589" s="12" t="s">
        <v>3114</v>
      </c>
      <c r="H589" s="12" t="s">
        <v>866</v>
      </c>
      <c r="I589" s="12" t="s">
        <v>3115</v>
      </c>
      <c r="J589" s="12" t="s">
        <v>772</v>
      </c>
      <c r="K589" s="12" t="s">
        <v>773</v>
      </c>
      <c r="L589" s="12" t="s">
        <v>774</v>
      </c>
    </row>
    <row r="590" ht="14.25" hidden="1" customHeight="1">
      <c r="A590" s="3">
        <v>13924.0</v>
      </c>
      <c r="B590" s="4" t="s">
        <v>651</v>
      </c>
      <c r="C590" s="4" t="s">
        <v>3116</v>
      </c>
      <c r="D590" s="4" t="s">
        <v>3117</v>
      </c>
      <c r="E590" s="4" t="s">
        <v>3117</v>
      </c>
      <c r="F590" s="4" t="s">
        <v>768</v>
      </c>
      <c r="G590" s="4" t="s">
        <v>2228</v>
      </c>
      <c r="H590" s="4" t="s">
        <v>810</v>
      </c>
      <c r="I590" s="4" t="s">
        <v>3118</v>
      </c>
      <c r="J590" s="4" t="s">
        <v>772</v>
      </c>
      <c r="K590" s="4" t="s">
        <v>773</v>
      </c>
      <c r="L590" s="4" t="s">
        <v>774</v>
      </c>
    </row>
    <row r="591" ht="14.25" hidden="1" customHeight="1">
      <c r="A591" s="11">
        <v>13924.0</v>
      </c>
      <c r="B591" s="12" t="s">
        <v>651</v>
      </c>
      <c r="C591" s="12" t="s">
        <v>3119</v>
      </c>
      <c r="D591" s="12" t="s">
        <v>3120</v>
      </c>
      <c r="E591" s="12" t="s">
        <v>3120</v>
      </c>
      <c r="F591" s="12" t="s">
        <v>2161</v>
      </c>
      <c r="G591" s="12" t="s">
        <v>2228</v>
      </c>
      <c r="H591" s="12" t="s">
        <v>810</v>
      </c>
      <c r="I591" s="12" t="s">
        <v>3121</v>
      </c>
      <c r="J591" s="12" t="s">
        <v>772</v>
      </c>
      <c r="K591" s="12" t="s">
        <v>773</v>
      </c>
      <c r="L591" s="12" t="s">
        <v>774</v>
      </c>
    </row>
    <row r="592" ht="14.25" hidden="1" customHeight="1">
      <c r="A592" s="3">
        <v>13924.0</v>
      </c>
      <c r="B592" s="4" t="s">
        <v>3122</v>
      </c>
      <c r="C592" s="4" t="s">
        <v>3123</v>
      </c>
      <c r="D592" s="4" t="s">
        <v>3124</v>
      </c>
      <c r="E592" s="4" t="s">
        <v>3125</v>
      </c>
      <c r="F592" s="4" t="s">
        <v>768</v>
      </c>
      <c r="G592" s="4" t="s">
        <v>3126</v>
      </c>
      <c r="H592" s="4" t="s">
        <v>866</v>
      </c>
      <c r="I592" s="4" t="s">
        <v>3127</v>
      </c>
      <c r="J592" s="4" t="s">
        <v>772</v>
      </c>
      <c r="K592" s="4" t="s">
        <v>773</v>
      </c>
      <c r="L592" s="4" t="s">
        <v>774</v>
      </c>
    </row>
    <row r="593" ht="14.25" hidden="1" customHeight="1">
      <c r="A593" s="11">
        <v>13924.0</v>
      </c>
      <c r="B593" s="12" t="s">
        <v>3122</v>
      </c>
      <c r="C593" s="12" t="s">
        <v>3128</v>
      </c>
      <c r="D593" s="12" t="s">
        <v>3129</v>
      </c>
      <c r="E593" s="12" t="s">
        <v>3130</v>
      </c>
      <c r="F593" s="12" t="s">
        <v>768</v>
      </c>
      <c r="G593" s="12" t="s">
        <v>3131</v>
      </c>
      <c r="H593" s="12" t="s">
        <v>810</v>
      </c>
      <c r="I593" s="12" t="s">
        <v>3132</v>
      </c>
      <c r="J593" s="12" t="s">
        <v>772</v>
      </c>
      <c r="K593" s="12" t="s">
        <v>773</v>
      </c>
      <c r="L593" s="12" t="s">
        <v>774</v>
      </c>
    </row>
    <row r="594" ht="14.25" hidden="1" customHeight="1">
      <c r="A594" s="3">
        <v>13924.0</v>
      </c>
      <c r="B594" s="4" t="s">
        <v>3122</v>
      </c>
      <c r="C594" s="4" t="s">
        <v>3133</v>
      </c>
      <c r="D594" s="4" t="s">
        <v>3134</v>
      </c>
      <c r="E594" s="4" t="s">
        <v>3134</v>
      </c>
      <c r="F594" s="4" t="s">
        <v>768</v>
      </c>
      <c r="G594" s="4" t="s">
        <v>1134</v>
      </c>
      <c r="H594" s="4" t="s">
        <v>810</v>
      </c>
      <c r="I594" s="4" t="s">
        <v>3135</v>
      </c>
      <c r="J594" s="4" t="s">
        <v>772</v>
      </c>
      <c r="K594" s="4" t="s">
        <v>773</v>
      </c>
      <c r="L594" s="4" t="s">
        <v>774</v>
      </c>
    </row>
    <row r="595" ht="14.25" hidden="1" customHeight="1">
      <c r="A595" s="11">
        <v>13867.0</v>
      </c>
      <c r="B595" s="12" t="s">
        <v>3136</v>
      </c>
      <c r="C595" s="12" t="s">
        <v>3137</v>
      </c>
      <c r="D595" s="12" t="s">
        <v>3138</v>
      </c>
      <c r="E595" s="12" t="s">
        <v>3138</v>
      </c>
      <c r="F595" s="12" t="s">
        <v>768</v>
      </c>
      <c r="G595" s="12" t="s">
        <v>3139</v>
      </c>
      <c r="H595" s="12" t="s">
        <v>805</v>
      </c>
      <c r="I595" s="12" t="s">
        <v>3140</v>
      </c>
      <c r="J595" s="12" t="s">
        <v>772</v>
      </c>
      <c r="K595" s="12" t="s">
        <v>773</v>
      </c>
      <c r="L595" s="12" t="s">
        <v>774</v>
      </c>
    </row>
    <row r="596" ht="14.25" hidden="1" customHeight="1">
      <c r="A596" s="3">
        <v>13867.0</v>
      </c>
      <c r="B596" s="4" t="s">
        <v>3136</v>
      </c>
      <c r="C596" s="4" t="s">
        <v>3141</v>
      </c>
      <c r="D596" s="4" t="s">
        <v>3142</v>
      </c>
      <c r="E596" s="4" t="s">
        <v>3142</v>
      </c>
      <c r="F596" s="4" t="s">
        <v>768</v>
      </c>
      <c r="G596" s="4" t="s">
        <v>3143</v>
      </c>
      <c r="H596" s="4" t="s">
        <v>805</v>
      </c>
      <c r="I596" s="4" t="s">
        <v>3144</v>
      </c>
      <c r="J596" s="4" t="s">
        <v>772</v>
      </c>
      <c r="K596" s="4" t="s">
        <v>773</v>
      </c>
      <c r="L596" s="4" t="s">
        <v>774</v>
      </c>
    </row>
    <row r="597" ht="14.25" hidden="1" customHeight="1">
      <c r="A597" s="11">
        <v>13867.0</v>
      </c>
      <c r="B597" s="12" t="s">
        <v>3136</v>
      </c>
      <c r="C597" s="12" t="s">
        <v>3145</v>
      </c>
      <c r="D597" s="12" t="s">
        <v>3146</v>
      </c>
      <c r="E597" s="12" t="s">
        <v>3146</v>
      </c>
      <c r="F597" s="12" t="s">
        <v>768</v>
      </c>
      <c r="G597" s="12" t="s">
        <v>3147</v>
      </c>
      <c r="H597" s="12" t="s">
        <v>805</v>
      </c>
      <c r="I597" s="12" t="s">
        <v>3148</v>
      </c>
      <c r="J597" s="12" t="s">
        <v>772</v>
      </c>
      <c r="K597" s="12" t="s">
        <v>773</v>
      </c>
      <c r="L597" s="12" t="s">
        <v>774</v>
      </c>
    </row>
    <row r="598" ht="14.25" hidden="1" customHeight="1">
      <c r="A598" s="3">
        <v>13867.0</v>
      </c>
      <c r="B598" s="4" t="s">
        <v>3136</v>
      </c>
      <c r="C598" s="4" t="s">
        <v>3149</v>
      </c>
      <c r="D598" s="4" t="s">
        <v>3150</v>
      </c>
      <c r="E598" s="4" t="s">
        <v>3150</v>
      </c>
      <c r="F598" s="4" t="s">
        <v>768</v>
      </c>
      <c r="G598" s="4" t="s">
        <v>3151</v>
      </c>
      <c r="H598" s="4" t="s">
        <v>805</v>
      </c>
      <c r="I598" s="4" t="s">
        <v>3152</v>
      </c>
      <c r="J598" s="4" t="s">
        <v>772</v>
      </c>
      <c r="K598" s="4" t="s">
        <v>773</v>
      </c>
      <c r="L598" s="4" t="s">
        <v>774</v>
      </c>
    </row>
    <row r="599" ht="14.25" hidden="1" customHeight="1">
      <c r="A599" s="11">
        <v>13867.0</v>
      </c>
      <c r="B599" s="12" t="s">
        <v>3136</v>
      </c>
      <c r="C599" s="12" t="s">
        <v>3153</v>
      </c>
      <c r="D599" s="12" t="s">
        <v>3154</v>
      </c>
      <c r="E599" s="12" t="s">
        <v>3154</v>
      </c>
      <c r="F599" s="12" t="s">
        <v>768</v>
      </c>
      <c r="G599" s="12" t="s">
        <v>3155</v>
      </c>
      <c r="H599" s="12" t="s">
        <v>805</v>
      </c>
      <c r="I599" s="12" t="s">
        <v>3156</v>
      </c>
      <c r="J599" s="12" t="s">
        <v>772</v>
      </c>
      <c r="K599" s="12" t="s">
        <v>773</v>
      </c>
      <c r="L599" s="12" t="s">
        <v>774</v>
      </c>
    </row>
    <row r="600" ht="14.25" hidden="1" customHeight="1">
      <c r="A600" s="3">
        <v>13867.0</v>
      </c>
      <c r="B600" s="4" t="s">
        <v>3136</v>
      </c>
      <c r="C600" s="4" t="s">
        <v>3157</v>
      </c>
      <c r="D600" s="4" t="s">
        <v>3158</v>
      </c>
      <c r="E600" s="4" t="s">
        <v>3158</v>
      </c>
      <c r="F600" s="4" t="s">
        <v>768</v>
      </c>
      <c r="G600" s="4" t="s">
        <v>3159</v>
      </c>
      <c r="H600" s="4" t="s">
        <v>866</v>
      </c>
      <c r="I600" s="4" t="s">
        <v>3160</v>
      </c>
      <c r="J600" s="4" t="s">
        <v>772</v>
      </c>
      <c r="K600" s="4" t="s">
        <v>773</v>
      </c>
      <c r="L600" s="4" t="s">
        <v>774</v>
      </c>
    </row>
    <row r="601" ht="14.25" hidden="1" customHeight="1">
      <c r="A601" s="11">
        <v>13867.0</v>
      </c>
      <c r="B601" s="12" t="s">
        <v>3136</v>
      </c>
      <c r="C601" s="12" t="s">
        <v>3161</v>
      </c>
      <c r="D601" s="12" t="s">
        <v>3162</v>
      </c>
      <c r="E601" s="12" t="s">
        <v>3162</v>
      </c>
      <c r="F601" s="12" t="s">
        <v>768</v>
      </c>
      <c r="G601" s="12" t="s">
        <v>3163</v>
      </c>
      <c r="H601" s="12" t="s">
        <v>866</v>
      </c>
      <c r="I601" s="12" t="s">
        <v>3164</v>
      </c>
      <c r="J601" s="12" t="s">
        <v>772</v>
      </c>
      <c r="K601" s="12" t="s">
        <v>773</v>
      </c>
      <c r="L601" s="12" t="s">
        <v>774</v>
      </c>
    </row>
    <row r="602" ht="14.25" hidden="1" customHeight="1">
      <c r="A602" s="3">
        <v>13867.0</v>
      </c>
      <c r="B602" s="4" t="s">
        <v>3136</v>
      </c>
      <c r="C602" s="4" t="s">
        <v>3165</v>
      </c>
      <c r="D602" s="4" t="s">
        <v>3166</v>
      </c>
      <c r="E602" s="4" t="s">
        <v>3166</v>
      </c>
      <c r="F602" s="4" t="s">
        <v>768</v>
      </c>
      <c r="G602" s="4" t="s">
        <v>1754</v>
      </c>
      <c r="H602" s="4" t="s">
        <v>866</v>
      </c>
      <c r="I602" s="4" t="s">
        <v>3167</v>
      </c>
      <c r="J602" s="4" t="s">
        <v>772</v>
      </c>
      <c r="K602" s="4" t="s">
        <v>773</v>
      </c>
      <c r="L602" s="4" t="s">
        <v>774</v>
      </c>
    </row>
    <row r="603" ht="14.25" hidden="1" customHeight="1">
      <c r="A603" s="11">
        <v>13867.0</v>
      </c>
      <c r="B603" s="12" t="s">
        <v>3136</v>
      </c>
      <c r="C603" s="12" t="s">
        <v>3168</v>
      </c>
      <c r="D603" s="12" t="s">
        <v>3169</v>
      </c>
      <c r="E603" s="12" t="s">
        <v>3169</v>
      </c>
      <c r="F603" s="12" t="s">
        <v>768</v>
      </c>
      <c r="G603" s="12" t="s">
        <v>3170</v>
      </c>
      <c r="H603" s="12" t="s">
        <v>866</v>
      </c>
      <c r="I603" s="12" t="s">
        <v>3171</v>
      </c>
      <c r="J603" s="12" t="s">
        <v>772</v>
      </c>
      <c r="K603" s="12" t="s">
        <v>773</v>
      </c>
      <c r="L603" s="12" t="s">
        <v>774</v>
      </c>
    </row>
    <row r="604" ht="14.25" hidden="1" customHeight="1">
      <c r="A604" s="3">
        <v>13867.0</v>
      </c>
      <c r="B604" s="4" t="s">
        <v>3136</v>
      </c>
      <c r="C604" s="4" t="s">
        <v>3172</v>
      </c>
      <c r="D604" s="4" t="s">
        <v>3173</v>
      </c>
      <c r="E604" s="4" t="s">
        <v>3173</v>
      </c>
      <c r="F604" s="4" t="s">
        <v>768</v>
      </c>
      <c r="G604" s="4" t="s">
        <v>3174</v>
      </c>
      <c r="H604" s="4" t="s">
        <v>866</v>
      </c>
      <c r="I604" s="4" t="s">
        <v>3175</v>
      </c>
      <c r="J604" s="4" t="s">
        <v>772</v>
      </c>
      <c r="K604" s="4" t="s">
        <v>773</v>
      </c>
      <c r="L604" s="4" t="s">
        <v>774</v>
      </c>
    </row>
    <row r="605" ht="14.25" hidden="1" customHeight="1">
      <c r="A605" s="11">
        <v>13867.0</v>
      </c>
      <c r="B605" s="12" t="s">
        <v>3136</v>
      </c>
      <c r="C605" s="12" t="s">
        <v>3176</v>
      </c>
      <c r="D605" s="12" t="s">
        <v>3177</v>
      </c>
      <c r="E605" s="12" t="s">
        <v>3177</v>
      </c>
      <c r="F605" s="12" t="s">
        <v>768</v>
      </c>
      <c r="G605" s="12" t="s">
        <v>3178</v>
      </c>
      <c r="H605" s="12" t="s">
        <v>866</v>
      </c>
      <c r="I605" s="12" t="s">
        <v>3179</v>
      </c>
      <c r="J605" s="12" t="s">
        <v>772</v>
      </c>
      <c r="K605" s="12" t="s">
        <v>773</v>
      </c>
      <c r="L605" s="12" t="s">
        <v>774</v>
      </c>
    </row>
    <row r="606" ht="14.25" hidden="1" customHeight="1">
      <c r="A606" s="3">
        <v>13867.0</v>
      </c>
      <c r="B606" s="4" t="s">
        <v>3136</v>
      </c>
      <c r="C606" s="4" t="s">
        <v>3180</v>
      </c>
      <c r="D606" s="4" t="s">
        <v>3181</v>
      </c>
      <c r="E606" s="4" t="s">
        <v>3181</v>
      </c>
      <c r="F606" s="4" t="s">
        <v>768</v>
      </c>
      <c r="G606" s="4" t="s">
        <v>3182</v>
      </c>
      <c r="H606" s="4" t="s">
        <v>866</v>
      </c>
      <c r="I606" s="4" t="s">
        <v>3183</v>
      </c>
      <c r="J606" s="4" t="s">
        <v>772</v>
      </c>
      <c r="K606" s="4" t="s">
        <v>773</v>
      </c>
      <c r="L606" s="4" t="s">
        <v>774</v>
      </c>
    </row>
    <row r="607" ht="14.25" hidden="1" customHeight="1">
      <c r="A607" s="11">
        <v>13867.0</v>
      </c>
      <c r="B607" s="12" t="s">
        <v>3136</v>
      </c>
      <c r="C607" s="12" t="s">
        <v>3184</v>
      </c>
      <c r="D607" s="12" t="s">
        <v>3185</v>
      </c>
      <c r="E607" s="12" t="s">
        <v>3185</v>
      </c>
      <c r="F607" s="12" t="s">
        <v>768</v>
      </c>
      <c r="G607" s="12" t="s">
        <v>3186</v>
      </c>
      <c r="H607" s="12" t="s">
        <v>810</v>
      </c>
      <c r="I607" s="12" t="s">
        <v>3187</v>
      </c>
      <c r="J607" s="12" t="s">
        <v>772</v>
      </c>
      <c r="K607" s="12" t="s">
        <v>773</v>
      </c>
      <c r="L607" s="12" t="s">
        <v>774</v>
      </c>
    </row>
    <row r="608" ht="14.25" hidden="1" customHeight="1">
      <c r="A608" s="3">
        <v>13867.0</v>
      </c>
      <c r="B608" s="4" t="s">
        <v>3136</v>
      </c>
      <c r="C608" s="4" t="s">
        <v>3188</v>
      </c>
      <c r="D608" s="4" t="s">
        <v>3189</v>
      </c>
      <c r="E608" s="4" t="s">
        <v>3189</v>
      </c>
      <c r="F608" s="4" t="s">
        <v>768</v>
      </c>
      <c r="G608" s="4" t="s">
        <v>3190</v>
      </c>
      <c r="H608" s="4" t="s">
        <v>810</v>
      </c>
      <c r="I608" s="4" t="s">
        <v>3191</v>
      </c>
      <c r="J608" s="4" t="s">
        <v>772</v>
      </c>
      <c r="K608" s="4" t="s">
        <v>773</v>
      </c>
      <c r="L608" s="4" t="s">
        <v>774</v>
      </c>
    </row>
    <row r="609" ht="14.25" hidden="1" customHeight="1">
      <c r="A609" s="11">
        <v>13867.0</v>
      </c>
      <c r="B609" s="12" t="s">
        <v>3136</v>
      </c>
      <c r="C609" s="12" t="s">
        <v>3192</v>
      </c>
      <c r="D609" s="12" t="s">
        <v>3193</v>
      </c>
      <c r="E609" s="12" t="s">
        <v>3193</v>
      </c>
      <c r="F609" s="12" t="s">
        <v>768</v>
      </c>
      <c r="G609" s="12" t="s">
        <v>3194</v>
      </c>
      <c r="H609" s="12" t="s">
        <v>810</v>
      </c>
      <c r="I609" s="12" t="s">
        <v>3195</v>
      </c>
      <c r="J609" s="12" t="s">
        <v>772</v>
      </c>
      <c r="K609" s="12" t="s">
        <v>773</v>
      </c>
      <c r="L609" s="12" t="s">
        <v>774</v>
      </c>
    </row>
    <row r="610" ht="14.25" hidden="1" customHeight="1">
      <c r="A610" s="3">
        <v>13867.0</v>
      </c>
      <c r="B610" s="4" t="s">
        <v>3136</v>
      </c>
      <c r="C610" s="4" t="s">
        <v>3196</v>
      </c>
      <c r="D610" s="4" t="s">
        <v>3197</v>
      </c>
      <c r="E610" s="4" t="s">
        <v>3197</v>
      </c>
      <c r="F610" s="4" t="s">
        <v>768</v>
      </c>
      <c r="G610" s="4" t="s">
        <v>3198</v>
      </c>
      <c r="H610" s="4" t="s">
        <v>810</v>
      </c>
      <c r="I610" s="4" t="s">
        <v>3199</v>
      </c>
      <c r="J610" s="4" t="s">
        <v>772</v>
      </c>
      <c r="K610" s="4" t="s">
        <v>773</v>
      </c>
      <c r="L610" s="4" t="s">
        <v>774</v>
      </c>
    </row>
    <row r="611" ht="14.25" hidden="1" customHeight="1">
      <c r="A611" s="11">
        <v>13867.0</v>
      </c>
      <c r="B611" s="12" t="s">
        <v>3136</v>
      </c>
      <c r="C611" s="12" t="s">
        <v>3200</v>
      </c>
      <c r="D611" s="12" t="s">
        <v>3201</v>
      </c>
      <c r="E611" s="12" t="s">
        <v>3201</v>
      </c>
      <c r="F611" s="12" t="s">
        <v>768</v>
      </c>
      <c r="G611" s="12" t="s">
        <v>3202</v>
      </c>
      <c r="H611" s="12" t="s">
        <v>810</v>
      </c>
      <c r="I611" s="12" t="s">
        <v>3203</v>
      </c>
      <c r="J611" s="12" t="s">
        <v>772</v>
      </c>
      <c r="K611" s="12" t="s">
        <v>773</v>
      </c>
      <c r="L611" s="12" t="s">
        <v>774</v>
      </c>
    </row>
    <row r="612" ht="14.25" hidden="1" customHeight="1">
      <c r="A612" s="3">
        <v>13867.0</v>
      </c>
      <c r="B612" s="4" t="s">
        <v>3136</v>
      </c>
      <c r="C612" s="4" t="s">
        <v>3204</v>
      </c>
      <c r="D612" s="4" t="s">
        <v>3205</v>
      </c>
      <c r="E612" s="4" t="s">
        <v>3206</v>
      </c>
      <c r="F612" s="4" t="s">
        <v>768</v>
      </c>
      <c r="G612" s="4" t="s">
        <v>3207</v>
      </c>
      <c r="H612" s="4" t="s">
        <v>810</v>
      </c>
      <c r="I612" s="4" t="s">
        <v>3208</v>
      </c>
      <c r="J612" s="4" t="s">
        <v>772</v>
      </c>
      <c r="K612" s="4" t="s">
        <v>773</v>
      </c>
      <c r="L612" s="4" t="s">
        <v>774</v>
      </c>
    </row>
    <row r="613" ht="14.25" hidden="1" customHeight="1">
      <c r="A613" s="11">
        <v>13867.0</v>
      </c>
      <c r="B613" s="12" t="s">
        <v>3136</v>
      </c>
      <c r="C613" s="12" t="s">
        <v>3209</v>
      </c>
      <c r="D613" s="12" t="s">
        <v>3210</v>
      </c>
      <c r="E613" s="12" t="s">
        <v>3210</v>
      </c>
      <c r="F613" s="12" t="s">
        <v>768</v>
      </c>
      <c r="G613" s="12" t="s">
        <v>3211</v>
      </c>
      <c r="H613" s="12" t="s">
        <v>810</v>
      </c>
      <c r="I613" s="12" t="s">
        <v>3212</v>
      </c>
      <c r="J613" s="12" t="s">
        <v>772</v>
      </c>
      <c r="K613" s="12" t="s">
        <v>773</v>
      </c>
      <c r="L613" s="12" t="s">
        <v>774</v>
      </c>
    </row>
    <row r="614" ht="14.25" hidden="1" customHeight="1">
      <c r="A614" s="3">
        <v>13867.0</v>
      </c>
      <c r="B614" s="4" t="s">
        <v>3136</v>
      </c>
      <c r="C614" s="4" t="s">
        <v>3213</v>
      </c>
      <c r="D614" s="4" t="s">
        <v>3214</v>
      </c>
      <c r="E614" s="4" t="s">
        <v>3214</v>
      </c>
      <c r="F614" s="4" t="s">
        <v>768</v>
      </c>
      <c r="G614" s="4" t="s">
        <v>1494</v>
      </c>
      <c r="H614" s="4" t="s">
        <v>810</v>
      </c>
      <c r="I614" s="4" t="s">
        <v>3215</v>
      </c>
      <c r="J614" s="4" t="s">
        <v>772</v>
      </c>
      <c r="K614" s="4" t="s">
        <v>773</v>
      </c>
      <c r="L614" s="4" t="s">
        <v>774</v>
      </c>
    </row>
    <row r="615" ht="14.25" hidden="1" customHeight="1">
      <c r="A615" s="11">
        <v>13867.0</v>
      </c>
      <c r="B615" s="12" t="s">
        <v>3136</v>
      </c>
      <c r="C615" s="12" t="s">
        <v>3216</v>
      </c>
      <c r="D615" s="12" t="s">
        <v>3217</v>
      </c>
      <c r="E615" s="12" t="s">
        <v>3217</v>
      </c>
      <c r="F615" s="12" t="s">
        <v>768</v>
      </c>
      <c r="G615" s="12" t="s">
        <v>3218</v>
      </c>
      <c r="H615" s="12" t="s">
        <v>810</v>
      </c>
      <c r="I615" s="12" t="s">
        <v>3219</v>
      </c>
      <c r="J615" s="12" t="s">
        <v>772</v>
      </c>
      <c r="K615" s="12" t="s">
        <v>773</v>
      </c>
      <c r="L615" s="12" t="s">
        <v>774</v>
      </c>
    </row>
    <row r="616" ht="14.25" hidden="1" customHeight="1">
      <c r="A616" s="3">
        <v>13867.0</v>
      </c>
      <c r="B616" s="4" t="s">
        <v>3136</v>
      </c>
      <c r="C616" s="4" t="s">
        <v>3220</v>
      </c>
      <c r="D616" s="4" t="s">
        <v>3221</v>
      </c>
      <c r="E616" s="4" t="s">
        <v>3221</v>
      </c>
      <c r="F616" s="4" t="s">
        <v>768</v>
      </c>
      <c r="G616" s="4" t="s">
        <v>1464</v>
      </c>
      <c r="H616" s="4" t="s">
        <v>810</v>
      </c>
      <c r="I616" s="4" t="s">
        <v>3222</v>
      </c>
      <c r="J616" s="4" t="s">
        <v>772</v>
      </c>
      <c r="K616" s="4" t="s">
        <v>773</v>
      </c>
      <c r="L616" s="4" t="s">
        <v>774</v>
      </c>
    </row>
    <row r="617" ht="14.25" hidden="1" customHeight="1">
      <c r="A617" s="11">
        <v>13867.0</v>
      </c>
      <c r="B617" s="12" t="s">
        <v>3136</v>
      </c>
      <c r="C617" s="12" t="s">
        <v>3223</v>
      </c>
      <c r="D617" s="12" t="s">
        <v>3224</v>
      </c>
      <c r="E617" s="12" t="s">
        <v>3224</v>
      </c>
      <c r="F617" s="12" t="s">
        <v>768</v>
      </c>
      <c r="G617" s="12" t="s">
        <v>3225</v>
      </c>
      <c r="H617" s="12" t="s">
        <v>810</v>
      </c>
      <c r="I617" s="12" t="s">
        <v>3226</v>
      </c>
      <c r="J617" s="12" t="s">
        <v>772</v>
      </c>
      <c r="K617" s="12" t="s">
        <v>773</v>
      </c>
      <c r="L617" s="12" t="s">
        <v>774</v>
      </c>
    </row>
    <row r="618" ht="14.25" hidden="1" customHeight="1">
      <c r="A618" s="3">
        <v>13867.0</v>
      </c>
      <c r="B618" s="4" t="s">
        <v>3136</v>
      </c>
      <c r="C618" s="4" t="s">
        <v>3227</v>
      </c>
      <c r="D618" s="4" t="s">
        <v>3228</v>
      </c>
      <c r="E618" s="4" t="s">
        <v>3228</v>
      </c>
      <c r="F618" s="4" t="s">
        <v>768</v>
      </c>
      <c r="G618" s="4" t="s">
        <v>3229</v>
      </c>
      <c r="H618" s="4" t="s">
        <v>810</v>
      </c>
      <c r="I618" s="4" t="s">
        <v>3230</v>
      </c>
      <c r="J618" s="4" t="s">
        <v>772</v>
      </c>
      <c r="K618" s="4" t="s">
        <v>773</v>
      </c>
      <c r="L618" s="4" t="s">
        <v>774</v>
      </c>
    </row>
    <row r="619" ht="14.25" hidden="1" customHeight="1">
      <c r="A619" s="11">
        <v>13867.0</v>
      </c>
      <c r="B619" s="12" t="s">
        <v>3136</v>
      </c>
      <c r="C619" s="12" t="s">
        <v>3231</v>
      </c>
      <c r="D619" s="12" t="s">
        <v>3232</v>
      </c>
      <c r="E619" s="12" t="s">
        <v>3232</v>
      </c>
      <c r="F619" s="12" t="s">
        <v>768</v>
      </c>
      <c r="G619" s="12" t="s">
        <v>3233</v>
      </c>
      <c r="H619" s="12" t="s">
        <v>810</v>
      </c>
      <c r="I619" s="12" t="s">
        <v>3234</v>
      </c>
      <c r="J619" s="12" t="s">
        <v>772</v>
      </c>
      <c r="K619" s="12" t="s">
        <v>773</v>
      </c>
      <c r="L619" s="12" t="s">
        <v>774</v>
      </c>
    </row>
    <row r="620" ht="14.25" hidden="1" customHeight="1">
      <c r="A620" s="3">
        <v>13867.0</v>
      </c>
      <c r="B620" s="4" t="s">
        <v>3136</v>
      </c>
      <c r="C620" s="4" t="s">
        <v>3235</v>
      </c>
      <c r="D620" s="4" t="s">
        <v>3236</v>
      </c>
      <c r="E620" s="4" t="s">
        <v>3236</v>
      </c>
      <c r="F620" s="4" t="s">
        <v>768</v>
      </c>
      <c r="G620" s="4" t="s">
        <v>3237</v>
      </c>
      <c r="H620" s="4" t="s">
        <v>810</v>
      </c>
      <c r="I620" s="4" t="s">
        <v>3238</v>
      </c>
      <c r="J620" s="4" t="s">
        <v>772</v>
      </c>
      <c r="K620" s="4" t="s">
        <v>773</v>
      </c>
      <c r="L620" s="4" t="s">
        <v>774</v>
      </c>
    </row>
    <row r="621" ht="14.25" hidden="1" customHeight="1">
      <c r="A621" s="11">
        <v>13867.0</v>
      </c>
      <c r="B621" s="12" t="s">
        <v>3136</v>
      </c>
      <c r="C621" s="12" t="s">
        <v>3239</v>
      </c>
      <c r="D621" s="12" t="s">
        <v>3240</v>
      </c>
      <c r="E621" s="12" t="s">
        <v>3240</v>
      </c>
      <c r="F621" s="12" t="s">
        <v>768</v>
      </c>
      <c r="G621" s="12" t="s">
        <v>2986</v>
      </c>
      <c r="H621" s="12" t="s">
        <v>810</v>
      </c>
      <c r="I621" s="12" t="s">
        <v>3241</v>
      </c>
      <c r="J621" s="12" t="s">
        <v>772</v>
      </c>
      <c r="K621" s="12" t="s">
        <v>773</v>
      </c>
      <c r="L621" s="12" t="s">
        <v>774</v>
      </c>
    </row>
    <row r="622" ht="14.25" hidden="1" customHeight="1">
      <c r="A622" s="3">
        <v>13867.0</v>
      </c>
      <c r="B622" s="4" t="s">
        <v>3136</v>
      </c>
      <c r="C622" s="4" t="s">
        <v>3242</v>
      </c>
      <c r="D622" s="4" t="s">
        <v>3243</v>
      </c>
      <c r="E622" s="4" t="s">
        <v>3244</v>
      </c>
      <c r="F622" s="4" t="s">
        <v>768</v>
      </c>
      <c r="G622" s="4" t="s">
        <v>3245</v>
      </c>
      <c r="H622" s="4" t="s">
        <v>810</v>
      </c>
      <c r="I622" s="4" t="s">
        <v>3246</v>
      </c>
      <c r="J622" s="4" t="s">
        <v>772</v>
      </c>
      <c r="K622" s="4" t="s">
        <v>773</v>
      </c>
      <c r="L622" s="4" t="s">
        <v>774</v>
      </c>
    </row>
    <row r="623" ht="14.25" hidden="1" customHeight="1">
      <c r="A623" s="11">
        <v>13867.0</v>
      </c>
      <c r="B623" s="12" t="s">
        <v>3136</v>
      </c>
      <c r="C623" s="12" t="s">
        <v>3247</v>
      </c>
      <c r="D623" s="12" t="s">
        <v>3248</v>
      </c>
      <c r="E623" s="12" t="s">
        <v>3248</v>
      </c>
      <c r="F623" s="12" t="s">
        <v>768</v>
      </c>
      <c r="G623" s="12" t="s">
        <v>3249</v>
      </c>
      <c r="H623" s="12" t="s">
        <v>810</v>
      </c>
      <c r="I623" s="12" t="s">
        <v>3250</v>
      </c>
      <c r="J623" s="12" t="s">
        <v>772</v>
      </c>
      <c r="K623" s="12" t="s">
        <v>773</v>
      </c>
      <c r="L623" s="12" t="s">
        <v>774</v>
      </c>
    </row>
    <row r="624" ht="14.25" hidden="1" customHeight="1">
      <c r="A624" s="3">
        <v>13867.0</v>
      </c>
      <c r="B624" s="4" t="s">
        <v>3136</v>
      </c>
      <c r="C624" s="4" t="s">
        <v>3251</v>
      </c>
      <c r="D624" s="4" t="s">
        <v>3252</v>
      </c>
      <c r="E624" s="4" t="s">
        <v>3252</v>
      </c>
      <c r="F624" s="4" t="s">
        <v>768</v>
      </c>
      <c r="G624" s="4" t="s">
        <v>3253</v>
      </c>
      <c r="H624" s="4" t="s">
        <v>810</v>
      </c>
      <c r="I624" s="4" t="s">
        <v>3254</v>
      </c>
      <c r="J624" s="4" t="s">
        <v>772</v>
      </c>
      <c r="K624" s="4" t="s">
        <v>773</v>
      </c>
      <c r="L624" s="4" t="s">
        <v>774</v>
      </c>
    </row>
    <row r="625" ht="14.25" hidden="1" customHeight="1">
      <c r="A625" s="11">
        <v>13867.0</v>
      </c>
      <c r="B625" s="12" t="s">
        <v>3136</v>
      </c>
      <c r="C625" s="12" t="s">
        <v>3255</v>
      </c>
      <c r="D625" s="12" t="s">
        <v>3256</v>
      </c>
      <c r="E625" s="12" t="s">
        <v>3256</v>
      </c>
      <c r="F625" s="12" t="s">
        <v>768</v>
      </c>
      <c r="G625" s="12" t="s">
        <v>1836</v>
      </c>
      <c r="H625" s="12" t="s">
        <v>810</v>
      </c>
      <c r="I625" s="12" t="s">
        <v>3257</v>
      </c>
      <c r="J625" s="12" t="s">
        <v>772</v>
      </c>
      <c r="K625" s="12" t="s">
        <v>773</v>
      </c>
      <c r="L625" s="12" t="s">
        <v>774</v>
      </c>
    </row>
    <row r="626" ht="14.25" hidden="1" customHeight="1">
      <c r="A626" s="3">
        <v>13867.0</v>
      </c>
      <c r="B626" s="4" t="s">
        <v>3136</v>
      </c>
      <c r="C626" s="4" t="s">
        <v>3258</v>
      </c>
      <c r="D626" s="4" t="s">
        <v>3259</v>
      </c>
      <c r="E626" s="4" t="s">
        <v>3259</v>
      </c>
      <c r="F626" s="4" t="s">
        <v>768</v>
      </c>
      <c r="G626" s="4" t="s">
        <v>1134</v>
      </c>
      <c r="H626" s="4" t="s">
        <v>810</v>
      </c>
      <c r="I626" s="4" t="s">
        <v>3260</v>
      </c>
      <c r="J626" s="4" t="s">
        <v>772</v>
      </c>
      <c r="K626" s="4" t="s">
        <v>773</v>
      </c>
      <c r="L626" s="4" t="s">
        <v>774</v>
      </c>
    </row>
    <row r="627" ht="14.25" hidden="1" customHeight="1">
      <c r="A627" s="11">
        <v>13867.0</v>
      </c>
      <c r="B627" s="12" t="s">
        <v>3136</v>
      </c>
      <c r="C627" s="12" t="s">
        <v>3261</v>
      </c>
      <c r="D627" s="12" t="s">
        <v>3262</v>
      </c>
      <c r="E627" s="12" t="s">
        <v>3262</v>
      </c>
      <c r="F627" s="12" t="s">
        <v>768</v>
      </c>
      <c r="G627" s="12" t="s">
        <v>3263</v>
      </c>
      <c r="H627" s="12" t="s">
        <v>810</v>
      </c>
      <c r="I627" s="12" t="s">
        <v>3264</v>
      </c>
      <c r="J627" s="12" t="s">
        <v>772</v>
      </c>
      <c r="K627" s="12" t="s">
        <v>773</v>
      </c>
      <c r="L627" s="12" t="s">
        <v>774</v>
      </c>
    </row>
    <row r="628" ht="14.25" hidden="1" customHeight="1">
      <c r="A628" s="3">
        <v>13867.0</v>
      </c>
      <c r="B628" s="4" t="s">
        <v>3136</v>
      </c>
      <c r="C628" s="4" t="s">
        <v>3265</v>
      </c>
      <c r="D628" s="4" t="s">
        <v>3266</v>
      </c>
      <c r="E628" s="4" t="s">
        <v>3266</v>
      </c>
      <c r="F628" s="4" t="s">
        <v>768</v>
      </c>
      <c r="G628" s="4" t="s">
        <v>3267</v>
      </c>
      <c r="H628" s="4" t="s">
        <v>810</v>
      </c>
      <c r="I628" s="4" t="s">
        <v>3268</v>
      </c>
      <c r="J628" s="4" t="s">
        <v>772</v>
      </c>
      <c r="K628" s="4" t="s">
        <v>773</v>
      </c>
      <c r="L628" s="4" t="s">
        <v>774</v>
      </c>
    </row>
    <row r="629" ht="14.25" hidden="1" customHeight="1">
      <c r="A629" s="11">
        <v>13867.0</v>
      </c>
      <c r="B629" s="12" t="s">
        <v>3136</v>
      </c>
      <c r="C629" s="12" t="s">
        <v>3269</v>
      </c>
      <c r="D629" s="12" t="s">
        <v>3270</v>
      </c>
      <c r="E629" s="12" t="s">
        <v>3270</v>
      </c>
      <c r="F629" s="12" t="s">
        <v>768</v>
      </c>
      <c r="G629" s="12" t="s">
        <v>3271</v>
      </c>
      <c r="H629" s="12" t="s">
        <v>810</v>
      </c>
      <c r="I629" s="12" t="s">
        <v>3272</v>
      </c>
      <c r="J629" s="12" t="s">
        <v>772</v>
      </c>
      <c r="K629" s="12" t="s">
        <v>773</v>
      </c>
      <c r="L629" s="12" t="s">
        <v>774</v>
      </c>
    </row>
    <row r="630" ht="14.25" hidden="1" customHeight="1">
      <c r="A630" s="3">
        <v>13867.0</v>
      </c>
      <c r="B630" s="4" t="s">
        <v>3136</v>
      </c>
      <c r="C630" s="4" t="s">
        <v>3273</v>
      </c>
      <c r="D630" s="4" t="s">
        <v>3274</v>
      </c>
      <c r="E630" s="4" t="s">
        <v>3274</v>
      </c>
      <c r="F630" s="4" t="s">
        <v>768</v>
      </c>
      <c r="G630" s="4" t="s">
        <v>3275</v>
      </c>
      <c r="H630" s="4" t="s">
        <v>810</v>
      </c>
      <c r="I630" s="4" t="s">
        <v>3276</v>
      </c>
      <c r="J630" s="4" t="s">
        <v>772</v>
      </c>
      <c r="K630" s="4" t="s">
        <v>773</v>
      </c>
      <c r="L630" s="4" t="s">
        <v>774</v>
      </c>
    </row>
    <row r="631" ht="14.25" hidden="1" customHeight="1">
      <c r="A631" s="11">
        <v>13867.0</v>
      </c>
      <c r="B631" s="12" t="s">
        <v>3136</v>
      </c>
      <c r="C631" s="12" t="s">
        <v>3277</v>
      </c>
      <c r="D631" s="12" t="s">
        <v>3278</v>
      </c>
      <c r="E631" s="12" t="s">
        <v>3278</v>
      </c>
      <c r="F631" s="12" t="s">
        <v>768</v>
      </c>
      <c r="G631" s="12" t="s">
        <v>3279</v>
      </c>
      <c r="H631" s="12" t="s">
        <v>810</v>
      </c>
      <c r="I631" s="12" t="s">
        <v>3280</v>
      </c>
      <c r="J631" s="12" t="s">
        <v>772</v>
      </c>
      <c r="K631" s="12" t="s">
        <v>773</v>
      </c>
      <c r="L631" s="12" t="s">
        <v>774</v>
      </c>
    </row>
    <row r="632" ht="14.25" hidden="1" customHeight="1">
      <c r="A632" s="3">
        <v>13867.0</v>
      </c>
      <c r="B632" s="4" t="s">
        <v>3136</v>
      </c>
      <c r="C632" s="4" t="s">
        <v>3281</v>
      </c>
      <c r="D632" s="4" t="s">
        <v>3282</v>
      </c>
      <c r="E632" s="4" t="s">
        <v>3282</v>
      </c>
      <c r="F632" s="4" t="s">
        <v>768</v>
      </c>
      <c r="G632" s="4" t="s">
        <v>3283</v>
      </c>
      <c r="H632" s="4" t="s">
        <v>810</v>
      </c>
      <c r="I632" s="4" t="s">
        <v>3284</v>
      </c>
      <c r="J632" s="4" t="s">
        <v>772</v>
      </c>
      <c r="K632" s="4" t="s">
        <v>773</v>
      </c>
      <c r="L632" s="4" t="s">
        <v>774</v>
      </c>
    </row>
    <row r="633" ht="14.25" hidden="1" customHeight="1">
      <c r="A633" s="11">
        <v>13867.0</v>
      </c>
      <c r="B633" s="12" t="s">
        <v>3136</v>
      </c>
      <c r="C633" s="12" t="s">
        <v>3285</v>
      </c>
      <c r="D633" s="12" t="s">
        <v>3286</v>
      </c>
      <c r="E633" s="12" t="s">
        <v>3286</v>
      </c>
      <c r="F633" s="12" t="s">
        <v>768</v>
      </c>
      <c r="G633" s="12" t="s">
        <v>1887</v>
      </c>
      <c r="H633" s="12" t="s">
        <v>810</v>
      </c>
      <c r="I633" s="12" t="s">
        <v>3287</v>
      </c>
      <c r="J633" s="12" t="s">
        <v>772</v>
      </c>
      <c r="K633" s="12" t="s">
        <v>773</v>
      </c>
      <c r="L633" s="12" t="s">
        <v>774</v>
      </c>
    </row>
    <row r="634" ht="14.25" hidden="1" customHeight="1">
      <c r="A634" s="3">
        <v>13867.0</v>
      </c>
      <c r="B634" s="4" t="s">
        <v>3136</v>
      </c>
      <c r="C634" s="4" t="s">
        <v>3288</v>
      </c>
      <c r="D634" s="4" t="s">
        <v>3289</v>
      </c>
      <c r="E634" s="4" t="s">
        <v>3289</v>
      </c>
      <c r="F634" s="4" t="s">
        <v>768</v>
      </c>
      <c r="G634" s="4" t="s">
        <v>3290</v>
      </c>
      <c r="H634" s="4" t="s">
        <v>810</v>
      </c>
      <c r="I634" s="4" t="s">
        <v>3291</v>
      </c>
      <c r="J634" s="4" t="s">
        <v>772</v>
      </c>
      <c r="K634" s="4" t="s">
        <v>773</v>
      </c>
      <c r="L634" s="4" t="s">
        <v>774</v>
      </c>
    </row>
    <row r="635" ht="14.25" hidden="1" customHeight="1">
      <c r="A635" s="11">
        <v>13867.0</v>
      </c>
      <c r="B635" s="12" t="s">
        <v>3136</v>
      </c>
      <c r="C635" s="12" t="s">
        <v>3292</v>
      </c>
      <c r="D635" s="12" t="s">
        <v>3293</v>
      </c>
      <c r="E635" s="12" t="s">
        <v>3294</v>
      </c>
      <c r="F635" s="12" t="s">
        <v>768</v>
      </c>
      <c r="G635" s="12" t="s">
        <v>3295</v>
      </c>
      <c r="H635" s="12" t="s">
        <v>810</v>
      </c>
      <c r="I635" s="12" t="s">
        <v>3296</v>
      </c>
      <c r="J635" s="12" t="s">
        <v>772</v>
      </c>
      <c r="K635" s="12" t="s">
        <v>773</v>
      </c>
      <c r="L635" s="12" t="s">
        <v>774</v>
      </c>
    </row>
    <row r="636" ht="14.25" hidden="1" customHeight="1">
      <c r="A636" s="3">
        <v>13867.0</v>
      </c>
      <c r="B636" s="4" t="s">
        <v>3136</v>
      </c>
      <c r="C636" s="4" t="s">
        <v>3297</v>
      </c>
      <c r="D636" s="4" t="s">
        <v>3298</v>
      </c>
      <c r="E636" s="4" t="s">
        <v>3298</v>
      </c>
      <c r="F636" s="4" t="s">
        <v>768</v>
      </c>
      <c r="G636" s="4" t="s">
        <v>2709</v>
      </c>
      <c r="H636" s="4" t="s">
        <v>810</v>
      </c>
      <c r="I636" s="4" t="s">
        <v>3299</v>
      </c>
      <c r="J636" s="4" t="s">
        <v>772</v>
      </c>
      <c r="K636" s="4" t="s">
        <v>773</v>
      </c>
      <c r="L636" s="4" t="s">
        <v>774</v>
      </c>
    </row>
    <row r="637" ht="14.25" hidden="1" customHeight="1">
      <c r="A637" s="11">
        <v>13867.0</v>
      </c>
      <c r="B637" s="12" t="s">
        <v>3136</v>
      </c>
      <c r="C637" s="12" t="s">
        <v>3300</v>
      </c>
      <c r="D637" s="12" t="s">
        <v>3301</v>
      </c>
      <c r="E637" s="12" t="s">
        <v>3301</v>
      </c>
      <c r="F637" s="12" t="s">
        <v>768</v>
      </c>
      <c r="G637" s="12" t="s">
        <v>1887</v>
      </c>
      <c r="H637" s="12" t="s">
        <v>810</v>
      </c>
      <c r="I637" s="12" t="s">
        <v>3302</v>
      </c>
      <c r="J637" s="12" t="s">
        <v>772</v>
      </c>
      <c r="K637" s="12" t="s">
        <v>773</v>
      </c>
      <c r="L637" s="12" t="s">
        <v>774</v>
      </c>
    </row>
    <row r="638" ht="14.25" hidden="1" customHeight="1">
      <c r="A638" s="3">
        <v>13867.0</v>
      </c>
      <c r="B638" s="4" t="s">
        <v>3136</v>
      </c>
      <c r="C638" s="4" t="s">
        <v>3303</v>
      </c>
      <c r="D638" s="4" t="s">
        <v>3304</v>
      </c>
      <c r="E638" s="4" t="s">
        <v>3304</v>
      </c>
      <c r="F638" s="4" t="s">
        <v>768</v>
      </c>
      <c r="G638" s="4" t="s">
        <v>1134</v>
      </c>
      <c r="H638" s="4" t="s">
        <v>810</v>
      </c>
      <c r="I638" s="4" t="s">
        <v>3305</v>
      </c>
      <c r="J638" s="4" t="s">
        <v>772</v>
      </c>
      <c r="K638" s="4" t="s">
        <v>773</v>
      </c>
      <c r="L638" s="4" t="s">
        <v>774</v>
      </c>
    </row>
    <row r="639" ht="14.25" hidden="1" customHeight="1">
      <c r="A639" s="11">
        <v>13867.0</v>
      </c>
      <c r="B639" s="12" t="s">
        <v>3136</v>
      </c>
      <c r="C639" s="12" t="s">
        <v>3306</v>
      </c>
      <c r="D639" s="12" t="s">
        <v>3307</v>
      </c>
      <c r="E639" s="12" t="s">
        <v>3307</v>
      </c>
      <c r="F639" s="12" t="s">
        <v>768</v>
      </c>
      <c r="G639" s="12" t="s">
        <v>3308</v>
      </c>
      <c r="H639" s="12" t="s">
        <v>810</v>
      </c>
      <c r="I639" s="12" t="s">
        <v>3309</v>
      </c>
      <c r="J639" s="12" t="s">
        <v>772</v>
      </c>
      <c r="K639" s="12" t="s">
        <v>773</v>
      </c>
      <c r="L639" s="12" t="s">
        <v>774</v>
      </c>
    </row>
    <row r="640" ht="14.25" hidden="1" customHeight="1">
      <c r="A640" s="3">
        <v>13867.0</v>
      </c>
      <c r="B640" s="4" t="s">
        <v>3136</v>
      </c>
      <c r="C640" s="4" t="s">
        <v>3310</v>
      </c>
      <c r="D640" s="4" t="s">
        <v>3311</v>
      </c>
      <c r="E640" s="4" t="s">
        <v>3311</v>
      </c>
      <c r="F640" s="4" t="s">
        <v>768</v>
      </c>
      <c r="G640" s="4" t="s">
        <v>3312</v>
      </c>
      <c r="H640" s="4" t="s">
        <v>866</v>
      </c>
      <c r="I640" s="4" t="s">
        <v>3313</v>
      </c>
      <c r="J640" s="4" t="s">
        <v>772</v>
      </c>
      <c r="K640" s="4" t="s">
        <v>773</v>
      </c>
      <c r="L640" s="4" t="s">
        <v>774</v>
      </c>
    </row>
    <row r="641" ht="14.25" hidden="1" customHeight="1">
      <c r="A641" s="11">
        <v>13867.0</v>
      </c>
      <c r="B641" s="12" t="s">
        <v>3136</v>
      </c>
      <c r="C641" s="12" t="s">
        <v>3314</v>
      </c>
      <c r="D641" s="12" t="s">
        <v>3315</v>
      </c>
      <c r="E641" s="12" t="s">
        <v>3315</v>
      </c>
      <c r="F641" s="12" t="s">
        <v>768</v>
      </c>
      <c r="G641" s="12" t="s">
        <v>3316</v>
      </c>
      <c r="H641" s="12" t="s">
        <v>866</v>
      </c>
      <c r="I641" s="12" t="s">
        <v>3317</v>
      </c>
      <c r="J641" s="12" t="s">
        <v>772</v>
      </c>
      <c r="K641" s="12" t="s">
        <v>773</v>
      </c>
      <c r="L641" s="12" t="s">
        <v>774</v>
      </c>
    </row>
    <row r="642" ht="14.25" hidden="1" customHeight="1">
      <c r="A642" s="3">
        <v>13867.0</v>
      </c>
      <c r="B642" s="4" t="s">
        <v>3136</v>
      </c>
      <c r="C642" s="4" t="s">
        <v>3318</v>
      </c>
      <c r="D642" s="4" t="s">
        <v>3319</v>
      </c>
      <c r="E642" s="4" t="s">
        <v>3319</v>
      </c>
      <c r="F642" s="4" t="s">
        <v>768</v>
      </c>
      <c r="G642" s="4" t="s">
        <v>3320</v>
      </c>
      <c r="H642" s="4" t="s">
        <v>866</v>
      </c>
      <c r="I642" s="4" t="s">
        <v>3321</v>
      </c>
      <c r="J642" s="4" t="s">
        <v>772</v>
      </c>
      <c r="K642" s="4" t="s">
        <v>773</v>
      </c>
      <c r="L642" s="4" t="s">
        <v>774</v>
      </c>
    </row>
    <row r="643" ht="14.25" hidden="1" customHeight="1">
      <c r="A643" s="11">
        <v>13867.0</v>
      </c>
      <c r="B643" s="12" t="s">
        <v>3136</v>
      </c>
      <c r="C643" s="12" t="s">
        <v>3322</v>
      </c>
      <c r="D643" s="12" t="s">
        <v>3323</v>
      </c>
      <c r="E643" s="12" t="s">
        <v>3324</v>
      </c>
      <c r="F643" s="12" t="s">
        <v>768</v>
      </c>
      <c r="G643" s="12" t="s">
        <v>3325</v>
      </c>
      <c r="H643" s="12" t="s">
        <v>866</v>
      </c>
      <c r="I643" s="12" t="s">
        <v>3326</v>
      </c>
      <c r="J643" s="12" t="s">
        <v>772</v>
      </c>
      <c r="K643" s="12" t="s">
        <v>773</v>
      </c>
      <c r="L643" s="12" t="s">
        <v>774</v>
      </c>
    </row>
    <row r="644" ht="14.25" hidden="1" customHeight="1">
      <c r="A644" s="3">
        <v>13867.0</v>
      </c>
      <c r="B644" s="4" t="s">
        <v>3136</v>
      </c>
      <c r="C644" s="4" t="s">
        <v>3327</v>
      </c>
      <c r="D644" s="4" t="s">
        <v>3328</v>
      </c>
      <c r="E644" s="4" t="s">
        <v>3329</v>
      </c>
      <c r="F644" s="4" t="s">
        <v>768</v>
      </c>
      <c r="G644" s="4" t="s">
        <v>3330</v>
      </c>
      <c r="H644" s="4" t="s">
        <v>866</v>
      </c>
      <c r="I644" s="4" t="s">
        <v>3331</v>
      </c>
      <c r="J644" s="4" t="s">
        <v>772</v>
      </c>
      <c r="K644" s="4" t="s">
        <v>773</v>
      </c>
      <c r="L644" s="4" t="s">
        <v>774</v>
      </c>
    </row>
    <row r="645" ht="14.25" hidden="1" customHeight="1">
      <c r="A645" s="11">
        <v>13867.0</v>
      </c>
      <c r="B645" s="12" t="s">
        <v>3136</v>
      </c>
      <c r="C645" s="12" t="s">
        <v>3332</v>
      </c>
      <c r="D645" s="12" t="s">
        <v>3333</v>
      </c>
      <c r="E645" s="12" t="s">
        <v>3333</v>
      </c>
      <c r="F645" s="12" t="s">
        <v>768</v>
      </c>
      <c r="G645" s="12" t="s">
        <v>3334</v>
      </c>
      <c r="H645" s="12" t="s">
        <v>866</v>
      </c>
      <c r="I645" s="12" t="s">
        <v>3335</v>
      </c>
      <c r="J645" s="12" t="s">
        <v>772</v>
      </c>
      <c r="K645" s="12" t="s">
        <v>773</v>
      </c>
      <c r="L645" s="12" t="s">
        <v>774</v>
      </c>
    </row>
    <row r="646" ht="14.25" hidden="1" customHeight="1">
      <c r="A646" s="3">
        <v>13867.0</v>
      </c>
      <c r="B646" s="4" t="s">
        <v>3136</v>
      </c>
      <c r="C646" s="4" t="s">
        <v>3336</v>
      </c>
      <c r="D646" s="4" t="s">
        <v>3337</v>
      </c>
      <c r="E646" s="4" t="s">
        <v>3337</v>
      </c>
      <c r="F646" s="4" t="s">
        <v>768</v>
      </c>
      <c r="G646" s="4" t="s">
        <v>3338</v>
      </c>
      <c r="H646" s="4" t="s">
        <v>866</v>
      </c>
      <c r="I646" s="4" t="s">
        <v>3339</v>
      </c>
      <c r="J646" s="4" t="s">
        <v>772</v>
      </c>
      <c r="K646" s="4" t="s">
        <v>773</v>
      </c>
      <c r="L646" s="4" t="s">
        <v>774</v>
      </c>
    </row>
    <row r="647" ht="14.25" hidden="1" customHeight="1">
      <c r="A647" s="11">
        <v>13867.0</v>
      </c>
      <c r="B647" s="12" t="s">
        <v>3136</v>
      </c>
      <c r="C647" s="12" t="s">
        <v>3340</v>
      </c>
      <c r="D647" s="12" t="s">
        <v>3341</v>
      </c>
      <c r="E647" s="12" t="s">
        <v>3341</v>
      </c>
      <c r="F647" s="12" t="s">
        <v>768</v>
      </c>
      <c r="G647" s="12" t="s">
        <v>3342</v>
      </c>
      <c r="H647" s="12" t="s">
        <v>778</v>
      </c>
      <c r="I647" s="12" t="s">
        <v>3343</v>
      </c>
      <c r="J647" s="12" t="s">
        <v>772</v>
      </c>
      <c r="K647" s="12" t="s">
        <v>773</v>
      </c>
      <c r="L647" s="12" t="s">
        <v>774</v>
      </c>
    </row>
    <row r="648" ht="14.25" hidden="1" customHeight="1">
      <c r="A648" s="3">
        <v>13867.0</v>
      </c>
      <c r="B648" s="4" t="s">
        <v>3136</v>
      </c>
      <c r="C648" s="4" t="s">
        <v>3344</v>
      </c>
      <c r="D648" s="4" t="s">
        <v>3345</v>
      </c>
      <c r="E648" s="4" t="s">
        <v>3345</v>
      </c>
      <c r="F648" s="4" t="s">
        <v>768</v>
      </c>
      <c r="G648" s="4" t="s">
        <v>2157</v>
      </c>
      <c r="H648" s="4" t="s">
        <v>778</v>
      </c>
      <c r="I648" s="4" t="s">
        <v>3346</v>
      </c>
      <c r="J648" s="4" t="s">
        <v>772</v>
      </c>
      <c r="K648" s="4" t="s">
        <v>773</v>
      </c>
      <c r="L648" s="4" t="s">
        <v>774</v>
      </c>
    </row>
    <row r="649" ht="14.25" hidden="1" customHeight="1">
      <c r="A649" s="11">
        <v>13867.0</v>
      </c>
      <c r="B649" s="12" t="s">
        <v>3136</v>
      </c>
      <c r="C649" s="12" t="s">
        <v>3347</v>
      </c>
      <c r="D649" s="12" t="s">
        <v>3348</v>
      </c>
      <c r="E649" s="12" t="s">
        <v>3348</v>
      </c>
      <c r="F649" s="12" t="s">
        <v>768</v>
      </c>
      <c r="G649" s="12" t="s">
        <v>3349</v>
      </c>
      <c r="H649" s="12" t="s">
        <v>778</v>
      </c>
      <c r="I649" s="12" t="s">
        <v>3350</v>
      </c>
      <c r="J649" s="12" t="s">
        <v>772</v>
      </c>
      <c r="K649" s="12" t="s">
        <v>773</v>
      </c>
      <c r="L649" s="12" t="s">
        <v>774</v>
      </c>
    </row>
    <row r="650" ht="14.25" hidden="1" customHeight="1">
      <c r="A650" s="3">
        <v>13867.0</v>
      </c>
      <c r="B650" s="4" t="s">
        <v>3136</v>
      </c>
      <c r="C650" s="4" t="s">
        <v>3351</v>
      </c>
      <c r="D650" s="4" t="s">
        <v>3352</v>
      </c>
      <c r="E650" s="4" t="s">
        <v>3352</v>
      </c>
      <c r="F650" s="4" t="s">
        <v>768</v>
      </c>
      <c r="G650" s="4" t="s">
        <v>3353</v>
      </c>
      <c r="H650" s="4" t="s">
        <v>778</v>
      </c>
      <c r="I650" s="4" t="s">
        <v>3354</v>
      </c>
      <c r="J650" s="4" t="s">
        <v>772</v>
      </c>
      <c r="K650" s="4" t="s">
        <v>773</v>
      </c>
      <c r="L650" s="4" t="s">
        <v>774</v>
      </c>
    </row>
    <row r="651" ht="14.25" hidden="1" customHeight="1">
      <c r="A651" s="11">
        <v>13867.0</v>
      </c>
      <c r="B651" s="12" t="s">
        <v>3136</v>
      </c>
      <c r="C651" s="12" t="s">
        <v>3355</v>
      </c>
      <c r="D651" s="12" t="s">
        <v>3356</v>
      </c>
      <c r="E651" s="12" t="s">
        <v>3356</v>
      </c>
      <c r="F651" s="12" t="s">
        <v>768</v>
      </c>
      <c r="G651" s="12" t="s">
        <v>3357</v>
      </c>
      <c r="H651" s="12" t="s">
        <v>778</v>
      </c>
      <c r="I651" s="12" t="s">
        <v>3358</v>
      </c>
      <c r="J651" s="12" t="s">
        <v>772</v>
      </c>
      <c r="K651" s="12" t="s">
        <v>773</v>
      </c>
      <c r="L651" s="12" t="s">
        <v>774</v>
      </c>
    </row>
    <row r="652" ht="14.25" hidden="1" customHeight="1">
      <c r="A652" s="3">
        <v>13867.0</v>
      </c>
      <c r="B652" s="4" t="s">
        <v>3136</v>
      </c>
      <c r="C652" s="4" t="s">
        <v>3359</v>
      </c>
      <c r="D652" s="4" t="s">
        <v>3360</v>
      </c>
      <c r="E652" s="4" t="s">
        <v>3360</v>
      </c>
      <c r="F652" s="4" t="s">
        <v>768</v>
      </c>
      <c r="G652" s="4" t="s">
        <v>1074</v>
      </c>
      <c r="H652" s="4" t="s">
        <v>778</v>
      </c>
      <c r="I652" s="4" t="s">
        <v>3361</v>
      </c>
      <c r="J652" s="4" t="s">
        <v>772</v>
      </c>
      <c r="K652" s="4" t="s">
        <v>773</v>
      </c>
      <c r="L652" s="4" t="s">
        <v>774</v>
      </c>
    </row>
    <row r="653" ht="14.25" hidden="1" customHeight="1">
      <c r="A653" s="11">
        <v>13867.0</v>
      </c>
      <c r="B653" s="12" t="s">
        <v>3136</v>
      </c>
      <c r="C653" s="12" t="s">
        <v>3362</v>
      </c>
      <c r="D653" s="12" t="s">
        <v>3363</v>
      </c>
      <c r="E653" s="12" t="s">
        <v>3363</v>
      </c>
      <c r="F653" s="12" t="s">
        <v>768</v>
      </c>
      <c r="G653" s="12" t="s">
        <v>3364</v>
      </c>
      <c r="H653" s="12" t="s">
        <v>778</v>
      </c>
      <c r="I653" s="12" t="s">
        <v>3365</v>
      </c>
      <c r="J653" s="12" t="s">
        <v>772</v>
      </c>
      <c r="K653" s="12" t="s">
        <v>773</v>
      </c>
      <c r="L653" s="12" t="s">
        <v>774</v>
      </c>
    </row>
    <row r="654" ht="14.25" hidden="1" customHeight="1">
      <c r="A654" s="3">
        <v>13867.0</v>
      </c>
      <c r="B654" s="4" t="s">
        <v>3136</v>
      </c>
      <c r="C654" s="4" t="s">
        <v>3366</v>
      </c>
      <c r="D654" s="4" t="s">
        <v>3367</v>
      </c>
      <c r="E654" s="4" t="s">
        <v>3368</v>
      </c>
      <c r="F654" s="4" t="s">
        <v>768</v>
      </c>
      <c r="G654" s="4" t="s">
        <v>3369</v>
      </c>
      <c r="H654" s="4" t="s">
        <v>778</v>
      </c>
      <c r="I654" s="4" t="s">
        <v>3370</v>
      </c>
      <c r="J654" s="4" t="s">
        <v>772</v>
      </c>
      <c r="K654" s="4" t="s">
        <v>773</v>
      </c>
      <c r="L654" s="4" t="s">
        <v>774</v>
      </c>
    </row>
    <row r="655" ht="14.25" hidden="1" customHeight="1">
      <c r="A655" s="11">
        <v>13867.0</v>
      </c>
      <c r="B655" s="12" t="s">
        <v>3136</v>
      </c>
      <c r="C655" s="12" t="s">
        <v>3371</v>
      </c>
      <c r="D655" s="12" t="s">
        <v>3372</v>
      </c>
      <c r="E655" s="12" t="s">
        <v>3373</v>
      </c>
      <c r="F655" s="12" t="s">
        <v>768</v>
      </c>
      <c r="G655" s="12" t="s">
        <v>3374</v>
      </c>
      <c r="H655" s="12" t="s">
        <v>778</v>
      </c>
      <c r="I655" s="12" t="s">
        <v>3375</v>
      </c>
      <c r="J655" s="12" t="s">
        <v>772</v>
      </c>
      <c r="K655" s="12" t="s">
        <v>773</v>
      </c>
      <c r="L655" s="12" t="s">
        <v>774</v>
      </c>
    </row>
    <row r="656" ht="14.25" hidden="1" customHeight="1">
      <c r="A656" s="3">
        <v>13867.0</v>
      </c>
      <c r="B656" s="4" t="s">
        <v>3136</v>
      </c>
      <c r="C656" s="4" t="s">
        <v>3376</v>
      </c>
      <c r="D656" s="4" t="s">
        <v>3377</v>
      </c>
      <c r="E656" s="4" t="s">
        <v>3378</v>
      </c>
      <c r="F656" s="4" t="s">
        <v>768</v>
      </c>
      <c r="G656" s="4" t="s">
        <v>3379</v>
      </c>
      <c r="H656" s="4" t="s">
        <v>778</v>
      </c>
      <c r="I656" s="4" t="s">
        <v>3380</v>
      </c>
      <c r="J656" s="4" t="s">
        <v>772</v>
      </c>
      <c r="K656" s="4" t="s">
        <v>773</v>
      </c>
      <c r="L656" s="4" t="s">
        <v>774</v>
      </c>
    </row>
    <row r="657" ht="14.25" hidden="1" customHeight="1">
      <c r="A657" s="11">
        <v>13867.0</v>
      </c>
      <c r="B657" s="12" t="s">
        <v>3136</v>
      </c>
      <c r="C657" s="12" t="s">
        <v>3381</v>
      </c>
      <c r="D657" s="12" t="s">
        <v>3382</v>
      </c>
      <c r="E657" s="12" t="s">
        <v>3382</v>
      </c>
      <c r="F657" s="12" t="s">
        <v>768</v>
      </c>
      <c r="G657" s="12" t="s">
        <v>3383</v>
      </c>
      <c r="H657" s="12" t="s">
        <v>778</v>
      </c>
      <c r="I657" s="12" t="s">
        <v>3384</v>
      </c>
      <c r="J657" s="12" t="s">
        <v>772</v>
      </c>
      <c r="K657" s="12" t="s">
        <v>773</v>
      </c>
      <c r="L657" s="12" t="s">
        <v>774</v>
      </c>
    </row>
    <row r="658" ht="14.25" hidden="1" customHeight="1">
      <c r="A658" s="3">
        <v>13867.0</v>
      </c>
      <c r="B658" s="4" t="s">
        <v>3136</v>
      </c>
      <c r="C658" s="4" t="s">
        <v>3385</v>
      </c>
      <c r="D658" s="4" t="s">
        <v>3386</v>
      </c>
      <c r="E658" s="4" t="s">
        <v>3386</v>
      </c>
      <c r="F658" s="4" t="s">
        <v>768</v>
      </c>
      <c r="G658" s="4" t="s">
        <v>1211</v>
      </c>
      <c r="H658" s="4" t="s">
        <v>778</v>
      </c>
      <c r="I658" s="4" t="s">
        <v>3387</v>
      </c>
      <c r="J658" s="4" t="s">
        <v>772</v>
      </c>
      <c r="K658" s="4" t="s">
        <v>773</v>
      </c>
      <c r="L658" s="4" t="s">
        <v>774</v>
      </c>
    </row>
    <row r="659" ht="14.25" hidden="1" customHeight="1">
      <c r="A659" s="11">
        <v>13867.0</v>
      </c>
      <c r="B659" s="12" t="s">
        <v>3136</v>
      </c>
      <c r="C659" s="12" t="s">
        <v>3388</v>
      </c>
      <c r="D659" s="12" t="s">
        <v>3389</v>
      </c>
      <c r="E659" s="12" t="s">
        <v>3389</v>
      </c>
      <c r="F659" s="12" t="s">
        <v>768</v>
      </c>
      <c r="G659" s="12" t="s">
        <v>3016</v>
      </c>
      <c r="H659" s="12" t="s">
        <v>778</v>
      </c>
      <c r="I659" s="12" t="s">
        <v>3390</v>
      </c>
      <c r="J659" s="12" t="s">
        <v>772</v>
      </c>
      <c r="K659" s="12" t="s">
        <v>773</v>
      </c>
      <c r="L659" s="12" t="s">
        <v>774</v>
      </c>
    </row>
    <row r="660" ht="14.25" hidden="1" customHeight="1">
      <c r="A660" s="3">
        <v>13867.0</v>
      </c>
      <c r="B660" s="4" t="s">
        <v>3136</v>
      </c>
      <c r="C660" s="4" t="s">
        <v>3391</v>
      </c>
      <c r="D660" s="4" t="s">
        <v>3392</v>
      </c>
      <c r="E660" s="4" t="s">
        <v>3392</v>
      </c>
      <c r="F660" s="4" t="s">
        <v>768</v>
      </c>
      <c r="G660" s="4" t="s">
        <v>3393</v>
      </c>
      <c r="H660" s="4" t="s">
        <v>778</v>
      </c>
      <c r="I660" s="4" t="s">
        <v>3394</v>
      </c>
      <c r="J660" s="4" t="s">
        <v>772</v>
      </c>
      <c r="K660" s="4" t="s">
        <v>773</v>
      </c>
      <c r="L660" s="4" t="s">
        <v>774</v>
      </c>
    </row>
    <row r="661" ht="14.25" hidden="1" customHeight="1">
      <c r="A661" s="11">
        <v>13867.0</v>
      </c>
      <c r="B661" s="12" t="s">
        <v>3136</v>
      </c>
      <c r="C661" s="12" t="s">
        <v>3395</v>
      </c>
      <c r="D661" s="12" t="s">
        <v>3396</v>
      </c>
      <c r="E661" s="12" t="s">
        <v>3396</v>
      </c>
      <c r="F661" s="12" t="s">
        <v>768</v>
      </c>
      <c r="G661" s="12" t="s">
        <v>3397</v>
      </c>
      <c r="H661" s="12" t="s">
        <v>778</v>
      </c>
      <c r="I661" s="12" t="s">
        <v>3398</v>
      </c>
      <c r="J661" s="12" t="s">
        <v>772</v>
      </c>
      <c r="K661" s="12" t="s">
        <v>773</v>
      </c>
      <c r="L661" s="12" t="s">
        <v>774</v>
      </c>
    </row>
    <row r="662" ht="14.25" hidden="1" customHeight="1">
      <c r="A662" s="3">
        <v>13867.0</v>
      </c>
      <c r="B662" s="4" t="s">
        <v>3136</v>
      </c>
      <c r="C662" s="4" t="s">
        <v>3399</v>
      </c>
      <c r="D662" s="4" t="s">
        <v>3400</v>
      </c>
      <c r="E662" s="4" t="s">
        <v>3400</v>
      </c>
      <c r="F662" s="4" t="s">
        <v>768</v>
      </c>
      <c r="G662" s="4" t="s">
        <v>3401</v>
      </c>
      <c r="H662" s="4" t="s">
        <v>778</v>
      </c>
      <c r="I662" s="4" t="s">
        <v>3402</v>
      </c>
      <c r="J662" s="4" t="s">
        <v>772</v>
      </c>
      <c r="K662" s="4" t="s">
        <v>773</v>
      </c>
      <c r="L662" s="4" t="s">
        <v>774</v>
      </c>
    </row>
    <row r="663" ht="14.25" hidden="1" customHeight="1">
      <c r="A663" s="11">
        <v>13867.0</v>
      </c>
      <c r="B663" s="12" t="s">
        <v>3136</v>
      </c>
      <c r="C663" s="12" t="s">
        <v>3403</v>
      </c>
      <c r="D663" s="12" t="s">
        <v>3404</v>
      </c>
      <c r="E663" s="12" t="s">
        <v>3404</v>
      </c>
      <c r="F663" s="12" t="s">
        <v>768</v>
      </c>
      <c r="G663" s="12" t="s">
        <v>3405</v>
      </c>
      <c r="H663" s="12" t="s">
        <v>778</v>
      </c>
      <c r="I663" s="12" t="s">
        <v>3406</v>
      </c>
      <c r="J663" s="12" t="s">
        <v>772</v>
      </c>
      <c r="K663" s="12" t="s">
        <v>773</v>
      </c>
      <c r="L663" s="12" t="s">
        <v>774</v>
      </c>
    </row>
    <row r="664" ht="14.25" hidden="1" customHeight="1">
      <c r="A664" s="3">
        <v>13867.0</v>
      </c>
      <c r="B664" s="4" t="s">
        <v>3136</v>
      </c>
      <c r="C664" s="4" t="s">
        <v>3407</v>
      </c>
      <c r="D664" s="4" t="s">
        <v>3408</v>
      </c>
      <c r="E664" s="4" t="s">
        <v>3408</v>
      </c>
      <c r="F664" s="4" t="s">
        <v>768</v>
      </c>
      <c r="G664" s="4" t="s">
        <v>3409</v>
      </c>
      <c r="H664" s="4" t="s">
        <v>778</v>
      </c>
      <c r="I664" s="4" t="s">
        <v>3410</v>
      </c>
      <c r="J664" s="4" t="s">
        <v>772</v>
      </c>
      <c r="K664" s="4" t="s">
        <v>773</v>
      </c>
      <c r="L664" s="4" t="s">
        <v>774</v>
      </c>
    </row>
    <row r="665" ht="14.25" hidden="1" customHeight="1">
      <c r="A665" s="11">
        <v>13867.0</v>
      </c>
      <c r="B665" s="12" t="s">
        <v>3136</v>
      </c>
      <c r="C665" s="12" t="s">
        <v>3411</v>
      </c>
      <c r="D665" s="12" t="s">
        <v>3412</v>
      </c>
      <c r="E665" s="12" t="s">
        <v>3412</v>
      </c>
      <c r="F665" s="12" t="s">
        <v>768</v>
      </c>
      <c r="G665" s="12" t="s">
        <v>3413</v>
      </c>
      <c r="H665" s="12" t="s">
        <v>778</v>
      </c>
      <c r="I665" s="12" t="s">
        <v>3414</v>
      </c>
      <c r="J665" s="12" t="s">
        <v>772</v>
      </c>
      <c r="K665" s="12" t="s">
        <v>773</v>
      </c>
      <c r="L665" s="12" t="s">
        <v>774</v>
      </c>
    </row>
    <row r="666" ht="14.25" hidden="1" customHeight="1">
      <c r="A666" s="3">
        <v>13867.0</v>
      </c>
      <c r="B666" s="4" t="s">
        <v>3136</v>
      </c>
      <c r="C666" s="4" t="s">
        <v>3415</v>
      </c>
      <c r="D666" s="4" t="s">
        <v>3416</v>
      </c>
      <c r="E666" s="4" t="s">
        <v>3416</v>
      </c>
      <c r="F666" s="4" t="s">
        <v>768</v>
      </c>
      <c r="G666" s="4" t="s">
        <v>3417</v>
      </c>
      <c r="H666" s="4" t="s">
        <v>778</v>
      </c>
      <c r="I666" s="4" t="s">
        <v>3418</v>
      </c>
      <c r="J666" s="4" t="s">
        <v>772</v>
      </c>
      <c r="K666" s="4" t="s">
        <v>773</v>
      </c>
      <c r="L666" s="4" t="s">
        <v>774</v>
      </c>
    </row>
    <row r="667" ht="14.25" hidden="1" customHeight="1">
      <c r="A667" s="11">
        <v>13867.0</v>
      </c>
      <c r="B667" s="12" t="s">
        <v>3136</v>
      </c>
      <c r="C667" s="12" t="s">
        <v>3419</v>
      </c>
      <c r="D667" s="12" t="s">
        <v>3420</v>
      </c>
      <c r="E667" s="12" t="s">
        <v>3421</v>
      </c>
      <c r="F667" s="12" t="s">
        <v>768</v>
      </c>
      <c r="G667" s="12" t="s">
        <v>3422</v>
      </c>
      <c r="H667" s="12" t="s">
        <v>778</v>
      </c>
      <c r="I667" s="12" t="s">
        <v>3423</v>
      </c>
      <c r="J667" s="12" t="s">
        <v>772</v>
      </c>
      <c r="K667" s="12" t="s">
        <v>773</v>
      </c>
      <c r="L667" s="12" t="s">
        <v>774</v>
      </c>
    </row>
    <row r="668" ht="14.25" hidden="1" customHeight="1">
      <c r="A668" s="3">
        <v>13867.0</v>
      </c>
      <c r="B668" s="4" t="s">
        <v>3136</v>
      </c>
      <c r="C668" s="4" t="s">
        <v>3424</v>
      </c>
      <c r="D668" s="4" t="s">
        <v>3425</v>
      </c>
      <c r="E668" s="4" t="s">
        <v>3425</v>
      </c>
      <c r="F668" s="4" t="s">
        <v>768</v>
      </c>
      <c r="G668" s="4" t="s">
        <v>3426</v>
      </c>
      <c r="H668" s="4" t="s">
        <v>778</v>
      </c>
      <c r="I668" s="4" t="s">
        <v>3427</v>
      </c>
      <c r="J668" s="4" t="s">
        <v>772</v>
      </c>
      <c r="K668" s="4" t="s">
        <v>773</v>
      </c>
      <c r="L668" s="4" t="s">
        <v>774</v>
      </c>
    </row>
    <row r="669" ht="14.25" hidden="1" customHeight="1">
      <c r="A669" s="11">
        <v>13867.0</v>
      </c>
      <c r="B669" s="12" t="s">
        <v>3136</v>
      </c>
      <c r="C669" s="12" t="s">
        <v>3428</v>
      </c>
      <c r="D669" s="12" t="s">
        <v>3429</v>
      </c>
      <c r="E669" s="12" t="s">
        <v>3429</v>
      </c>
      <c r="F669" s="12" t="s">
        <v>768</v>
      </c>
      <c r="G669" s="12" t="s">
        <v>1211</v>
      </c>
      <c r="H669" s="12" t="s">
        <v>778</v>
      </c>
      <c r="I669" s="12" t="s">
        <v>3430</v>
      </c>
      <c r="J669" s="12" t="s">
        <v>772</v>
      </c>
      <c r="K669" s="12" t="s">
        <v>773</v>
      </c>
      <c r="L669" s="12" t="s">
        <v>774</v>
      </c>
    </row>
    <row r="670" ht="14.25" hidden="1" customHeight="1">
      <c r="A670" s="3">
        <v>13867.0</v>
      </c>
      <c r="B670" s="4" t="s">
        <v>3136</v>
      </c>
      <c r="C670" s="4" t="s">
        <v>3431</v>
      </c>
      <c r="D670" s="4" t="s">
        <v>3432</v>
      </c>
      <c r="E670" s="4" t="s">
        <v>3433</v>
      </c>
      <c r="F670" s="4" t="s">
        <v>768</v>
      </c>
      <c r="G670" s="4" t="s">
        <v>2172</v>
      </c>
      <c r="H670" s="4" t="s">
        <v>778</v>
      </c>
      <c r="I670" s="4" t="s">
        <v>3434</v>
      </c>
      <c r="J670" s="4" t="s">
        <v>772</v>
      </c>
      <c r="K670" s="4" t="s">
        <v>773</v>
      </c>
      <c r="L670" s="4" t="s">
        <v>774</v>
      </c>
    </row>
    <row r="671" ht="14.25" hidden="1" customHeight="1">
      <c r="A671" s="11">
        <v>13867.0</v>
      </c>
      <c r="B671" s="12" t="s">
        <v>3136</v>
      </c>
      <c r="C671" s="12" t="s">
        <v>3435</v>
      </c>
      <c r="D671" s="12" t="s">
        <v>3436</v>
      </c>
      <c r="E671" s="12" t="s">
        <v>3436</v>
      </c>
      <c r="F671" s="12" t="s">
        <v>768</v>
      </c>
      <c r="G671" s="12" t="s">
        <v>3437</v>
      </c>
      <c r="H671" s="12" t="s">
        <v>778</v>
      </c>
      <c r="I671" s="12" t="s">
        <v>3438</v>
      </c>
      <c r="J671" s="12" t="s">
        <v>772</v>
      </c>
      <c r="K671" s="12" t="s">
        <v>773</v>
      </c>
      <c r="L671" s="12" t="s">
        <v>774</v>
      </c>
    </row>
    <row r="672" ht="14.25" hidden="1" customHeight="1">
      <c r="A672" s="3">
        <v>13867.0</v>
      </c>
      <c r="B672" s="4" t="s">
        <v>3136</v>
      </c>
      <c r="C672" s="4" t="s">
        <v>3439</v>
      </c>
      <c r="D672" s="4" t="s">
        <v>3440</v>
      </c>
      <c r="E672" s="4" t="s">
        <v>3440</v>
      </c>
      <c r="F672" s="4" t="s">
        <v>768</v>
      </c>
      <c r="G672" s="4" t="s">
        <v>1719</v>
      </c>
      <c r="H672" s="4" t="s">
        <v>778</v>
      </c>
      <c r="I672" s="4" t="s">
        <v>3441</v>
      </c>
      <c r="J672" s="4" t="s">
        <v>772</v>
      </c>
      <c r="K672" s="4" t="s">
        <v>773</v>
      </c>
      <c r="L672" s="4" t="s">
        <v>774</v>
      </c>
    </row>
    <row r="673" ht="14.25" hidden="1" customHeight="1">
      <c r="A673" s="11">
        <v>13867.0</v>
      </c>
      <c r="B673" s="12" t="s">
        <v>3136</v>
      </c>
      <c r="C673" s="12" t="s">
        <v>3442</v>
      </c>
      <c r="D673" s="12" t="s">
        <v>3443</v>
      </c>
      <c r="E673" s="12" t="s">
        <v>3444</v>
      </c>
      <c r="F673" s="12" t="s">
        <v>768</v>
      </c>
      <c r="G673" s="12" t="s">
        <v>3445</v>
      </c>
      <c r="H673" s="12" t="s">
        <v>778</v>
      </c>
      <c r="I673" s="12" t="s">
        <v>3446</v>
      </c>
      <c r="J673" s="12" t="s">
        <v>772</v>
      </c>
      <c r="K673" s="12" t="s">
        <v>773</v>
      </c>
      <c r="L673" s="12" t="s">
        <v>774</v>
      </c>
    </row>
    <row r="674" ht="14.25" hidden="1" customHeight="1">
      <c r="A674" s="3">
        <v>13867.0</v>
      </c>
      <c r="B674" s="4" t="s">
        <v>3136</v>
      </c>
      <c r="C674" s="4" t="s">
        <v>3447</v>
      </c>
      <c r="D674" s="4" t="s">
        <v>3448</v>
      </c>
      <c r="E674" s="4" t="s">
        <v>3449</v>
      </c>
      <c r="F674" s="4" t="s">
        <v>768</v>
      </c>
      <c r="G674" s="4" t="s">
        <v>2858</v>
      </c>
      <c r="H674" s="4" t="s">
        <v>778</v>
      </c>
      <c r="I674" s="4" t="s">
        <v>3450</v>
      </c>
      <c r="J674" s="4" t="s">
        <v>772</v>
      </c>
      <c r="K674" s="4" t="s">
        <v>773</v>
      </c>
      <c r="L674" s="4" t="s">
        <v>774</v>
      </c>
    </row>
    <row r="675" ht="14.25" hidden="1" customHeight="1">
      <c r="A675" s="11">
        <v>13867.0</v>
      </c>
      <c r="B675" s="12" t="s">
        <v>3136</v>
      </c>
      <c r="C675" s="12" t="s">
        <v>3451</v>
      </c>
      <c r="D675" s="12" t="s">
        <v>3452</v>
      </c>
      <c r="E675" s="12" t="s">
        <v>3452</v>
      </c>
      <c r="F675" s="12" t="s">
        <v>768</v>
      </c>
      <c r="G675" s="12" t="s">
        <v>3453</v>
      </c>
      <c r="H675" s="12" t="s">
        <v>778</v>
      </c>
      <c r="I675" s="12" t="s">
        <v>3454</v>
      </c>
      <c r="J675" s="12" t="s">
        <v>772</v>
      </c>
      <c r="K675" s="12" t="s">
        <v>773</v>
      </c>
      <c r="L675" s="12" t="s">
        <v>774</v>
      </c>
    </row>
    <row r="676" ht="14.25" hidden="1" customHeight="1">
      <c r="A676" s="3">
        <v>13867.0</v>
      </c>
      <c r="B676" s="4" t="s">
        <v>3136</v>
      </c>
      <c r="C676" s="4" t="s">
        <v>3455</v>
      </c>
      <c r="D676" s="4" t="s">
        <v>3456</v>
      </c>
      <c r="E676" s="4" t="s">
        <v>3456</v>
      </c>
      <c r="F676" s="4" t="s">
        <v>768</v>
      </c>
      <c r="G676" s="4" t="s">
        <v>1211</v>
      </c>
      <c r="H676" s="4" t="s">
        <v>778</v>
      </c>
      <c r="I676" s="4" t="s">
        <v>3457</v>
      </c>
      <c r="J676" s="4" t="s">
        <v>772</v>
      </c>
      <c r="K676" s="4" t="s">
        <v>773</v>
      </c>
      <c r="L676" s="4" t="s">
        <v>774</v>
      </c>
    </row>
    <row r="677" ht="14.25" hidden="1" customHeight="1">
      <c r="A677" s="11">
        <v>13867.0</v>
      </c>
      <c r="B677" s="12" t="s">
        <v>3136</v>
      </c>
      <c r="C677" s="12" t="s">
        <v>3458</v>
      </c>
      <c r="D677" s="12" t="s">
        <v>3459</v>
      </c>
      <c r="E677" s="12" t="s">
        <v>3459</v>
      </c>
      <c r="F677" s="12" t="s">
        <v>768</v>
      </c>
      <c r="G677" s="12" t="s">
        <v>3076</v>
      </c>
      <c r="H677" s="12" t="s">
        <v>778</v>
      </c>
      <c r="I677" s="12" t="s">
        <v>3460</v>
      </c>
      <c r="J677" s="12" t="s">
        <v>772</v>
      </c>
      <c r="K677" s="12" t="s">
        <v>773</v>
      </c>
      <c r="L677" s="12" t="s">
        <v>774</v>
      </c>
    </row>
    <row r="678" ht="14.25" hidden="1" customHeight="1">
      <c r="A678" s="3">
        <v>13867.0</v>
      </c>
      <c r="B678" s="4" t="s">
        <v>3136</v>
      </c>
      <c r="C678" s="4" t="s">
        <v>3461</v>
      </c>
      <c r="D678" s="4" t="s">
        <v>3462</v>
      </c>
      <c r="E678" s="4" t="s">
        <v>3462</v>
      </c>
      <c r="F678" s="4" t="s">
        <v>768</v>
      </c>
      <c r="G678" s="4" t="s">
        <v>3463</v>
      </c>
      <c r="H678" s="4" t="s">
        <v>778</v>
      </c>
      <c r="I678" s="4" t="s">
        <v>3464</v>
      </c>
      <c r="J678" s="4" t="s">
        <v>772</v>
      </c>
      <c r="K678" s="4" t="s">
        <v>773</v>
      </c>
      <c r="L678" s="4" t="s">
        <v>774</v>
      </c>
    </row>
    <row r="679" ht="14.25" hidden="1" customHeight="1">
      <c r="A679" s="11">
        <v>13867.0</v>
      </c>
      <c r="B679" s="12" t="s">
        <v>3136</v>
      </c>
      <c r="C679" s="12" t="s">
        <v>3465</v>
      </c>
      <c r="D679" s="12" t="s">
        <v>3466</v>
      </c>
      <c r="E679" s="12" t="s">
        <v>3466</v>
      </c>
      <c r="F679" s="12" t="s">
        <v>768</v>
      </c>
      <c r="G679" s="12" t="s">
        <v>3467</v>
      </c>
      <c r="H679" s="12" t="s">
        <v>778</v>
      </c>
      <c r="I679" s="12" t="s">
        <v>3468</v>
      </c>
      <c r="J679" s="12" t="s">
        <v>772</v>
      </c>
      <c r="K679" s="12" t="s">
        <v>773</v>
      </c>
      <c r="L679" s="12" t="s">
        <v>774</v>
      </c>
    </row>
    <row r="680" ht="14.25" hidden="1" customHeight="1">
      <c r="A680" s="3">
        <v>13867.0</v>
      </c>
      <c r="B680" s="4" t="s">
        <v>3136</v>
      </c>
      <c r="C680" s="4" t="s">
        <v>3469</v>
      </c>
      <c r="D680" s="4" t="s">
        <v>3470</v>
      </c>
      <c r="E680" s="4" t="s">
        <v>3470</v>
      </c>
      <c r="F680" s="4" t="s">
        <v>768</v>
      </c>
      <c r="G680" s="4" t="s">
        <v>3471</v>
      </c>
      <c r="H680" s="4" t="s">
        <v>778</v>
      </c>
      <c r="I680" s="4" t="s">
        <v>3472</v>
      </c>
      <c r="J680" s="4" t="s">
        <v>772</v>
      </c>
      <c r="K680" s="4" t="s">
        <v>773</v>
      </c>
      <c r="L680" s="4" t="s">
        <v>774</v>
      </c>
    </row>
    <row r="681" ht="14.25" hidden="1" customHeight="1">
      <c r="A681" s="11">
        <v>13867.0</v>
      </c>
      <c r="B681" s="12" t="s">
        <v>3136</v>
      </c>
      <c r="C681" s="12" t="s">
        <v>3473</v>
      </c>
      <c r="D681" s="12" t="s">
        <v>3474</v>
      </c>
      <c r="E681" s="12" t="s">
        <v>3474</v>
      </c>
      <c r="F681" s="12" t="s">
        <v>768</v>
      </c>
      <c r="G681" s="12" t="s">
        <v>3475</v>
      </c>
      <c r="H681" s="12" t="s">
        <v>778</v>
      </c>
      <c r="I681" s="12" t="s">
        <v>3476</v>
      </c>
      <c r="J681" s="12" t="s">
        <v>772</v>
      </c>
      <c r="K681" s="12" t="s">
        <v>773</v>
      </c>
      <c r="L681" s="12" t="s">
        <v>774</v>
      </c>
    </row>
    <row r="682" ht="14.25" hidden="1" customHeight="1">
      <c r="A682" s="3">
        <v>13867.0</v>
      </c>
      <c r="B682" s="4" t="s">
        <v>3136</v>
      </c>
      <c r="C682" s="4" t="s">
        <v>3477</v>
      </c>
      <c r="D682" s="4" t="s">
        <v>3478</v>
      </c>
      <c r="E682" s="4" t="s">
        <v>3478</v>
      </c>
      <c r="F682" s="4" t="s">
        <v>768</v>
      </c>
      <c r="G682" s="4" t="s">
        <v>3479</v>
      </c>
      <c r="H682" s="4" t="s">
        <v>778</v>
      </c>
      <c r="I682" s="4" t="s">
        <v>3480</v>
      </c>
      <c r="J682" s="4" t="s">
        <v>772</v>
      </c>
      <c r="K682" s="4" t="s">
        <v>773</v>
      </c>
      <c r="L682" s="4" t="s">
        <v>774</v>
      </c>
    </row>
    <row r="683" ht="14.25" hidden="1" customHeight="1">
      <c r="A683" s="11">
        <v>13867.0</v>
      </c>
      <c r="B683" s="12" t="s">
        <v>3136</v>
      </c>
      <c r="C683" s="12" t="s">
        <v>3481</v>
      </c>
      <c r="D683" s="12" t="s">
        <v>3482</v>
      </c>
      <c r="E683" s="12" t="s">
        <v>3482</v>
      </c>
      <c r="F683" s="12" t="s">
        <v>768</v>
      </c>
      <c r="G683" s="12" t="s">
        <v>3483</v>
      </c>
      <c r="H683" s="12" t="s">
        <v>778</v>
      </c>
      <c r="I683" s="12" t="s">
        <v>3484</v>
      </c>
      <c r="J683" s="12" t="s">
        <v>772</v>
      </c>
      <c r="K683" s="12" t="s">
        <v>773</v>
      </c>
      <c r="L683" s="12" t="s">
        <v>774</v>
      </c>
    </row>
    <row r="684" ht="14.25" hidden="1" customHeight="1">
      <c r="A684" s="3">
        <v>13867.0</v>
      </c>
      <c r="B684" s="4" t="s">
        <v>3136</v>
      </c>
      <c r="C684" s="4" t="s">
        <v>3485</v>
      </c>
      <c r="D684" s="4" t="s">
        <v>3486</v>
      </c>
      <c r="E684" s="4" t="s">
        <v>3487</v>
      </c>
      <c r="F684" s="4" t="s">
        <v>768</v>
      </c>
      <c r="G684" s="4" t="s">
        <v>1074</v>
      </c>
      <c r="H684" s="4" t="s">
        <v>778</v>
      </c>
      <c r="I684" s="4" t="s">
        <v>3488</v>
      </c>
      <c r="J684" s="4" t="s">
        <v>772</v>
      </c>
      <c r="K684" s="4" t="s">
        <v>773</v>
      </c>
      <c r="L684" s="4" t="s">
        <v>774</v>
      </c>
    </row>
    <row r="685" ht="14.25" hidden="1" customHeight="1">
      <c r="A685" s="11">
        <v>13867.0</v>
      </c>
      <c r="B685" s="12" t="s">
        <v>3136</v>
      </c>
      <c r="C685" s="12" t="s">
        <v>3489</v>
      </c>
      <c r="D685" s="12" t="s">
        <v>3490</v>
      </c>
      <c r="E685" s="12" t="s">
        <v>3490</v>
      </c>
      <c r="F685" s="12" t="s">
        <v>768</v>
      </c>
      <c r="G685" s="12" t="s">
        <v>3491</v>
      </c>
      <c r="H685" s="12" t="s">
        <v>778</v>
      </c>
      <c r="I685" s="12" t="s">
        <v>3492</v>
      </c>
      <c r="J685" s="12" t="s">
        <v>772</v>
      </c>
      <c r="K685" s="12" t="s">
        <v>773</v>
      </c>
      <c r="L685" s="12" t="s">
        <v>774</v>
      </c>
    </row>
    <row r="686" ht="14.25" hidden="1" customHeight="1">
      <c r="A686" s="3">
        <v>13867.0</v>
      </c>
      <c r="B686" s="4" t="s">
        <v>3136</v>
      </c>
      <c r="C686" s="4" t="s">
        <v>3493</v>
      </c>
      <c r="D686" s="4" t="s">
        <v>3494</v>
      </c>
      <c r="E686" s="4" t="s">
        <v>3494</v>
      </c>
      <c r="F686" s="4" t="s">
        <v>768</v>
      </c>
      <c r="G686" s="4" t="s">
        <v>794</v>
      </c>
      <c r="H686" s="4" t="s">
        <v>778</v>
      </c>
      <c r="I686" s="4" t="s">
        <v>3495</v>
      </c>
      <c r="J686" s="4" t="s">
        <v>772</v>
      </c>
      <c r="K686" s="4" t="s">
        <v>773</v>
      </c>
      <c r="L686" s="4" t="s">
        <v>774</v>
      </c>
    </row>
    <row r="687" ht="14.25" hidden="1" customHeight="1">
      <c r="A687" s="11">
        <v>13867.0</v>
      </c>
      <c r="B687" s="12" t="s">
        <v>3136</v>
      </c>
      <c r="C687" s="12" t="s">
        <v>3496</v>
      </c>
      <c r="D687" s="12" t="s">
        <v>3497</v>
      </c>
      <c r="E687" s="12" t="s">
        <v>3497</v>
      </c>
      <c r="F687" s="12" t="s">
        <v>768</v>
      </c>
      <c r="G687" s="12" t="s">
        <v>1074</v>
      </c>
      <c r="H687" s="12" t="s">
        <v>778</v>
      </c>
      <c r="I687" s="12" t="s">
        <v>3498</v>
      </c>
      <c r="J687" s="12" t="s">
        <v>772</v>
      </c>
      <c r="K687" s="12" t="s">
        <v>773</v>
      </c>
      <c r="L687" s="12" t="s">
        <v>774</v>
      </c>
    </row>
    <row r="688" ht="14.25" hidden="1" customHeight="1">
      <c r="A688" s="3">
        <v>13867.0</v>
      </c>
      <c r="B688" s="4" t="s">
        <v>3136</v>
      </c>
      <c r="C688" s="4" t="s">
        <v>3499</v>
      </c>
      <c r="D688" s="4" t="s">
        <v>3500</v>
      </c>
      <c r="E688" s="4" t="s">
        <v>3456</v>
      </c>
      <c r="F688" s="4" t="s">
        <v>768</v>
      </c>
      <c r="G688" s="4" t="s">
        <v>3501</v>
      </c>
      <c r="H688" s="4" t="s">
        <v>778</v>
      </c>
      <c r="I688" s="4" t="s">
        <v>3502</v>
      </c>
      <c r="J688" s="4" t="s">
        <v>772</v>
      </c>
      <c r="K688" s="4" t="s">
        <v>773</v>
      </c>
      <c r="L688" s="4" t="s">
        <v>774</v>
      </c>
    </row>
    <row r="689" ht="14.25" hidden="1" customHeight="1">
      <c r="A689" s="11">
        <v>13867.0</v>
      </c>
      <c r="B689" s="12" t="s">
        <v>3136</v>
      </c>
      <c r="C689" s="12" t="s">
        <v>3503</v>
      </c>
      <c r="D689" s="12" t="s">
        <v>3504</v>
      </c>
      <c r="E689" s="12" t="s">
        <v>3504</v>
      </c>
      <c r="F689" s="12" t="s">
        <v>768</v>
      </c>
      <c r="G689" s="12" t="s">
        <v>3505</v>
      </c>
      <c r="H689" s="12" t="s">
        <v>778</v>
      </c>
      <c r="I689" s="12" t="s">
        <v>3506</v>
      </c>
      <c r="J689" s="12" t="s">
        <v>772</v>
      </c>
      <c r="K689" s="12" t="s">
        <v>773</v>
      </c>
      <c r="L689" s="12" t="s">
        <v>774</v>
      </c>
    </row>
    <row r="690" ht="14.25" hidden="1" customHeight="1">
      <c r="A690" s="3">
        <v>13867.0</v>
      </c>
      <c r="B690" s="4" t="s">
        <v>3136</v>
      </c>
      <c r="C690" s="4" t="s">
        <v>3507</v>
      </c>
      <c r="D690" s="4" t="s">
        <v>3508</v>
      </c>
      <c r="E690" s="4" t="s">
        <v>3508</v>
      </c>
      <c r="F690" s="4" t="s">
        <v>768</v>
      </c>
      <c r="G690" s="4" t="s">
        <v>3509</v>
      </c>
      <c r="H690" s="4" t="s">
        <v>778</v>
      </c>
      <c r="I690" s="4" t="s">
        <v>3510</v>
      </c>
      <c r="J690" s="4" t="s">
        <v>772</v>
      </c>
      <c r="K690" s="4" t="s">
        <v>773</v>
      </c>
      <c r="L690" s="4" t="s">
        <v>774</v>
      </c>
    </row>
    <row r="691" ht="14.25" hidden="1" customHeight="1">
      <c r="A691" s="11">
        <v>13867.0</v>
      </c>
      <c r="B691" s="12" t="s">
        <v>3136</v>
      </c>
      <c r="C691" s="12" t="s">
        <v>3511</v>
      </c>
      <c r="D691" s="12" t="s">
        <v>3512</v>
      </c>
      <c r="E691" s="12" t="s">
        <v>3513</v>
      </c>
      <c r="F691" s="12" t="s">
        <v>768</v>
      </c>
      <c r="G691" s="12" t="s">
        <v>3514</v>
      </c>
      <c r="H691" s="12" t="s">
        <v>778</v>
      </c>
      <c r="I691" s="12" t="s">
        <v>3515</v>
      </c>
      <c r="J691" s="12" t="s">
        <v>772</v>
      </c>
      <c r="K691" s="12" t="s">
        <v>773</v>
      </c>
      <c r="L691" s="12" t="s">
        <v>774</v>
      </c>
    </row>
    <row r="692" ht="14.25" hidden="1" customHeight="1">
      <c r="A692" s="3">
        <v>13867.0</v>
      </c>
      <c r="B692" s="4" t="s">
        <v>3136</v>
      </c>
      <c r="C692" s="4" t="s">
        <v>3516</v>
      </c>
      <c r="D692" s="4" t="s">
        <v>3517</v>
      </c>
      <c r="E692" s="4" t="s">
        <v>3517</v>
      </c>
      <c r="F692" s="4" t="s">
        <v>768</v>
      </c>
      <c r="G692" s="4" t="s">
        <v>3518</v>
      </c>
      <c r="H692" s="4" t="s">
        <v>778</v>
      </c>
      <c r="I692" s="4" t="s">
        <v>3519</v>
      </c>
      <c r="J692" s="4" t="s">
        <v>772</v>
      </c>
      <c r="K692" s="4" t="s">
        <v>773</v>
      </c>
      <c r="L692" s="4" t="s">
        <v>774</v>
      </c>
    </row>
    <row r="693" ht="14.25" hidden="1" customHeight="1">
      <c r="A693" s="11">
        <v>13867.0</v>
      </c>
      <c r="B693" s="12" t="s">
        <v>3136</v>
      </c>
      <c r="C693" s="12" t="s">
        <v>3520</v>
      </c>
      <c r="D693" s="12" t="s">
        <v>3521</v>
      </c>
      <c r="E693" s="12" t="s">
        <v>3521</v>
      </c>
      <c r="F693" s="12" t="s">
        <v>768</v>
      </c>
      <c r="G693" s="12" t="s">
        <v>3522</v>
      </c>
      <c r="H693" s="12" t="s">
        <v>778</v>
      </c>
      <c r="I693" s="12" t="s">
        <v>3523</v>
      </c>
      <c r="J693" s="12" t="s">
        <v>772</v>
      </c>
      <c r="K693" s="12" t="s">
        <v>773</v>
      </c>
      <c r="L693" s="12" t="s">
        <v>774</v>
      </c>
    </row>
    <row r="694" ht="14.25" hidden="1" customHeight="1">
      <c r="A694" s="3">
        <v>13867.0</v>
      </c>
      <c r="B694" s="4" t="s">
        <v>3136</v>
      </c>
      <c r="C694" s="4" t="s">
        <v>3524</v>
      </c>
      <c r="D694" s="4" t="s">
        <v>3525</v>
      </c>
      <c r="E694" s="4" t="s">
        <v>3525</v>
      </c>
      <c r="F694" s="4" t="s">
        <v>768</v>
      </c>
      <c r="G694" s="4" t="s">
        <v>3526</v>
      </c>
      <c r="H694" s="4" t="s">
        <v>778</v>
      </c>
      <c r="I694" s="4" t="s">
        <v>3527</v>
      </c>
      <c r="J694" s="4" t="s">
        <v>772</v>
      </c>
      <c r="K694" s="4" t="s">
        <v>773</v>
      </c>
      <c r="L694" s="4" t="s">
        <v>774</v>
      </c>
    </row>
    <row r="695" ht="14.25" hidden="1" customHeight="1">
      <c r="A695" s="11">
        <v>13867.0</v>
      </c>
      <c r="B695" s="12" t="s">
        <v>3136</v>
      </c>
      <c r="C695" s="12" t="s">
        <v>3528</v>
      </c>
      <c r="D695" s="12" t="s">
        <v>3529</v>
      </c>
      <c r="E695" s="12" t="s">
        <v>3529</v>
      </c>
      <c r="F695" s="12" t="s">
        <v>768</v>
      </c>
      <c r="G695" s="12" t="s">
        <v>3530</v>
      </c>
      <c r="H695" s="12" t="s">
        <v>778</v>
      </c>
      <c r="I695" s="12" t="s">
        <v>3531</v>
      </c>
      <c r="J695" s="12" t="s">
        <v>772</v>
      </c>
      <c r="K695" s="12" t="s">
        <v>773</v>
      </c>
      <c r="L695" s="12" t="s">
        <v>774</v>
      </c>
    </row>
    <row r="696" ht="14.25" hidden="1" customHeight="1">
      <c r="A696" s="3">
        <v>13867.0</v>
      </c>
      <c r="B696" s="4" t="s">
        <v>3136</v>
      </c>
      <c r="C696" s="4" t="s">
        <v>3532</v>
      </c>
      <c r="D696" s="4" t="s">
        <v>3533</v>
      </c>
      <c r="E696" s="4" t="s">
        <v>3533</v>
      </c>
      <c r="F696" s="4" t="s">
        <v>768</v>
      </c>
      <c r="G696" s="4" t="s">
        <v>3534</v>
      </c>
      <c r="H696" s="4" t="s">
        <v>778</v>
      </c>
      <c r="I696" s="4" t="s">
        <v>3535</v>
      </c>
      <c r="J696" s="4" t="s">
        <v>772</v>
      </c>
      <c r="K696" s="4" t="s">
        <v>773</v>
      </c>
      <c r="L696" s="4" t="s">
        <v>774</v>
      </c>
    </row>
    <row r="697" ht="14.25" hidden="1" customHeight="1">
      <c r="A697" s="11">
        <v>13867.0</v>
      </c>
      <c r="B697" s="12" t="s">
        <v>3136</v>
      </c>
      <c r="C697" s="12" t="s">
        <v>3536</v>
      </c>
      <c r="D697" s="12" t="s">
        <v>3537</v>
      </c>
      <c r="E697" s="12" t="s">
        <v>3537</v>
      </c>
      <c r="F697" s="12" t="s">
        <v>768</v>
      </c>
      <c r="G697" s="12" t="s">
        <v>3538</v>
      </c>
      <c r="H697" s="12" t="s">
        <v>778</v>
      </c>
      <c r="I697" s="12" t="s">
        <v>3539</v>
      </c>
      <c r="J697" s="12" t="s">
        <v>772</v>
      </c>
      <c r="K697" s="12" t="s">
        <v>773</v>
      </c>
      <c r="L697" s="12" t="s">
        <v>774</v>
      </c>
    </row>
    <row r="698" ht="14.25" hidden="1" customHeight="1">
      <c r="A698" s="3">
        <v>13867.0</v>
      </c>
      <c r="B698" s="4" t="s">
        <v>3136</v>
      </c>
      <c r="C698" s="4" t="s">
        <v>3540</v>
      </c>
      <c r="D698" s="4" t="s">
        <v>3541</v>
      </c>
      <c r="E698" s="4" t="s">
        <v>3541</v>
      </c>
      <c r="F698" s="4" t="s">
        <v>768</v>
      </c>
      <c r="G698" s="4" t="s">
        <v>3542</v>
      </c>
      <c r="H698" s="4" t="s">
        <v>778</v>
      </c>
      <c r="I698" s="4" t="s">
        <v>3543</v>
      </c>
      <c r="J698" s="4" t="s">
        <v>772</v>
      </c>
      <c r="K698" s="4" t="s">
        <v>773</v>
      </c>
      <c r="L698" s="4" t="s">
        <v>774</v>
      </c>
    </row>
    <row r="699" ht="14.25" hidden="1" customHeight="1">
      <c r="A699" s="11">
        <v>13867.0</v>
      </c>
      <c r="B699" s="12" t="s">
        <v>3136</v>
      </c>
      <c r="C699" s="12" t="s">
        <v>3544</v>
      </c>
      <c r="D699" s="12" t="s">
        <v>3545</v>
      </c>
      <c r="E699" s="12" t="s">
        <v>3545</v>
      </c>
      <c r="F699" s="12" t="s">
        <v>768</v>
      </c>
      <c r="G699" s="12" t="s">
        <v>3546</v>
      </c>
      <c r="H699" s="12" t="s">
        <v>778</v>
      </c>
      <c r="I699" s="12" t="s">
        <v>3547</v>
      </c>
      <c r="J699" s="12" t="s">
        <v>772</v>
      </c>
      <c r="K699" s="12" t="s">
        <v>773</v>
      </c>
      <c r="L699" s="12" t="s">
        <v>774</v>
      </c>
    </row>
    <row r="700" ht="14.25" hidden="1" customHeight="1">
      <c r="A700" s="3">
        <v>13867.0</v>
      </c>
      <c r="B700" s="4" t="s">
        <v>3136</v>
      </c>
      <c r="C700" s="4" t="s">
        <v>3548</v>
      </c>
      <c r="D700" s="4" t="s">
        <v>3298</v>
      </c>
      <c r="E700" s="4" t="s">
        <v>3298</v>
      </c>
      <c r="F700" s="4" t="s">
        <v>768</v>
      </c>
      <c r="G700" s="4" t="s">
        <v>3549</v>
      </c>
      <c r="H700" s="4" t="s">
        <v>778</v>
      </c>
      <c r="I700" s="4" t="s">
        <v>3550</v>
      </c>
      <c r="J700" s="4" t="s">
        <v>772</v>
      </c>
      <c r="K700" s="4" t="s">
        <v>773</v>
      </c>
      <c r="L700" s="4" t="s">
        <v>774</v>
      </c>
    </row>
    <row r="701" ht="14.25" hidden="1" customHeight="1">
      <c r="A701" s="11">
        <v>13867.0</v>
      </c>
      <c r="B701" s="12" t="s">
        <v>3136</v>
      </c>
      <c r="C701" s="12" t="s">
        <v>3551</v>
      </c>
      <c r="D701" s="12" t="s">
        <v>3552</v>
      </c>
      <c r="E701" s="12" t="s">
        <v>3552</v>
      </c>
      <c r="F701" s="12" t="s">
        <v>768</v>
      </c>
      <c r="G701" s="12" t="s">
        <v>3553</v>
      </c>
      <c r="H701" s="12" t="s">
        <v>778</v>
      </c>
      <c r="I701" s="12" t="s">
        <v>3554</v>
      </c>
      <c r="J701" s="12" t="s">
        <v>772</v>
      </c>
      <c r="K701" s="12" t="s">
        <v>773</v>
      </c>
      <c r="L701" s="12" t="s">
        <v>774</v>
      </c>
    </row>
    <row r="702" ht="14.25" hidden="1" customHeight="1">
      <c r="A702" s="3">
        <v>13867.0</v>
      </c>
      <c r="B702" s="4" t="s">
        <v>3136</v>
      </c>
      <c r="C702" s="4" t="s">
        <v>3555</v>
      </c>
      <c r="D702" s="4" t="s">
        <v>3556</v>
      </c>
      <c r="E702" s="4" t="s">
        <v>3556</v>
      </c>
      <c r="F702" s="4" t="s">
        <v>768</v>
      </c>
      <c r="G702" s="4" t="s">
        <v>3557</v>
      </c>
      <c r="H702" s="4" t="s">
        <v>778</v>
      </c>
      <c r="I702" s="4" t="s">
        <v>3558</v>
      </c>
      <c r="J702" s="4" t="s">
        <v>772</v>
      </c>
      <c r="K702" s="4" t="s">
        <v>773</v>
      </c>
      <c r="L702" s="4" t="s">
        <v>774</v>
      </c>
    </row>
    <row r="703" ht="14.25" hidden="1" customHeight="1">
      <c r="A703" s="11">
        <v>13867.0</v>
      </c>
      <c r="B703" s="12" t="s">
        <v>3136</v>
      </c>
      <c r="C703" s="12" t="s">
        <v>3559</v>
      </c>
      <c r="D703" s="12" t="s">
        <v>3560</v>
      </c>
      <c r="E703" s="12" t="s">
        <v>3560</v>
      </c>
      <c r="F703" s="12" t="s">
        <v>768</v>
      </c>
      <c r="G703" s="12" t="s">
        <v>3561</v>
      </c>
      <c r="H703" s="12" t="s">
        <v>778</v>
      </c>
      <c r="I703" s="12" t="s">
        <v>3562</v>
      </c>
      <c r="J703" s="12" t="s">
        <v>772</v>
      </c>
      <c r="K703" s="12" t="s">
        <v>773</v>
      </c>
      <c r="L703" s="12" t="s">
        <v>774</v>
      </c>
    </row>
    <row r="704" ht="14.25" hidden="1" customHeight="1">
      <c r="A704" s="3">
        <v>13867.0</v>
      </c>
      <c r="B704" s="4" t="s">
        <v>3136</v>
      </c>
      <c r="C704" s="4" t="s">
        <v>3563</v>
      </c>
      <c r="D704" s="4" t="s">
        <v>3564</v>
      </c>
      <c r="E704" s="4" t="s">
        <v>3565</v>
      </c>
      <c r="F704" s="4" t="s">
        <v>768</v>
      </c>
      <c r="G704" s="4" t="s">
        <v>3566</v>
      </c>
      <c r="H704" s="4" t="s">
        <v>778</v>
      </c>
      <c r="I704" s="4" t="s">
        <v>3567</v>
      </c>
      <c r="J704" s="4" t="s">
        <v>772</v>
      </c>
      <c r="K704" s="4" t="s">
        <v>773</v>
      </c>
      <c r="L704" s="4" t="s">
        <v>774</v>
      </c>
    </row>
    <row r="705" ht="14.25" hidden="1" customHeight="1">
      <c r="A705" s="11">
        <v>13867.0</v>
      </c>
      <c r="B705" s="12" t="s">
        <v>3136</v>
      </c>
      <c r="C705" s="12" t="s">
        <v>3568</v>
      </c>
      <c r="D705" s="12" t="s">
        <v>3569</v>
      </c>
      <c r="E705" s="12" t="s">
        <v>3569</v>
      </c>
      <c r="F705" s="12" t="s">
        <v>768</v>
      </c>
      <c r="G705" s="12" t="s">
        <v>3570</v>
      </c>
      <c r="H705" s="12" t="s">
        <v>778</v>
      </c>
      <c r="I705" s="12" t="s">
        <v>3571</v>
      </c>
      <c r="J705" s="12" t="s">
        <v>772</v>
      </c>
      <c r="K705" s="12" t="s">
        <v>773</v>
      </c>
      <c r="L705" s="12" t="s">
        <v>774</v>
      </c>
    </row>
    <row r="706" ht="14.25" hidden="1" customHeight="1">
      <c r="A706" s="3">
        <v>13867.0</v>
      </c>
      <c r="B706" s="4" t="s">
        <v>3136</v>
      </c>
      <c r="C706" s="4" t="s">
        <v>3572</v>
      </c>
      <c r="D706" s="4" t="s">
        <v>3573</v>
      </c>
      <c r="E706" s="4" t="s">
        <v>3573</v>
      </c>
      <c r="F706" s="4" t="s">
        <v>768</v>
      </c>
      <c r="G706" s="4" t="s">
        <v>3574</v>
      </c>
      <c r="H706" s="4" t="s">
        <v>778</v>
      </c>
      <c r="I706" s="4" t="s">
        <v>3575</v>
      </c>
      <c r="J706" s="4" t="s">
        <v>772</v>
      </c>
      <c r="K706" s="4" t="s">
        <v>773</v>
      </c>
      <c r="L706" s="4" t="s">
        <v>774</v>
      </c>
    </row>
    <row r="707" ht="14.25" hidden="1" customHeight="1">
      <c r="A707" s="11">
        <v>13867.0</v>
      </c>
      <c r="B707" s="12" t="s">
        <v>3136</v>
      </c>
      <c r="C707" s="12" t="s">
        <v>3576</v>
      </c>
      <c r="D707" s="12" t="s">
        <v>3577</v>
      </c>
      <c r="E707" s="12" t="s">
        <v>3577</v>
      </c>
      <c r="F707" s="12" t="s">
        <v>768</v>
      </c>
      <c r="G707" s="12" t="s">
        <v>3578</v>
      </c>
      <c r="H707" s="12" t="s">
        <v>778</v>
      </c>
      <c r="I707" s="12" t="s">
        <v>3579</v>
      </c>
      <c r="J707" s="12" t="s">
        <v>772</v>
      </c>
      <c r="K707" s="12" t="s">
        <v>773</v>
      </c>
      <c r="L707" s="12" t="s">
        <v>774</v>
      </c>
    </row>
    <row r="708" ht="14.25" hidden="1" customHeight="1">
      <c r="A708" s="3">
        <v>13867.0</v>
      </c>
      <c r="B708" s="4" t="s">
        <v>3136</v>
      </c>
      <c r="C708" s="4" t="s">
        <v>3580</v>
      </c>
      <c r="D708" s="4" t="s">
        <v>3581</v>
      </c>
      <c r="E708" s="4" t="s">
        <v>3581</v>
      </c>
      <c r="F708" s="4" t="s">
        <v>768</v>
      </c>
      <c r="G708" s="4" t="s">
        <v>3383</v>
      </c>
      <c r="H708" s="4" t="s">
        <v>778</v>
      </c>
      <c r="I708" s="4" t="s">
        <v>3582</v>
      </c>
      <c r="J708" s="4" t="s">
        <v>772</v>
      </c>
      <c r="K708" s="4" t="s">
        <v>773</v>
      </c>
      <c r="L708" s="4" t="s">
        <v>774</v>
      </c>
    </row>
    <row r="709" ht="14.25" hidden="1" customHeight="1">
      <c r="A709" s="11">
        <v>13867.0</v>
      </c>
      <c r="B709" s="12" t="s">
        <v>3136</v>
      </c>
      <c r="C709" s="12" t="s">
        <v>3583</v>
      </c>
      <c r="D709" s="12" t="s">
        <v>3584</v>
      </c>
      <c r="E709" s="12" t="s">
        <v>3584</v>
      </c>
      <c r="F709" s="12" t="s">
        <v>768</v>
      </c>
      <c r="G709" s="12" t="s">
        <v>3585</v>
      </c>
      <c r="H709" s="12" t="s">
        <v>778</v>
      </c>
      <c r="I709" s="12" t="s">
        <v>3586</v>
      </c>
      <c r="J709" s="12" t="s">
        <v>772</v>
      </c>
      <c r="K709" s="12" t="s">
        <v>773</v>
      </c>
      <c r="L709" s="12" t="s">
        <v>774</v>
      </c>
    </row>
    <row r="710" ht="14.25" hidden="1" customHeight="1">
      <c r="A710" s="3">
        <v>13867.0</v>
      </c>
      <c r="B710" s="4" t="s">
        <v>3136</v>
      </c>
      <c r="C710" s="4" t="s">
        <v>3587</v>
      </c>
      <c r="D710" s="4" t="s">
        <v>3588</v>
      </c>
      <c r="E710" s="4" t="s">
        <v>3588</v>
      </c>
      <c r="F710" s="4" t="s">
        <v>768</v>
      </c>
      <c r="G710" s="4" t="s">
        <v>3589</v>
      </c>
      <c r="H710" s="4" t="s">
        <v>778</v>
      </c>
      <c r="I710" s="4" t="s">
        <v>3590</v>
      </c>
      <c r="J710" s="4" t="s">
        <v>772</v>
      </c>
      <c r="K710" s="4" t="s">
        <v>773</v>
      </c>
      <c r="L710" s="4" t="s">
        <v>774</v>
      </c>
    </row>
    <row r="711" ht="14.25" hidden="1" customHeight="1">
      <c r="A711" s="11">
        <v>13867.0</v>
      </c>
      <c r="B711" s="12" t="s">
        <v>3136</v>
      </c>
      <c r="C711" s="12" t="s">
        <v>3591</v>
      </c>
      <c r="D711" s="12" t="s">
        <v>3592</v>
      </c>
      <c r="E711" s="12" t="s">
        <v>3592</v>
      </c>
      <c r="F711" s="12" t="s">
        <v>768</v>
      </c>
      <c r="G711" s="12" t="s">
        <v>3467</v>
      </c>
      <c r="H711" s="12" t="s">
        <v>778</v>
      </c>
      <c r="I711" s="12" t="s">
        <v>3593</v>
      </c>
      <c r="J711" s="12" t="s">
        <v>772</v>
      </c>
      <c r="K711" s="12" t="s">
        <v>773</v>
      </c>
      <c r="L711" s="12" t="s">
        <v>774</v>
      </c>
    </row>
    <row r="712" ht="14.25" hidden="1" customHeight="1">
      <c r="A712" s="3">
        <v>13867.0</v>
      </c>
      <c r="B712" s="4" t="s">
        <v>3136</v>
      </c>
      <c r="C712" s="4" t="s">
        <v>3594</v>
      </c>
      <c r="D712" s="4" t="s">
        <v>3595</v>
      </c>
      <c r="E712" s="4" t="s">
        <v>3595</v>
      </c>
      <c r="F712" s="4" t="s">
        <v>768</v>
      </c>
      <c r="G712" s="4" t="s">
        <v>3596</v>
      </c>
      <c r="H712" s="4" t="s">
        <v>778</v>
      </c>
      <c r="I712" s="4" t="s">
        <v>3597</v>
      </c>
      <c r="J712" s="4" t="s">
        <v>772</v>
      </c>
      <c r="K712" s="4" t="s">
        <v>773</v>
      </c>
      <c r="L712" s="4" t="s">
        <v>774</v>
      </c>
    </row>
    <row r="713" ht="14.25" hidden="1" customHeight="1">
      <c r="A713" s="11">
        <v>13867.0</v>
      </c>
      <c r="B713" s="12" t="s">
        <v>3136</v>
      </c>
      <c r="C713" s="12" t="s">
        <v>3598</v>
      </c>
      <c r="D713" s="12" t="s">
        <v>3599</v>
      </c>
      <c r="E713" s="12" t="s">
        <v>3600</v>
      </c>
      <c r="F713" s="12" t="s">
        <v>768</v>
      </c>
      <c r="G713" s="12" t="s">
        <v>3601</v>
      </c>
      <c r="H713" s="12" t="s">
        <v>778</v>
      </c>
      <c r="I713" s="12" t="s">
        <v>3602</v>
      </c>
      <c r="J713" s="12" t="s">
        <v>772</v>
      </c>
      <c r="K713" s="12" t="s">
        <v>773</v>
      </c>
      <c r="L713" s="12" t="s">
        <v>774</v>
      </c>
    </row>
    <row r="714" ht="14.25" customHeight="1">
      <c r="A714" s="3">
        <v>13856.0</v>
      </c>
      <c r="B714" s="4" t="s">
        <v>515</v>
      </c>
      <c r="C714" s="4" t="s">
        <v>3603</v>
      </c>
      <c r="D714" s="4" t="s">
        <v>3604</v>
      </c>
      <c r="E714" s="4" t="s">
        <v>3604</v>
      </c>
      <c r="F714" s="4" t="s">
        <v>768</v>
      </c>
      <c r="G714" s="4" t="s">
        <v>3605</v>
      </c>
      <c r="H714" s="4" t="s">
        <v>805</v>
      </c>
      <c r="I714" s="4" t="s">
        <v>3606</v>
      </c>
      <c r="J714" s="4" t="s">
        <v>772</v>
      </c>
      <c r="K714" s="4" t="s">
        <v>773</v>
      </c>
      <c r="L714" s="4" t="s">
        <v>774</v>
      </c>
    </row>
    <row r="715" ht="14.25" customHeight="1">
      <c r="A715" s="11">
        <v>13856.0</v>
      </c>
      <c r="B715" s="12" t="s">
        <v>515</v>
      </c>
      <c r="C715" s="12" t="s">
        <v>3607</v>
      </c>
      <c r="D715" s="12" t="s">
        <v>3608</v>
      </c>
      <c r="E715" s="12" t="s">
        <v>3608</v>
      </c>
      <c r="F715" s="12" t="s">
        <v>768</v>
      </c>
      <c r="G715" s="12" t="s">
        <v>3609</v>
      </c>
      <c r="H715" s="12" t="s">
        <v>805</v>
      </c>
      <c r="I715" s="12" t="s">
        <v>3610</v>
      </c>
      <c r="J715" s="12" t="s">
        <v>772</v>
      </c>
      <c r="K715" s="12" t="s">
        <v>773</v>
      </c>
      <c r="L715" s="12" t="s">
        <v>774</v>
      </c>
    </row>
    <row r="716" ht="14.25" customHeight="1">
      <c r="A716" s="3">
        <v>13856.0</v>
      </c>
      <c r="B716" s="4" t="s">
        <v>515</v>
      </c>
      <c r="C716" s="4" t="s">
        <v>3611</v>
      </c>
      <c r="D716" s="4" t="s">
        <v>3608</v>
      </c>
      <c r="E716" s="4" t="s">
        <v>3608</v>
      </c>
      <c r="F716" s="4" t="s">
        <v>768</v>
      </c>
      <c r="G716" s="4" t="s">
        <v>3612</v>
      </c>
      <c r="H716" s="4" t="s">
        <v>805</v>
      </c>
      <c r="I716" s="4" t="s">
        <v>3613</v>
      </c>
      <c r="J716" s="4" t="s">
        <v>772</v>
      </c>
      <c r="K716" s="4" t="s">
        <v>773</v>
      </c>
      <c r="L716" s="4" t="s">
        <v>774</v>
      </c>
    </row>
    <row r="717" ht="14.25" customHeight="1">
      <c r="A717" s="11">
        <v>13856.0</v>
      </c>
      <c r="B717" s="12" t="s">
        <v>515</v>
      </c>
      <c r="C717" s="12" t="s">
        <v>3614</v>
      </c>
      <c r="D717" s="12" t="s">
        <v>3615</v>
      </c>
      <c r="E717" s="12" t="s">
        <v>3615</v>
      </c>
      <c r="F717" s="12" t="s">
        <v>768</v>
      </c>
      <c r="G717" s="12" t="s">
        <v>3612</v>
      </c>
      <c r="H717" s="12" t="s">
        <v>805</v>
      </c>
      <c r="I717" s="12" t="s">
        <v>3616</v>
      </c>
      <c r="J717" s="12" t="s">
        <v>772</v>
      </c>
      <c r="K717" s="12" t="s">
        <v>773</v>
      </c>
      <c r="L717" s="12" t="s">
        <v>774</v>
      </c>
    </row>
    <row r="718" ht="14.25" customHeight="1">
      <c r="A718" s="3">
        <v>13856.0</v>
      </c>
      <c r="B718" s="4" t="s">
        <v>515</v>
      </c>
      <c r="C718" s="4" t="s">
        <v>3617</v>
      </c>
      <c r="D718" s="4" t="s">
        <v>3618</v>
      </c>
      <c r="E718" s="4" t="s">
        <v>3618</v>
      </c>
      <c r="F718" s="4" t="s">
        <v>768</v>
      </c>
      <c r="G718" s="4" t="s">
        <v>3619</v>
      </c>
      <c r="H718" s="4" t="s">
        <v>805</v>
      </c>
      <c r="I718" s="4" t="s">
        <v>3620</v>
      </c>
      <c r="J718" s="4" t="s">
        <v>772</v>
      </c>
      <c r="K718" s="4" t="s">
        <v>773</v>
      </c>
      <c r="L718" s="4" t="s">
        <v>774</v>
      </c>
    </row>
    <row r="719" ht="14.25" customHeight="1">
      <c r="A719" s="11">
        <v>13856.0</v>
      </c>
      <c r="B719" s="12" t="s">
        <v>515</v>
      </c>
      <c r="C719" s="12" t="s">
        <v>3621</v>
      </c>
      <c r="D719" s="12" t="s">
        <v>3622</v>
      </c>
      <c r="E719" s="12" t="s">
        <v>3622</v>
      </c>
      <c r="F719" s="12" t="s">
        <v>768</v>
      </c>
      <c r="G719" s="12" t="s">
        <v>3623</v>
      </c>
      <c r="H719" s="12" t="s">
        <v>805</v>
      </c>
      <c r="I719" s="12" t="s">
        <v>3624</v>
      </c>
      <c r="J719" s="12" t="s">
        <v>772</v>
      </c>
      <c r="K719" s="12" t="s">
        <v>773</v>
      </c>
      <c r="L719" s="12" t="s">
        <v>774</v>
      </c>
    </row>
    <row r="720" ht="14.25" customHeight="1">
      <c r="A720" s="3">
        <v>13856.0</v>
      </c>
      <c r="B720" s="4" t="s">
        <v>515</v>
      </c>
      <c r="C720" s="4" t="s">
        <v>3625</v>
      </c>
      <c r="D720" s="4" t="s">
        <v>3626</v>
      </c>
      <c r="E720" s="4" t="s">
        <v>3626</v>
      </c>
      <c r="F720" s="4" t="s">
        <v>768</v>
      </c>
      <c r="G720" s="4" t="s">
        <v>3627</v>
      </c>
      <c r="H720" s="4" t="s">
        <v>770</v>
      </c>
      <c r="I720" s="4" t="s">
        <v>3628</v>
      </c>
      <c r="J720" s="4" t="s">
        <v>772</v>
      </c>
      <c r="K720" s="4" t="s">
        <v>773</v>
      </c>
      <c r="L720" s="4" t="s">
        <v>774</v>
      </c>
    </row>
    <row r="721" ht="14.25" customHeight="1">
      <c r="A721" s="11">
        <v>13856.0</v>
      </c>
      <c r="B721" s="12" t="s">
        <v>515</v>
      </c>
      <c r="C721" s="12" t="s">
        <v>3629</v>
      </c>
      <c r="D721" s="12" t="s">
        <v>3630</v>
      </c>
      <c r="E721" s="12" t="s">
        <v>3630</v>
      </c>
      <c r="F721" s="12" t="s">
        <v>768</v>
      </c>
      <c r="G721" s="12" t="s">
        <v>3631</v>
      </c>
      <c r="H721" s="12" t="s">
        <v>770</v>
      </c>
      <c r="I721" s="12" t="s">
        <v>3632</v>
      </c>
      <c r="J721" s="12" t="s">
        <v>772</v>
      </c>
      <c r="K721" s="12" t="s">
        <v>773</v>
      </c>
      <c r="L721" s="12" t="s">
        <v>774</v>
      </c>
    </row>
    <row r="722" ht="14.25" customHeight="1">
      <c r="A722" s="3">
        <v>13856.0</v>
      </c>
      <c r="B722" s="4" t="s">
        <v>515</v>
      </c>
      <c r="C722" s="4" t="s">
        <v>3633</v>
      </c>
      <c r="D722" s="4" t="s">
        <v>3634</v>
      </c>
      <c r="E722" s="4" t="s">
        <v>3635</v>
      </c>
      <c r="F722" s="4" t="s">
        <v>768</v>
      </c>
      <c r="G722" s="4" t="s">
        <v>3636</v>
      </c>
      <c r="H722" s="4" t="s">
        <v>770</v>
      </c>
      <c r="I722" s="4" t="s">
        <v>3637</v>
      </c>
      <c r="J722" s="4" t="s">
        <v>772</v>
      </c>
      <c r="K722" s="4" t="s">
        <v>773</v>
      </c>
      <c r="L722" s="4" t="s">
        <v>774</v>
      </c>
    </row>
    <row r="723" ht="14.25" customHeight="1">
      <c r="A723" s="11">
        <v>13856.0</v>
      </c>
      <c r="B723" s="12" t="s">
        <v>515</v>
      </c>
      <c r="C723" s="12" t="s">
        <v>3638</v>
      </c>
      <c r="D723" s="12" t="s">
        <v>3639</v>
      </c>
      <c r="E723" s="12" t="s">
        <v>3639</v>
      </c>
      <c r="F723" s="12" t="s">
        <v>768</v>
      </c>
      <c r="G723" s="12" t="s">
        <v>3640</v>
      </c>
      <c r="H723" s="12" t="s">
        <v>770</v>
      </c>
      <c r="I723" s="12" t="s">
        <v>3641</v>
      </c>
      <c r="J723" s="12" t="s">
        <v>772</v>
      </c>
      <c r="K723" s="12" t="s">
        <v>773</v>
      </c>
      <c r="L723" s="12" t="s">
        <v>774</v>
      </c>
    </row>
    <row r="724" ht="14.25" customHeight="1">
      <c r="A724" s="3">
        <v>13856.0</v>
      </c>
      <c r="B724" s="4" t="s">
        <v>515</v>
      </c>
      <c r="C724" s="4" t="s">
        <v>3642</v>
      </c>
      <c r="D724" s="4" t="s">
        <v>3643</v>
      </c>
      <c r="E724" s="4" t="s">
        <v>3643</v>
      </c>
      <c r="F724" s="4" t="s">
        <v>768</v>
      </c>
      <c r="G724" s="4" t="s">
        <v>3644</v>
      </c>
      <c r="H724" s="4" t="s">
        <v>770</v>
      </c>
      <c r="I724" s="4" t="s">
        <v>3645</v>
      </c>
      <c r="J724" s="4" t="s">
        <v>772</v>
      </c>
      <c r="K724" s="4" t="s">
        <v>773</v>
      </c>
      <c r="L724" s="4" t="s">
        <v>774</v>
      </c>
    </row>
    <row r="725" ht="14.25" customHeight="1">
      <c r="A725" s="11">
        <v>13856.0</v>
      </c>
      <c r="B725" s="12" t="s">
        <v>515</v>
      </c>
      <c r="C725" s="12" t="s">
        <v>3646</v>
      </c>
      <c r="D725" s="12" t="s">
        <v>3647</v>
      </c>
      <c r="E725" s="12" t="s">
        <v>3647</v>
      </c>
      <c r="F725" s="12" t="s">
        <v>768</v>
      </c>
      <c r="G725" s="12" t="s">
        <v>3648</v>
      </c>
      <c r="H725" s="12" t="s">
        <v>770</v>
      </c>
      <c r="I725" s="12" t="s">
        <v>3649</v>
      </c>
      <c r="J725" s="12" t="s">
        <v>772</v>
      </c>
      <c r="K725" s="12" t="s">
        <v>773</v>
      </c>
      <c r="L725" s="12" t="s">
        <v>774</v>
      </c>
    </row>
    <row r="726" ht="14.25" customHeight="1">
      <c r="A726" s="3">
        <v>13856.0</v>
      </c>
      <c r="B726" s="4" t="s">
        <v>515</v>
      </c>
      <c r="C726" s="4" t="s">
        <v>3650</v>
      </c>
      <c r="D726" s="4" t="s">
        <v>3651</v>
      </c>
      <c r="E726" s="4" t="s">
        <v>3652</v>
      </c>
      <c r="F726" s="4" t="s">
        <v>768</v>
      </c>
      <c r="G726" s="4" t="s">
        <v>3653</v>
      </c>
      <c r="H726" s="4" t="s">
        <v>770</v>
      </c>
      <c r="I726" s="4" t="s">
        <v>3654</v>
      </c>
      <c r="J726" s="4" t="s">
        <v>772</v>
      </c>
      <c r="K726" s="4" t="s">
        <v>773</v>
      </c>
      <c r="L726" s="4" t="s">
        <v>774</v>
      </c>
    </row>
    <row r="727" ht="14.25" customHeight="1">
      <c r="A727" s="11">
        <v>13856.0</v>
      </c>
      <c r="B727" s="12" t="s">
        <v>515</v>
      </c>
      <c r="C727" s="12" t="s">
        <v>3655</v>
      </c>
      <c r="D727" s="12" t="s">
        <v>3656</v>
      </c>
      <c r="E727" s="12" t="s">
        <v>3656</v>
      </c>
      <c r="F727" s="12" t="s">
        <v>768</v>
      </c>
      <c r="G727" s="12" t="s">
        <v>3657</v>
      </c>
      <c r="H727" s="12" t="s">
        <v>866</v>
      </c>
      <c r="I727" s="12" t="s">
        <v>3658</v>
      </c>
      <c r="J727" s="12" t="s">
        <v>772</v>
      </c>
      <c r="K727" s="12" t="s">
        <v>773</v>
      </c>
      <c r="L727" s="12" t="s">
        <v>774</v>
      </c>
    </row>
    <row r="728" ht="14.25" customHeight="1">
      <c r="A728" s="3">
        <v>13856.0</v>
      </c>
      <c r="B728" s="4" t="s">
        <v>515</v>
      </c>
      <c r="C728" s="4" t="s">
        <v>3659</v>
      </c>
      <c r="D728" s="4" t="s">
        <v>3660</v>
      </c>
      <c r="E728" s="4" t="s">
        <v>3660</v>
      </c>
      <c r="F728" s="4" t="s">
        <v>768</v>
      </c>
      <c r="G728" s="4" t="s">
        <v>3661</v>
      </c>
      <c r="H728" s="4" t="s">
        <v>866</v>
      </c>
      <c r="I728" s="4" t="s">
        <v>3662</v>
      </c>
      <c r="J728" s="4" t="s">
        <v>772</v>
      </c>
      <c r="K728" s="4" t="s">
        <v>773</v>
      </c>
      <c r="L728" s="4" t="s">
        <v>774</v>
      </c>
    </row>
    <row r="729" ht="14.25" customHeight="1">
      <c r="A729" s="11">
        <v>13856.0</v>
      </c>
      <c r="B729" s="12" t="s">
        <v>515</v>
      </c>
      <c r="C729" s="12" t="s">
        <v>3663</v>
      </c>
      <c r="D729" s="12" t="s">
        <v>3664</v>
      </c>
      <c r="E729" s="12" t="s">
        <v>3664</v>
      </c>
      <c r="F729" s="12" t="s">
        <v>768</v>
      </c>
      <c r="G729" s="12" t="s">
        <v>3665</v>
      </c>
      <c r="H729" s="12" t="s">
        <v>866</v>
      </c>
      <c r="I729" s="12" t="s">
        <v>3666</v>
      </c>
      <c r="J729" s="12" t="s">
        <v>772</v>
      </c>
      <c r="K729" s="12" t="s">
        <v>773</v>
      </c>
      <c r="L729" s="12" t="s">
        <v>774</v>
      </c>
    </row>
    <row r="730" ht="14.25" customHeight="1">
      <c r="A730" s="3">
        <v>13856.0</v>
      </c>
      <c r="B730" s="4" t="s">
        <v>515</v>
      </c>
      <c r="C730" s="4" t="s">
        <v>3667</v>
      </c>
      <c r="D730" s="4" t="s">
        <v>3668</v>
      </c>
      <c r="E730" s="4" t="s">
        <v>3668</v>
      </c>
      <c r="F730" s="4" t="s">
        <v>768</v>
      </c>
      <c r="G730" s="4" t="s">
        <v>3669</v>
      </c>
      <c r="H730" s="4" t="s">
        <v>810</v>
      </c>
      <c r="I730" s="4" t="s">
        <v>3670</v>
      </c>
      <c r="J730" s="4" t="s">
        <v>772</v>
      </c>
      <c r="K730" s="4" t="s">
        <v>773</v>
      </c>
      <c r="L730" s="4" t="s">
        <v>774</v>
      </c>
    </row>
    <row r="731" ht="14.25" customHeight="1">
      <c r="A731" s="11">
        <v>13856.0</v>
      </c>
      <c r="B731" s="12" t="s">
        <v>515</v>
      </c>
      <c r="C731" s="12" t="s">
        <v>3671</v>
      </c>
      <c r="D731" s="12" t="s">
        <v>3672</v>
      </c>
      <c r="E731" s="12" t="s">
        <v>3672</v>
      </c>
      <c r="F731" s="12" t="s">
        <v>768</v>
      </c>
      <c r="G731" s="12" t="s">
        <v>3673</v>
      </c>
      <c r="H731" s="12" t="s">
        <v>810</v>
      </c>
      <c r="I731" s="12" t="s">
        <v>3674</v>
      </c>
      <c r="J731" s="12" t="s">
        <v>772</v>
      </c>
      <c r="K731" s="12" t="s">
        <v>773</v>
      </c>
      <c r="L731" s="12" t="s">
        <v>774</v>
      </c>
    </row>
    <row r="732" ht="14.25" customHeight="1">
      <c r="A732" s="3">
        <v>13856.0</v>
      </c>
      <c r="B732" s="4" t="s">
        <v>515</v>
      </c>
      <c r="C732" s="4" t="s">
        <v>3675</v>
      </c>
      <c r="D732" s="4" t="s">
        <v>3676</v>
      </c>
      <c r="E732" s="4" t="s">
        <v>3676</v>
      </c>
      <c r="F732" s="4" t="s">
        <v>768</v>
      </c>
      <c r="G732" s="4" t="s">
        <v>3677</v>
      </c>
      <c r="H732" s="4" t="s">
        <v>810</v>
      </c>
      <c r="I732" s="4" t="s">
        <v>3678</v>
      </c>
      <c r="J732" s="4" t="s">
        <v>772</v>
      </c>
      <c r="K732" s="4" t="s">
        <v>773</v>
      </c>
      <c r="L732" s="4" t="s">
        <v>774</v>
      </c>
    </row>
    <row r="733" ht="14.25" customHeight="1">
      <c r="A733" s="11">
        <v>13856.0</v>
      </c>
      <c r="B733" s="12" t="s">
        <v>515</v>
      </c>
      <c r="C733" s="12" t="s">
        <v>3679</v>
      </c>
      <c r="D733" s="12" t="s">
        <v>3680</v>
      </c>
      <c r="E733" s="12" t="s">
        <v>3680</v>
      </c>
      <c r="F733" s="12" t="s">
        <v>768</v>
      </c>
      <c r="G733" s="12" t="s">
        <v>3681</v>
      </c>
      <c r="H733" s="12" t="s">
        <v>810</v>
      </c>
      <c r="I733" s="12" t="s">
        <v>3682</v>
      </c>
      <c r="J733" s="12" t="s">
        <v>772</v>
      </c>
      <c r="K733" s="12" t="s">
        <v>773</v>
      </c>
      <c r="L733" s="12" t="s">
        <v>774</v>
      </c>
    </row>
    <row r="734" ht="14.25" customHeight="1">
      <c r="A734" s="3">
        <v>13856.0</v>
      </c>
      <c r="B734" s="4" t="s">
        <v>515</v>
      </c>
      <c r="C734" s="4" t="s">
        <v>3683</v>
      </c>
      <c r="D734" s="4" t="s">
        <v>3684</v>
      </c>
      <c r="E734" s="4" t="s">
        <v>3684</v>
      </c>
      <c r="F734" s="4" t="s">
        <v>768</v>
      </c>
      <c r="G734" s="4" t="s">
        <v>3685</v>
      </c>
      <c r="H734" s="4" t="s">
        <v>810</v>
      </c>
      <c r="I734" s="4" t="s">
        <v>3686</v>
      </c>
      <c r="J734" s="4" t="s">
        <v>772</v>
      </c>
      <c r="K734" s="4" t="s">
        <v>773</v>
      </c>
      <c r="L734" s="4" t="s">
        <v>774</v>
      </c>
    </row>
    <row r="735" ht="14.25" customHeight="1">
      <c r="A735" s="11">
        <v>13856.0</v>
      </c>
      <c r="B735" s="12" t="s">
        <v>515</v>
      </c>
      <c r="C735" s="12" t="s">
        <v>3687</v>
      </c>
      <c r="D735" s="12" t="s">
        <v>3688</v>
      </c>
      <c r="E735" s="12" t="s">
        <v>3688</v>
      </c>
      <c r="F735" s="12" t="s">
        <v>768</v>
      </c>
      <c r="G735" s="12" t="s">
        <v>3689</v>
      </c>
      <c r="H735" s="12" t="s">
        <v>810</v>
      </c>
      <c r="I735" s="12" t="s">
        <v>3690</v>
      </c>
      <c r="J735" s="12" t="s">
        <v>772</v>
      </c>
      <c r="K735" s="12" t="s">
        <v>773</v>
      </c>
      <c r="L735" s="12" t="s">
        <v>774</v>
      </c>
    </row>
    <row r="736" ht="14.25" customHeight="1">
      <c r="A736" s="3">
        <v>13856.0</v>
      </c>
      <c r="B736" s="4" t="s">
        <v>515</v>
      </c>
      <c r="C736" s="4" t="s">
        <v>3691</v>
      </c>
      <c r="D736" s="4" t="s">
        <v>3692</v>
      </c>
      <c r="E736" s="4" t="s">
        <v>3693</v>
      </c>
      <c r="F736" s="4" t="s">
        <v>768</v>
      </c>
      <c r="G736" s="4" t="s">
        <v>1138</v>
      </c>
      <c r="H736" s="4" t="s">
        <v>810</v>
      </c>
      <c r="I736" s="4" t="s">
        <v>3694</v>
      </c>
      <c r="J736" s="4" t="s">
        <v>772</v>
      </c>
      <c r="K736" s="4" t="s">
        <v>773</v>
      </c>
      <c r="L736" s="4" t="s">
        <v>774</v>
      </c>
    </row>
    <row r="737" ht="14.25" customHeight="1">
      <c r="A737" s="11">
        <v>13856.0</v>
      </c>
      <c r="B737" s="12" t="s">
        <v>515</v>
      </c>
      <c r="C737" s="12" t="s">
        <v>3695</v>
      </c>
      <c r="D737" s="12" t="s">
        <v>3696</v>
      </c>
      <c r="E737" s="12" t="s">
        <v>3696</v>
      </c>
      <c r="F737" s="12" t="s">
        <v>768</v>
      </c>
      <c r="G737" s="12" t="s">
        <v>3697</v>
      </c>
      <c r="H737" s="12" t="s">
        <v>810</v>
      </c>
      <c r="I737" s="12" t="s">
        <v>3698</v>
      </c>
      <c r="J737" s="12" t="s">
        <v>772</v>
      </c>
      <c r="K737" s="12" t="s">
        <v>773</v>
      </c>
      <c r="L737" s="12" t="s">
        <v>774</v>
      </c>
    </row>
    <row r="738" ht="14.25" customHeight="1">
      <c r="A738" s="3">
        <v>13856.0</v>
      </c>
      <c r="B738" s="4" t="s">
        <v>515</v>
      </c>
      <c r="C738" s="4" t="s">
        <v>3699</v>
      </c>
      <c r="D738" s="4" t="s">
        <v>3700</v>
      </c>
      <c r="E738" s="4" t="s">
        <v>3701</v>
      </c>
      <c r="F738" s="4" t="s">
        <v>768</v>
      </c>
      <c r="G738" s="4" t="s">
        <v>3702</v>
      </c>
      <c r="H738" s="4" t="s">
        <v>810</v>
      </c>
      <c r="I738" s="4" t="s">
        <v>3703</v>
      </c>
      <c r="J738" s="4" t="s">
        <v>772</v>
      </c>
      <c r="K738" s="4" t="s">
        <v>773</v>
      </c>
      <c r="L738" s="4" t="s">
        <v>774</v>
      </c>
    </row>
    <row r="739" ht="14.25" customHeight="1">
      <c r="A739" s="11">
        <v>13856.0</v>
      </c>
      <c r="B739" s="12" t="s">
        <v>515</v>
      </c>
      <c r="C739" s="12" t="s">
        <v>3704</v>
      </c>
      <c r="D739" s="12" t="s">
        <v>3705</v>
      </c>
      <c r="E739" s="12" t="s">
        <v>3705</v>
      </c>
      <c r="F739" s="12" t="s">
        <v>768</v>
      </c>
      <c r="G739" s="12" t="s">
        <v>3706</v>
      </c>
      <c r="H739" s="12" t="s">
        <v>810</v>
      </c>
      <c r="I739" s="12" t="s">
        <v>3707</v>
      </c>
      <c r="J739" s="12" t="s">
        <v>772</v>
      </c>
      <c r="K739" s="12" t="s">
        <v>773</v>
      </c>
      <c r="L739" s="12" t="s">
        <v>774</v>
      </c>
    </row>
    <row r="740" ht="14.25" customHeight="1">
      <c r="A740" s="3">
        <v>13856.0</v>
      </c>
      <c r="B740" s="4" t="s">
        <v>515</v>
      </c>
      <c r="C740" s="4" t="s">
        <v>3708</v>
      </c>
      <c r="D740" s="4" t="s">
        <v>3709</v>
      </c>
      <c r="E740" s="4" t="s">
        <v>3710</v>
      </c>
      <c r="F740" s="4" t="s">
        <v>768</v>
      </c>
      <c r="G740" s="4" t="s">
        <v>3711</v>
      </c>
      <c r="H740" s="4" t="s">
        <v>810</v>
      </c>
      <c r="I740" s="4" t="s">
        <v>3712</v>
      </c>
      <c r="J740" s="4" t="s">
        <v>772</v>
      </c>
      <c r="K740" s="4" t="s">
        <v>773</v>
      </c>
      <c r="L740" s="4" t="s">
        <v>774</v>
      </c>
    </row>
    <row r="741" ht="14.25" customHeight="1">
      <c r="A741" s="11">
        <v>13856.0</v>
      </c>
      <c r="B741" s="12" t="s">
        <v>515</v>
      </c>
      <c r="C741" s="12" t="s">
        <v>3713</v>
      </c>
      <c r="D741" s="12" t="s">
        <v>3714</v>
      </c>
      <c r="E741" s="12" t="s">
        <v>3715</v>
      </c>
      <c r="F741" s="12" t="s">
        <v>768</v>
      </c>
      <c r="G741" s="12" t="s">
        <v>3716</v>
      </c>
      <c r="H741" s="12" t="s">
        <v>810</v>
      </c>
      <c r="I741" s="12" t="s">
        <v>3717</v>
      </c>
      <c r="J741" s="12" t="s">
        <v>772</v>
      </c>
      <c r="K741" s="12" t="s">
        <v>773</v>
      </c>
      <c r="L741" s="12" t="s">
        <v>774</v>
      </c>
    </row>
    <row r="742" ht="14.25" customHeight="1">
      <c r="A742" s="3">
        <v>13856.0</v>
      </c>
      <c r="B742" s="4" t="s">
        <v>515</v>
      </c>
      <c r="C742" s="4" t="s">
        <v>3718</v>
      </c>
      <c r="D742" s="4" t="s">
        <v>3719</v>
      </c>
      <c r="E742" s="4" t="s">
        <v>3719</v>
      </c>
      <c r="F742" s="4" t="s">
        <v>768</v>
      </c>
      <c r="G742" s="4" t="s">
        <v>1134</v>
      </c>
      <c r="H742" s="4" t="s">
        <v>810</v>
      </c>
      <c r="I742" s="4" t="s">
        <v>3720</v>
      </c>
      <c r="J742" s="4" t="s">
        <v>772</v>
      </c>
      <c r="K742" s="4" t="s">
        <v>773</v>
      </c>
      <c r="L742" s="4" t="s">
        <v>774</v>
      </c>
    </row>
    <row r="743" ht="14.25" customHeight="1">
      <c r="A743" s="11">
        <v>13856.0</v>
      </c>
      <c r="B743" s="12" t="s">
        <v>515</v>
      </c>
      <c r="C743" s="12" t="s">
        <v>3721</v>
      </c>
      <c r="D743" s="12" t="s">
        <v>3722</v>
      </c>
      <c r="E743" s="12" t="s">
        <v>3722</v>
      </c>
      <c r="F743" s="12" t="s">
        <v>768</v>
      </c>
      <c r="G743" s="12" t="s">
        <v>932</v>
      </c>
      <c r="H743" s="12" t="s">
        <v>810</v>
      </c>
      <c r="I743" s="12" t="s">
        <v>3723</v>
      </c>
      <c r="J743" s="12" t="s">
        <v>772</v>
      </c>
      <c r="K743" s="12" t="s">
        <v>773</v>
      </c>
      <c r="L743" s="12" t="s">
        <v>774</v>
      </c>
    </row>
    <row r="744" ht="14.25" customHeight="1">
      <c r="A744" s="3">
        <v>13856.0</v>
      </c>
      <c r="B744" s="4" t="s">
        <v>515</v>
      </c>
      <c r="C744" s="4" t="s">
        <v>3724</v>
      </c>
      <c r="D744" s="4" t="s">
        <v>3725</v>
      </c>
      <c r="E744" s="4" t="s">
        <v>3725</v>
      </c>
      <c r="F744" s="4" t="s">
        <v>768</v>
      </c>
      <c r="G744" s="4" t="s">
        <v>3726</v>
      </c>
      <c r="H744" s="4" t="s">
        <v>810</v>
      </c>
      <c r="I744" s="4" t="s">
        <v>3727</v>
      </c>
      <c r="J744" s="4" t="s">
        <v>772</v>
      </c>
      <c r="K744" s="4" t="s">
        <v>773</v>
      </c>
      <c r="L744" s="4" t="s">
        <v>774</v>
      </c>
    </row>
    <row r="745" ht="14.25" customHeight="1">
      <c r="A745" s="11">
        <v>13856.0</v>
      </c>
      <c r="B745" s="12" t="s">
        <v>515</v>
      </c>
      <c r="C745" s="12" t="s">
        <v>3728</v>
      </c>
      <c r="D745" s="12" t="s">
        <v>3729</v>
      </c>
      <c r="E745" s="12" t="s">
        <v>3729</v>
      </c>
      <c r="F745" s="12" t="s">
        <v>768</v>
      </c>
      <c r="G745" s="12" t="s">
        <v>3730</v>
      </c>
      <c r="H745" s="12" t="s">
        <v>810</v>
      </c>
      <c r="I745" s="12" t="s">
        <v>3731</v>
      </c>
      <c r="J745" s="12" t="s">
        <v>772</v>
      </c>
      <c r="K745" s="12" t="s">
        <v>773</v>
      </c>
      <c r="L745" s="12" t="s">
        <v>774</v>
      </c>
    </row>
    <row r="746" ht="14.25" customHeight="1">
      <c r="A746" s="3">
        <v>13856.0</v>
      </c>
      <c r="B746" s="4" t="s">
        <v>515</v>
      </c>
      <c r="C746" s="4" t="s">
        <v>3732</v>
      </c>
      <c r="D746" s="4" t="s">
        <v>3733</v>
      </c>
      <c r="E746" s="4" t="s">
        <v>3733</v>
      </c>
      <c r="F746" s="4" t="s">
        <v>768</v>
      </c>
      <c r="G746" s="4" t="s">
        <v>3734</v>
      </c>
      <c r="H746" s="4" t="s">
        <v>810</v>
      </c>
      <c r="I746" s="4" t="s">
        <v>3735</v>
      </c>
      <c r="J746" s="4" t="s">
        <v>772</v>
      </c>
      <c r="K746" s="4" t="s">
        <v>773</v>
      </c>
      <c r="L746" s="4" t="s">
        <v>774</v>
      </c>
    </row>
    <row r="747" ht="14.25" customHeight="1">
      <c r="A747" s="11">
        <v>13856.0</v>
      </c>
      <c r="B747" s="12" t="s">
        <v>515</v>
      </c>
      <c r="C747" s="12" t="s">
        <v>3736</v>
      </c>
      <c r="D747" s="12" t="s">
        <v>3737</v>
      </c>
      <c r="E747" s="12" t="s">
        <v>3737</v>
      </c>
      <c r="F747" s="12" t="s">
        <v>768</v>
      </c>
      <c r="G747" s="12" t="s">
        <v>2224</v>
      </c>
      <c r="H747" s="12" t="s">
        <v>810</v>
      </c>
      <c r="I747" s="12" t="s">
        <v>3738</v>
      </c>
      <c r="J747" s="12" t="s">
        <v>772</v>
      </c>
      <c r="K747" s="12" t="s">
        <v>773</v>
      </c>
      <c r="L747" s="12" t="s">
        <v>774</v>
      </c>
    </row>
    <row r="748" ht="14.25" customHeight="1">
      <c r="A748" s="3">
        <v>13856.0</v>
      </c>
      <c r="B748" s="4" t="s">
        <v>515</v>
      </c>
      <c r="C748" s="4" t="s">
        <v>3739</v>
      </c>
      <c r="D748" s="4" t="s">
        <v>3740</v>
      </c>
      <c r="E748" s="4" t="s">
        <v>3740</v>
      </c>
      <c r="F748" s="4" t="s">
        <v>768</v>
      </c>
      <c r="G748" s="4" t="s">
        <v>2354</v>
      </c>
      <c r="H748" s="4" t="s">
        <v>810</v>
      </c>
      <c r="I748" s="4" t="s">
        <v>3741</v>
      </c>
      <c r="J748" s="4" t="s">
        <v>772</v>
      </c>
      <c r="K748" s="4" t="s">
        <v>773</v>
      </c>
      <c r="L748" s="4" t="s">
        <v>774</v>
      </c>
    </row>
    <row r="749" ht="14.25" customHeight="1">
      <c r="A749" s="11">
        <v>13856.0</v>
      </c>
      <c r="B749" s="12" t="s">
        <v>515</v>
      </c>
      <c r="C749" s="12" t="s">
        <v>3742</v>
      </c>
      <c r="D749" s="12" t="s">
        <v>3743</v>
      </c>
      <c r="E749" s="12" t="s">
        <v>3743</v>
      </c>
      <c r="F749" s="12" t="s">
        <v>768</v>
      </c>
      <c r="G749" s="12" t="s">
        <v>3245</v>
      </c>
      <c r="H749" s="12" t="s">
        <v>810</v>
      </c>
      <c r="I749" s="12" t="s">
        <v>3744</v>
      </c>
      <c r="J749" s="12" t="s">
        <v>772</v>
      </c>
      <c r="K749" s="12" t="s">
        <v>773</v>
      </c>
      <c r="L749" s="12" t="s">
        <v>774</v>
      </c>
    </row>
    <row r="750" ht="14.25" customHeight="1">
      <c r="A750" s="3">
        <v>13856.0</v>
      </c>
      <c r="B750" s="4" t="s">
        <v>515</v>
      </c>
      <c r="C750" s="4" t="s">
        <v>3745</v>
      </c>
      <c r="D750" s="4" t="s">
        <v>3746</v>
      </c>
      <c r="E750" s="4" t="s">
        <v>3746</v>
      </c>
      <c r="F750" s="4" t="s">
        <v>768</v>
      </c>
      <c r="G750" s="4" t="s">
        <v>2224</v>
      </c>
      <c r="H750" s="4" t="s">
        <v>810</v>
      </c>
      <c r="I750" s="4" t="s">
        <v>3747</v>
      </c>
      <c r="J750" s="4" t="s">
        <v>772</v>
      </c>
      <c r="K750" s="4" t="s">
        <v>773</v>
      </c>
      <c r="L750" s="4" t="s">
        <v>774</v>
      </c>
    </row>
    <row r="751" ht="14.25" customHeight="1">
      <c r="A751" s="11">
        <v>13856.0</v>
      </c>
      <c r="B751" s="12" t="s">
        <v>515</v>
      </c>
      <c r="C751" s="12" t="s">
        <v>3748</v>
      </c>
      <c r="D751" s="12" t="s">
        <v>3749</v>
      </c>
      <c r="E751" s="12" t="s">
        <v>3749</v>
      </c>
      <c r="F751" s="12" t="s">
        <v>768</v>
      </c>
      <c r="G751" s="12" t="s">
        <v>3750</v>
      </c>
      <c r="H751" s="12" t="s">
        <v>810</v>
      </c>
      <c r="I751" s="12" t="s">
        <v>3751</v>
      </c>
      <c r="J751" s="12" t="s">
        <v>772</v>
      </c>
      <c r="K751" s="12" t="s">
        <v>773</v>
      </c>
      <c r="L751" s="12" t="s">
        <v>774</v>
      </c>
    </row>
    <row r="752" ht="14.25" customHeight="1">
      <c r="A752" s="3">
        <v>13856.0</v>
      </c>
      <c r="B752" s="4" t="s">
        <v>515</v>
      </c>
      <c r="C752" s="4" t="s">
        <v>3752</v>
      </c>
      <c r="D752" s="4" t="s">
        <v>3753</v>
      </c>
      <c r="E752" s="4" t="s">
        <v>3753</v>
      </c>
      <c r="F752" s="4" t="s">
        <v>768</v>
      </c>
      <c r="G752" s="4" t="s">
        <v>3754</v>
      </c>
      <c r="H752" s="4" t="s">
        <v>810</v>
      </c>
      <c r="I752" s="4" t="s">
        <v>3755</v>
      </c>
      <c r="J752" s="4" t="s">
        <v>772</v>
      </c>
      <c r="K752" s="4" t="s">
        <v>773</v>
      </c>
      <c r="L752" s="4" t="s">
        <v>774</v>
      </c>
    </row>
    <row r="753" ht="14.25" customHeight="1">
      <c r="A753" s="11">
        <v>13856.0</v>
      </c>
      <c r="B753" s="12" t="s">
        <v>515</v>
      </c>
      <c r="C753" s="12" t="s">
        <v>3756</v>
      </c>
      <c r="D753" s="12" t="s">
        <v>3757</v>
      </c>
      <c r="E753" s="12" t="s">
        <v>3757</v>
      </c>
      <c r="F753" s="12" t="s">
        <v>768</v>
      </c>
      <c r="G753" s="12" t="s">
        <v>1134</v>
      </c>
      <c r="H753" s="12" t="s">
        <v>810</v>
      </c>
      <c r="I753" s="12" t="s">
        <v>3758</v>
      </c>
      <c r="J753" s="12" t="s">
        <v>772</v>
      </c>
      <c r="K753" s="12" t="s">
        <v>773</v>
      </c>
      <c r="L753" s="12" t="s">
        <v>774</v>
      </c>
    </row>
    <row r="754" ht="14.25" customHeight="1">
      <c r="A754" s="3">
        <v>13856.0</v>
      </c>
      <c r="B754" s="4" t="s">
        <v>515</v>
      </c>
      <c r="C754" s="4" t="s">
        <v>3759</v>
      </c>
      <c r="D754" s="4" t="s">
        <v>3737</v>
      </c>
      <c r="E754" s="4" t="s">
        <v>3737</v>
      </c>
      <c r="F754" s="4" t="s">
        <v>768</v>
      </c>
      <c r="G754" s="4" t="s">
        <v>2224</v>
      </c>
      <c r="H754" s="4" t="s">
        <v>810</v>
      </c>
      <c r="I754" s="4" t="s">
        <v>3760</v>
      </c>
      <c r="J754" s="4" t="s">
        <v>772</v>
      </c>
      <c r="K754" s="4" t="s">
        <v>773</v>
      </c>
      <c r="L754" s="4" t="s">
        <v>774</v>
      </c>
    </row>
    <row r="755" ht="14.25" customHeight="1">
      <c r="A755" s="11">
        <v>13856.0</v>
      </c>
      <c r="B755" s="12" t="s">
        <v>515</v>
      </c>
      <c r="C755" s="12" t="s">
        <v>3761</v>
      </c>
      <c r="D755" s="12" t="s">
        <v>3762</v>
      </c>
      <c r="E755" s="12" t="s">
        <v>3762</v>
      </c>
      <c r="F755" s="12" t="s">
        <v>768</v>
      </c>
      <c r="G755" s="12" t="s">
        <v>3763</v>
      </c>
      <c r="H755" s="12" t="s">
        <v>810</v>
      </c>
      <c r="I755" s="12" t="s">
        <v>3764</v>
      </c>
      <c r="J755" s="12" t="s">
        <v>772</v>
      </c>
      <c r="K755" s="12" t="s">
        <v>773</v>
      </c>
      <c r="L755" s="12" t="s">
        <v>774</v>
      </c>
    </row>
    <row r="756" ht="14.25" customHeight="1">
      <c r="A756" s="3">
        <v>13856.0</v>
      </c>
      <c r="B756" s="4" t="s">
        <v>515</v>
      </c>
      <c r="C756" s="4" t="s">
        <v>3765</v>
      </c>
      <c r="D756" s="4" t="s">
        <v>3766</v>
      </c>
      <c r="E756" s="4" t="s">
        <v>3766</v>
      </c>
      <c r="F756" s="4" t="s">
        <v>768</v>
      </c>
      <c r="G756" s="4" t="s">
        <v>2224</v>
      </c>
      <c r="H756" s="4" t="s">
        <v>810</v>
      </c>
      <c r="I756" s="4" t="s">
        <v>3767</v>
      </c>
      <c r="J756" s="4" t="s">
        <v>772</v>
      </c>
      <c r="K756" s="4" t="s">
        <v>773</v>
      </c>
      <c r="L756" s="4" t="s">
        <v>774</v>
      </c>
    </row>
    <row r="757" ht="14.25" customHeight="1">
      <c r="A757" s="11">
        <v>13856.0</v>
      </c>
      <c r="B757" s="12" t="s">
        <v>515</v>
      </c>
      <c r="C757" s="12" t="s">
        <v>3768</v>
      </c>
      <c r="D757" s="12" t="s">
        <v>3769</v>
      </c>
      <c r="E757" s="12" t="s">
        <v>3769</v>
      </c>
      <c r="F757" s="12" t="s">
        <v>768</v>
      </c>
      <c r="G757" s="12" t="s">
        <v>1754</v>
      </c>
      <c r="H757" s="12" t="s">
        <v>810</v>
      </c>
      <c r="I757" s="12" t="s">
        <v>3770</v>
      </c>
      <c r="J757" s="12" t="s">
        <v>772</v>
      </c>
      <c r="K757" s="12" t="s">
        <v>773</v>
      </c>
      <c r="L757" s="12" t="s">
        <v>774</v>
      </c>
    </row>
    <row r="758" ht="14.25" customHeight="1">
      <c r="A758" s="3">
        <v>13856.0</v>
      </c>
      <c r="B758" s="4" t="s">
        <v>515</v>
      </c>
      <c r="C758" s="4" t="s">
        <v>3771</v>
      </c>
      <c r="D758" s="4" t="s">
        <v>3772</v>
      </c>
      <c r="E758" s="4" t="s">
        <v>3772</v>
      </c>
      <c r="F758" s="4" t="s">
        <v>768</v>
      </c>
      <c r="G758" s="4" t="s">
        <v>3773</v>
      </c>
      <c r="H758" s="4" t="s">
        <v>778</v>
      </c>
      <c r="I758" s="4" t="s">
        <v>3774</v>
      </c>
      <c r="J758" s="4" t="s">
        <v>772</v>
      </c>
      <c r="K758" s="4" t="s">
        <v>773</v>
      </c>
      <c r="L758" s="4" t="s">
        <v>774</v>
      </c>
    </row>
    <row r="759" ht="14.25" customHeight="1">
      <c r="A759" s="11">
        <v>13856.0</v>
      </c>
      <c r="B759" s="12" t="s">
        <v>515</v>
      </c>
      <c r="C759" s="12" t="s">
        <v>3775</v>
      </c>
      <c r="D759" s="12" t="s">
        <v>3776</v>
      </c>
      <c r="E759" s="12" t="s">
        <v>3776</v>
      </c>
      <c r="F759" s="12" t="s">
        <v>768</v>
      </c>
      <c r="G759" s="12" t="s">
        <v>3777</v>
      </c>
      <c r="H759" s="12" t="s">
        <v>778</v>
      </c>
      <c r="I759" s="12" t="s">
        <v>3778</v>
      </c>
      <c r="J759" s="12" t="s">
        <v>772</v>
      </c>
      <c r="K759" s="12" t="s">
        <v>773</v>
      </c>
      <c r="L759" s="12" t="s">
        <v>774</v>
      </c>
    </row>
    <row r="760" ht="14.25" customHeight="1">
      <c r="A760" s="3">
        <v>13856.0</v>
      </c>
      <c r="B760" s="4" t="s">
        <v>515</v>
      </c>
      <c r="C760" s="4" t="s">
        <v>3779</v>
      </c>
      <c r="D760" s="4" t="s">
        <v>3780</v>
      </c>
      <c r="E760" s="4" t="s">
        <v>3780</v>
      </c>
      <c r="F760" s="4" t="s">
        <v>768</v>
      </c>
      <c r="G760" s="4" t="s">
        <v>1308</v>
      </c>
      <c r="H760" s="4" t="s">
        <v>778</v>
      </c>
      <c r="I760" s="4" t="s">
        <v>3781</v>
      </c>
      <c r="J760" s="4" t="s">
        <v>772</v>
      </c>
      <c r="K760" s="4" t="s">
        <v>773</v>
      </c>
      <c r="L760" s="4" t="s">
        <v>774</v>
      </c>
    </row>
    <row r="761" ht="14.25" customHeight="1">
      <c r="A761" s="11">
        <v>13856.0</v>
      </c>
      <c r="B761" s="12" t="s">
        <v>515</v>
      </c>
      <c r="C761" s="12" t="s">
        <v>3782</v>
      </c>
      <c r="D761" s="12" t="s">
        <v>3783</v>
      </c>
      <c r="E761" s="12" t="s">
        <v>3784</v>
      </c>
      <c r="F761" s="12" t="s">
        <v>768</v>
      </c>
      <c r="G761" s="12" t="s">
        <v>3785</v>
      </c>
      <c r="H761" s="12" t="s">
        <v>778</v>
      </c>
      <c r="I761" s="12" t="s">
        <v>3786</v>
      </c>
      <c r="J761" s="12" t="s">
        <v>772</v>
      </c>
      <c r="K761" s="12" t="s">
        <v>773</v>
      </c>
      <c r="L761" s="12" t="s">
        <v>774</v>
      </c>
    </row>
    <row r="762" ht="14.25" customHeight="1">
      <c r="A762" s="3">
        <v>13856.0</v>
      </c>
      <c r="B762" s="4" t="s">
        <v>515</v>
      </c>
      <c r="C762" s="4" t="s">
        <v>3787</v>
      </c>
      <c r="D762" s="4" t="s">
        <v>3788</v>
      </c>
      <c r="E762" s="4" t="s">
        <v>3789</v>
      </c>
      <c r="F762" s="4" t="s">
        <v>768</v>
      </c>
      <c r="G762" s="4" t="s">
        <v>3790</v>
      </c>
      <c r="H762" s="4" t="s">
        <v>778</v>
      </c>
      <c r="I762" s="4" t="s">
        <v>3791</v>
      </c>
      <c r="J762" s="4" t="s">
        <v>772</v>
      </c>
      <c r="K762" s="4" t="s">
        <v>773</v>
      </c>
      <c r="L762" s="4" t="s">
        <v>774</v>
      </c>
    </row>
    <row r="763" ht="14.25" customHeight="1">
      <c r="A763" s="11">
        <v>13856.0</v>
      </c>
      <c r="B763" s="12" t="s">
        <v>515</v>
      </c>
      <c r="C763" s="12" t="s">
        <v>3792</v>
      </c>
      <c r="D763" s="12" t="s">
        <v>3793</v>
      </c>
      <c r="E763" s="12" t="s">
        <v>3794</v>
      </c>
      <c r="F763" s="12" t="s">
        <v>768</v>
      </c>
      <c r="G763" s="12" t="s">
        <v>3795</v>
      </c>
      <c r="H763" s="12" t="s">
        <v>778</v>
      </c>
      <c r="I763" s="12" t="s">
        <v>3796</v>
      </c>
      <c r="J763" s="12" t="s">
        <v>772</v>
      </c>
      <c r="K763" s="12" t="s">
        <v>773</v>
      </c>
      <c r="L763" s="12" t="s">
        <v>774</v>
      </c>
    </row>
    <row r="764" ht="14.25" customHeight="1">
      <c r="A764" s="3">
        <v>13856.0</v>
      </c>
      <c r="B764" s="4" t="s">
        <v>515</v>
      </c>
      <c r="C764" s="4" t="s">
        <v>3797</v>
      </c>
      <c r="D764" s="4" t="s">
        <v>3798</v>
      </c>
      <c r="E764" s="4" t="s">
        <v>3798</v>
      </c>
      <c r="F764" s="4" t="s">
        <v>768</v>
      </c>
      <c r="G764" s="4" t="s">
        <v>3799</v>
      </c>
      <c r="H764" s="4" t="s">
        <v>778</v>
      </c>
      <c r="I764" s="4" t="s">
        <v>3800</v>
      </c>
      <c r="J764" s="4" t="s">
        <v>772</v>
      </c>
      <c r="K764" s="4" t="s">
        <v>773</v>
      </c>
      <c r="L764" s="4" t="s">
        <v>774</v>
      </c>
    </row>
    <row r="765" ht="14.25" customHeight="1">
      <c r="A765" s="11">
        <v>13856.0</v>
      </c>
      <c r="B765" s="12" t="s">
        <v>515</v>
      </c>
      <c r="C765" s="12" t="s">
        <v>3801</v>
      </c>
      <c r="D765" s="12" t="s">
        <v>3802</v>
      </c>
      <c r="E765" s="12" t="s">
        <v>3802</v>
      </c>
      <c r="F765" s="12" t="s">
        <v>768</v>
      </c>
      <c r="G765" s="12" t="s">
        <v>3803</v>
      </c>
      <c r="H765" s="12" t="s">
        <v>778</v>
      </c>
      <c r="I765" s="12" t="s">
        <v>3804</v>
      </c>
      <c r="J765" s="12" t="s">
        <v>772</v>
      </c>
      <c r="K765" s="12" t="s">
        <v>773</v>
      </c>
      <c r="L765" s="12" t="s">
        <v>774</v>
      </c>
    </row>
    <row r="766" ht="14.25" customHeight="1">
      <c r="A766" s="3">
        <v>13856.0</v>
      </c>
      <c r="B766" s="4" t="s">
        <v>515</v>
      </c>
      <c r="C766" s="4" t="s">
        <v>3805</v>
      </c>
      <c r="D766" s="4" t="s">
        <v>3806</v>
      </c>
      <c r="E766" s="4" t="s">
        <v>3806</v>
      </c>
      <c r="F766" s="4" t="s">
        <v>768</v>
      </c>
      <c r="G766" s="4" t="s">
        <v>3807</v>
      </c>
      <c r="H766" s="4" t="s">
        <v>778</v>
      </c>
      <c r="I766" s="4" t="s">
        <v>3808</v>
      </c>
      <c r="J766" s="4" t="s">
        <v>772</v>
      </c>
      <c r="K766" s="4" t="s">
        <v>773</v>
      </c>
      <c r="L766" s="4" t="s">
        <v>774</v>
      </c>
    </row>
    <row r="767" ht="14.25" customHeight="1">
      <c r="A767" s="11">
        <v>13856.0</v>
      </c>
      <c r="B767" s="12" t="s">
        <v>515</v>
      </c>
      <c r="C767" s="12" t="s">
        <v>3809</v>
      </c>
      <c r="D767" s="12" t="s">
        <v>3810</v>
      </c>
      <c r="E767" s="12" t="s">
        <v>3810</v>
      </c>
      <c r="F767" s="12" t="s">
        <v>768</v>
      </c>
      <c r="G767" s="12" t="s">
        <v>3811</v>
      </c>
      <c r="H767" s="12" t="s">
        <v>778</v>
      </c>
      <c r="I767" s="12" t="s">
        <v>3812</v>
      </c>
      <c r="J767" s="12" t="s">
        <v>772</v>
      </c>
      <c r="K767" s="12" t="s">
        <v>773</v>
      </c>
      <c r="L767" s="12" t="s">
        <v>774</v>
      </c>
    </row>
    <row r="768" ht="14.25" customHeight="1">
      <c r="A768" s="3">
        <v>13856.0</v>
      </c>
      <c r="B768" s="4" t="s">
        <v>515</v>
      </c>
      <c r="C768" s="4" t="s">
        <v>3813</v>
      </c>
      <c r="D768" s="4" t="s">
        <v>3814</v>
      </c>
      <c r="E768" s="4" t="s">
        <v>3814</v>
      </c>
      <c r="F768" s="4" t="s">
        <v>768</v>
      </c>
      <c r="G768" s="4" t="s">
        <v>3815</v>
      </c>
      <c r="H768" s="4" t="s">
        <v>778</v>
      </c>
      <c r="I768" s="4" t="s">
        <v>3816</v>
      </c>
      <c r="J768" s="4" t="s">
        <v>772</v>
      </c>
      <c r="K768" s="4" t="s">
        <v>773</v>
      </c>
      <c r="L768" s="4" t="s">
        <v>774</v>
      </c>
    </row>
    <row r="769" ht="14.25" customHeight="1">
      <c r="A769" s="11">
        <v>13856.0</v>
      </c>
      <c r="B769" s="12" t="s">
        <v>515</v>
      </c>
      <c r="C769" s="12" t="s">
        <v>3817</v>
      </c>
      <c r="D769" s="12" t="s">
        <v>3818</v>
      </c>
      <c r="E769" s="12" t="s">
        <v>3818</v>
      </c>
      <c r="F769" s="12" t="s">
        <v>768</v>
      </c>
      <c r="G769" s="12" t="s">
        <v>3819</v>
      </c>
      <c r="H769" s="12" t="s">
        <v>778</v>
      </c>
      <c r="I769" s="12" t="s">
        <v>3820</v>
      </c>
      <c r="J769" s="12" t="s">
        <v>772</v>
      </c>
      <c r="K769" s="12" t="s">
        <v>773</v>
      </c>
      <c r="L769" s="12" t="s">
        <v>774</v>
      </c>
    </row>
    <row r="770" ht="14.25" customHeight="1">
      <c r="A770" s="3">
        <v>13856.0</v>
      </c>
      <c r="B770" s="4" t="s">
        <v>515</v>
      </c>
      <c r="C770" s="4" t="s">
        <v>3821</v>
      </c>
      <c r="D770" s="4" t="s">
        <v>3822</v>
      </c>
      <c r="E770" s="4" t="s">
        <v>3822</v>
      </c>
      <c r="F770" s="4" t="s">
        <v>768</v>
      </c>
      <c r="G770" s="4" t="s">
        <v>3823</v>
      </c>
      <c r="H770" s="4" t="s">
        <v>778</v>
      </c>
      <c r="I770" s="4" t="s">
        <v>3824</v>
      </c>
      <c r="J770" s="4" t="s">
        <v>772</v>
      </c>
      <c r="K770" s="4" t="s">
        <v>773</v>
      </c>
      <c r="L770" s="4" t="s">
        <v>774</v>
      </c>
    </row>
    <row r="771" ht="14.25" customHeight="1">
      <c r="A771" s="11">
        <v>13856.0</v>
      </c>
      <c r="B771" s="12" t="s">
        <v>515</v>
      </c>
      <c r="C771" s="12" t="s">
        <v>3825</v>
      </c>
      <c r="D771" s="12" t="s">
        <v>3826</v>
      </c>
      <c r="E771" s="12" t="s">
        <v>3826</v>
      </c>
      <c r="F771" s="12" t="s">
        <v>768</v>
      </c>
      <c r="G771" s="12" t="s">
        <v>3827</v>
      </c>
      <c r="H771" s="12" t="s">
        <v>778</v>
      </c>
      <c r="I771" s="12" t="s">
        <v>3828</v>
      </c>
      <c r="J771" s="12" t="s">
        <v>772</v>
      </c>
      <c r="K771" s="12" t="s">
        <v>773</v>
      </c>
      <c r="L771" s="12" t="s">
        <v>774</v>
      </c>
    </row>
    <row r="772" ht="14.25" customHeight="1">
      <c r="A772" s="3">
        <v>13856.0</v>
      </c>
      <c r="B772" s="4" t="s">
        <v>515</v>
      </c>
      <c r="C772" s="4" t="s">
        <v>3829</v>
      </c>
      <c r="D772" s="4" t="s">
        <v>3830</v>
      </c>
      <c r="E772" s="4" t="s">
        <v>3830</v>
      </c>
      <c r="F772" s="4" t="s">
        <v>768</v>
      </c>
      <c r="G772" s="4" t="s">
        <v>799</v>
      </c>
      <c r="H772" s="4" t="s">
        <v>778</v>
      </c>
      <c r="I772" s="4" t="s">
        <v>3831</v>
      </c>
      <c r="J772" s="4" t="s">
        <v>772</v>
      </c>
      <c r="K772" s="4" t="s">
        <v>773</v>
      </c>
      <c r="L772" s="4" t="s">
        <v>774</v>
      </c>
    </row>
    <row r="773" ht="14.25" customHeight="1">
      <c r="A773" s="11">
        <v>13856.0</v>
      </c>
      <c r="B773" s="12" t="s">
        <v>515</v>
      </c>
      <c r="C773" s="12" t="s">
        <v>3832</v>
      </c>
      <c r="D773" s="12" t="s">
        <v>3833</v>
      </c>
      <c r="E773" s="12" t="s">
        <v>3834</v>
      </c>
      <c r="F773" s="12" t="s">
        <v>768</v>
      </c>
      <c r="G773" s="12" t="s">
        <v>3835</v>
      </c>
      <c r="H773" s="12" t="s">
        <v>778</v>
      </c>
      <c r="I773" s="12" t="s">
        <v>3836</v>
      </c>
      <c r="J773" s="12" t="s">
        <v>772</v>
      </c>
      <c r="K773" s="12" t="s">
        <v>773</v>
      </c>
      <c r="L773" s="12" t="s">
        <v>774</v>
      </c>
    </row>
    <row r="774" ht="14.25" customHeight="1">
      <c r="A774" s="3">
        <v>13856.0</v>
      </c>
      <c r="B774" s="4" t="s">
        <v>515</v>
      </c>
      <c r="C774" s="4" t="s">
        <v>3837</v>
      </c>
      <c r="D774" s="4" t="s">
        <v>3838</v>
      </c>
      <c r="E774" s="4" t="s">
        <v>3839</v>
      </c>
      <c r="F774" s="4" t="s">
        <v>768</v>
      </c>
      <c r="G774" s="4" t="s">
        <v>3840</v>
      </c>
      <c r="H774" s="4" t="s">
        <v>778</v>
      </c>
      <c r="I774" s="4" t="s">
        <v>3841</v>
      </c>
      <c r="J774" s="4" t="s">
        <v>772</v>
      </c>
      <c r="K774" s="4" t="s">
        <v>773</v>
      </c>
      <c r="L774" s="4" t="s">
        <v>774</v>
      </c>
    </row>
    <row r="775" ht="14.25" customHeight="1">
      <c r="A775" s="11">
        <v>13856.0</v>
      </c>
      <c r="B775" s="12" t="s">
        <v>515</v>
      </c>
      <c r="C775" s="12" t="s">
        <v>3842</v>
      </c>
      <c r="D775" s="12" t="s">
        <v>3843</v>
      </c>
      <c r="E775" s="12" t="s">
        <v>3843</v>
      </c>
      <c r="F775" s="12" t="s">
        <v>768</v>
      </c>
      <c r="G775" s="12" t="s">
        <v>3844</v>
      </c>
      <c r="H775" s="12" t="s">
        <v>778</v>
      </c>
      <c r="I775" s="12" t="s">
        <v>3845</v>
      </c>
      <c r="J775" s="12" t="s">
        <v>772</v>
      </c>
      <c r="K775" s="12" t="s">
        <v>773</v>
      </c>
      <c r="L775" s="12" t="s">
        <v>774</v>
      </c>
    </row>
    <row r="776" ht="14.25" customHeight="1">
      <c r="A776" s="3">
        <v>13856.0</v>
      </c>
      <c r="B776" s="4" t="s">
        <v>515</v>
      </c>
      <c r="C776" s="4" t="s">
        <v>3846</v>
      </c>
      <c r="D776" s="4" t="s">
        <v>3847</v>
      </c>
      <c r="E776" s="4" t="s">
        <v>3847</v>
      </c>
      <c r="F776" s="4" t="s">
        <v>768</v>
      </c>
      <c r="G776" s="4" t="s">
        <v>3848</v>
      </c>
      <c r="H776" s="4" t="s">
        <v>778</v>
      </c>
      <c r="I776" s="4" t="s">
        <v>3849</v>
      </c>
      <c r="J776" s="4" t="s">
        <v>772</v>
      </c>
      <c r="K776" s="4" t="s">
        <v>773</v>
      </c>
      <c r="L776" s="4" t="s">
        <v>774</v>
      </c>
    </row>
    <row r="777" ht="14.25" customHeight="1">
      <c r="A777" s="11">
        <v>13856.0</v>
      </c>
      <c r="B777" s="12" t="s">
        <v>515</v>
      </c>
      <c r="C777" s="12" t="s">
        <v>3850</v>
      </c>
      <c r="D777" s="12" t="s">
        <v>3851</v>
      </c>
      <c r="E777" s="12" t="s">
        <v>3852</v>
      </c>
      <c r="F777" s="12" t="s">
        <v>768</v>
      </c>
      <c r="G777" s="12" t="s">
        <v>3853</v>
      </c>
      <c r="H777" s="12" t="s">
        <v>778</v>
      </c>
      <c r="I777" s="12" t="s">
        <v>3854</v>
      </c>
      <c r="J777" s="12" t="s">
        <v>772</v>
      </c>
      <c r="K777" s="12" t="s">
        <v>773</v>
      </c>
      <c r="L777" s="12" t="s">
        <v>774</v>
      </c>
    </row>
    <row r="778" ht="14.25" customHeight="1">
      <c r="A778" s="3">
        <v>13856.0</v>
      </c>
      <c r="B778" s="4" t="s">
        <v>515</v>
      </c>
      <c r="C778" s="4" t="s">
        <v>3855</v>
      </c>
      <c r="D778" s="4" t="s">
        <v>3856</v>
      </c>
      <c r="E778" s="4" t="s">
        <v>3856</v>
      </c>
      <c r="F778" s="4" t="s">
        <v>768</v>
      </c>
      <c r="G778" s="4" t="s">
        <v>3857</v>
      </c>
      <c r="H778" s="4" t="s">
        <v>778</v>
      </c>
      <c r="I778" s="4" t="s">
        <v>3858</v>
      </c>
      <c r="J778" s="4" t="s">
        <v>772</v>
      </c>
      <c r="K778" s="4" t="s">
        <v>773</v>
      </c>
      <c r="L778" s="4" t="s">
        <v>774</v>
      </c>
    </row>
    <row r="779" ht="14.25" customHeight="1">
      <c r="A779" s="11">
        <v>13856.0</v>
      </c>
      <c r="B779" s="12" t="s">
        <v>515</v>
      </c>
      <c r="C779" s="12" t="s">
        <v>3859</v>
      </c>
      <c r="D779" s="12" t="s">
        <v>3860</v>
      </c>
      <c r="E779" s="12" t="s">
        <v>3861</v>
      </c>
      <c r="F779" s="12" t="s">
        <v>768</v>
      </c>
      <c r="G779" s="12" t="s">
        <v>3815</v>
      </c>
      <c r="H779" s="12" t="s">
        <v>778</v>
      </c>
      <c r="I779" s="12" t="s">
        <v>3862</v>
      </c>
      <c r="J779" s="12" t="s">
        <v>772</v>
      </c>
      <c r="K779" s="12" t="s">
        <v>773</v>
      </c>
      <c r="L779" s="12" t="s">
        <v>774</v>
      </c>
    </row>
    <row r="780" ht="14.25" customHeight="1">
      <c r="A780" s="3">
        <v>13856.0</v>
      </c>
      <c r="B780" s="4" t="s">
        <v>515</v>
      </c>
      <c r="C780" s="4" t="s">
        <v>3863</v>
      </c>
      <c r="D780" s="4" t="s">
        <v>3864</v>
      </c>
      <c r="E780" s="4" t="s">
        <v>3864</v>
      </c>
      <c r="F780" s="4" t="s">
        <v>768</v>
      </c>
      <c r="G780" s="4" t="s">
        <v>3865</v>
      </c>
      <c r="H780" s="4" t="s">
        <v>778</v>
      </c>
      <c r="I780" s="4" t="s">
        <v>3866</v>
      </c>
      <c r="J780" s="4" t="s">
        <v>772</v>
      </c>
      <c r="K780" s="4" t="s">
        <v>773</v>
      </c>
      <c r="L780" s="4" t="s">
        <v>774</v>
      </c>
    </row>
    <row r="781" ht="14.25" customHeight="1">
      <c r="A781" s="11">
        <v>13856.0</v>
      </c>
      <c r="B781" s="12" t="s">
        <v>515</v>
      </c>
      <c r="C781" s="12" t="s">
        <v>3867</v>
      </c>
      <c r="D781" s="12" t="s">
        <v>3868</v>
      </c>
      <c r="E781" s="12" t="s">
        <v>3868</v>
      </c>
      <c r="F781" s="12" t="s">
        <v>768</v>
      </c>
      <c r="G781" s="12" t="s">
        <v>3869</v>
      </c>
      <c r="H781" s="12" t="s">
        <v>778</v>
      </c>
      <c r="I781" s="12" t="s">
        <v>3870</v>
      </c>
      <c r="J781" s="12" t="s">
        <v>772</v>
      </c>
      <c r="K781" s="12" t="s">
        <v>773</v>
      </c>
      <c r="L781" s="12" t="s">
        <v>774</v>
      </c>
    </row>
    <row r="782" ht="14.25" customHeight="1">
      <c r="A782" s="3">
        <v>13856.0</v>
      </c>
      <c r="B782" s="4" t="s">
        <v>515</v>
      </c>
      <c r="C782" s="4" t="s">
        <v>3871</v>
      </c>
      <c r="D782" s="4" t="s">
        <v>3872</v>
      </c>
      <c r="E782" s="4" t="s">
        <v>3872</v>
      </c>
      <c r="F782" s="4" t="s">
        <v>768</v>
      </c>
      <c r="G782" s="4" t="s">
        <v>3873</v>
      </c>
      <c r="H782" s="4" t="s">
        <v>778</v>
      </c>
      <c r="I782" s="4" t="s">
        <v>3874</v>
      </c>
      <c r="J782" s="4" t="s">
        <v>772</v>
      </c>
      <c r="K782" s="4" t="s">
        <v>773</v>
      </c>
      <c r="L782" s="4" t="s">
        <v>774</v>
      </c>
    </row>
    <row r="783" ht="14.25" customHeight="1">
      <c r="A783" s="11">
        <v>13856.0</v>
      </c>
      <c r="B783" s="12" t="s">
        <v>515</v>
      </c>
      <c r="C783" s="12" t="s">
        <v>3875</v>
      </c>
      <c r="D783" s="12" t="s">
        <v>3876</v>
      </c>
      <c r="E783" s="12" t="s">
        <v>3876</v>
      </c>
      <c r="F783" s="12" t="s">
        <v>768</v>
      </c>
      <c r="G783" s="12" t="s">
        <v>3877</v>
      </c>
      <c r="H783" s="12" t="s">
        <v>778</v>
      </c>
      <c r="I783" s="12" t="s">
        <v>3878</v>
      </c>
      <c r="J783" s="12" t="s">
        <v>772</v>
      </c>
      <c r="K783" s="12" t="s">
        <v>773</v>
      </c>
      <c r="L783" s="12" t="s">
        <v>774</v>
      </c>
    </row>
    <row r="784" ht="14.25" customHeight="1">
      <c r="A784" s="3">
        <v>13856.0</v>
      </c>
      <c r="B784" s="4" t="s">
        <v>515</v>
      </c>
      <c r="C784" s="4" t="s">
        <v>3879</v>
      </c>
      <c r="D784" s="4" t="s">
        <v>3880</v>
      </c>
      <c r="E784" s="4" t="s">
        <v>3880</v>
      </c>
      <c r="F784" s="4" t="s">
        <v>768</v>
      </c>
      <c r="G784" s="4" t="s">
        <v>3881</v>
      </c>
      <c r="H784" s="4" t="s">
        <v>778</v>
      </c>
      <c r="I784" s="4" t="s">
        <v>3882</v>
      </c>
      <c r="J784" s="4" t="s">
        <v>772</v>
      </c>
      <c r="K784" s="4" t="s">
        <v>773</v>
      </c>
      <c r="L784" s="4" t="s">
        <v>774</v>
      </c>
    </row>
    <row r="785" ht="14.25" customHeight="1">
      <c r="A785" s="11">
        <v>13856.0</v>
      </c>
      <c r="B785" s="12" t="s">
        <v>515</v>
      </c>
      <c r="C785" s="12" t="s">
        <v>3883</v>
      </c>
      <c r="D785" s="12" t="s">
        <v>3884</v>
      </c>
      <c r="E785" s="12" t="s">
        <v>3884</v>
      </c>
      <c r="F785" s="12" t="s">
        <v>768</v>
      </c>
      <c r="G785" s="12" t="s">
        <v>3885</v>
      </c>
      <c r="H785" s="12" t="s">
        <v>778</v>
      </c>
      <c r="I785" s="12" t="s">
        <v>3886</v>
      </c>
      <c r="J785" s="12" t="s">
        <v>772</v>
      </c>
      <c r="K785" s="12" t="s">
        <v>773</v>
      </c>
      <c r="L785" s="12" t="s">
        <v>774</v>
      </c>
    </row>
    <row r="786" ht="14.25" customHeight="1">
      <c r="A786" s="3">
        <v>13856.0</v>
      </c>
      <c r="B786" s="4" t="s">
        <v>515</v>
      </c>
      <c r="C786" s="4" t="s">
        <v>3887</v>
      </c>
      <c r="D786" s="4" t="s">
        <v>3888</v>
      </c>
      <c r="E786" s="4" t="s">
        <v>3888</v>
      </c>
      <c r="F786" s="4" t="s">
        <v>768</v>
      </c>
      <c r="G786" s="4" t="s">
        <v>3889</v>
      </c>
      <c r="H786" s="4" t="s">
        <v>778</v>
      </c>
      <c r="I786" s="4" t="s">
        <v>3890</v>
      </c>
      <c r="J786" s="4" t="s">
        <v>772</v>
      </c>
      <c r="K786" s="4" t="s">
        <v>773</v>
      </c>
      <c r="L786" s="4" t="s">
        <v>774</v>
      </c>
    </row>
    <row r="787" ht="14.25" customHeight="1">
      <c r="A787" s="11">
        <v>13856.0</v>
      </c>
      <c r="B787" s="12" t="s">
        <v>515</v>
      </c>
      <c r="C787" s="12" t="s">
        <v>3891</v>
      </c>
      <c r="D787" s="12" t="s">
        <v>3892</v>
      </c>
      <c r="E787" s="12" t="s">
        <v>3892</v>
      </c>
      <c r="F787" s="12" t="s">
        <v>768</v>
      </c>
      <c r="G787" s="12" t="s">
        <v>3893</v>
      </c>
      <c r="H787" s="12" t="s">
        <v>778</v>
      </c>
      <c r="I787" s="12" t="s">
        <v>3894</v>
      </c>
      <c r="J787" s="12" t="s">
        <v>772</v>
      </c>
      <c r="K787" s="12" t="s">
        <v>773</v>
      </c>
      <c r="L787" s="12" t="s">
        <v>774</v>
      </c>
    </row>
    <row r="788" ht="14.25" customHeight="1">
      <c r="A788" s="3">
        <v>13856.0</v>
      </c>
      <c r="B788" s="4" t="s">
        <v>515</v>
      </c>
      <c r="C788" s="4" t="s">
        <v>3895</v>
      </c>
      <c r="D788" s="4" t="s">
        <v>3896</v>
      </c>
      <c r="E788" s="4" t="s">
        <v>3896</v>
      </c>
      <c r="F788" s="4" t="s">
        <v>768</v>
      </c>
      <c r="G788" s="4" t="s">
        <v>3897</v>
      </c>
      <c r="H788" s="4" t="s">
        <v>778</v>
      </c>
      <c r="I788" s="4" t="s">
        <v>3898</v>
      </c>
      <c r="J788" s="4" t="s">
        <v>772</v>
      </c>
      <c r="K788" s="4" t="s">
        <v>773</v>
      </c>
      <c r="L788" s="4" t="s">
        <v>774</v>
      </c>
    </row>
    <row r="789" ht="14.25" customHeight="1">
      <c r="A789" s="11">
        <v>13856.0</v>
      </c>
      <c r="B789" s="12" t="s">
        <v>515</v>
      </c>
      <c r="C789" s="12" t="s">
        <v>3899</v>
      </c>
      <c r="D789" s="12" t="s">
        <v>3900</v>
      </c>
      <c r="E789" s="12" t="s">
        <v>3901</v>
      </c>
      <c r="F789" s="12" t="s">
        <v>768</v>
      </c>
      <c r="G789" s="12" t="s">
        <v>3902</v>
      </c>
      <c r="H789" s="12" t="s">
        <v>778</v>
      </c>
      <c r="I789" s="12" t="s">
        <v>3903</v>
      </c>
      <c r="J789" s="12" t="s">
        <v>772</v>
      </c>
      <c r="K789" s="12" t="s">
        <v>773</v>
      </c>
      <c r="L789" s="12" t="s">
        <v>774</v>
      </c>
    </row>
    <row r="790" ht="14.25" customHeight="1">
      <c r="A790" s="3">
        <v>13856.0</v>
      </c>
      <c r="B790" s="4" t="s">
        <v>515</v>
      </c>
      <c r="C790" s="4" t="s">
        <v>3904</v>
      </c>
      <c r="D790" s="4" t="s">
        <v>3905</v>
      </c>
      <c r="E790" s="4" t="s">
        <v>3905</v>
      </c>
      <c r="F790" s="4" t="s">
        <v>768</v>
      </c>
      <c r="G790" s="4" t="s">
        <v>3906</v>
      </c>
      <c r="H790" s="4" t="s">
        <v>778</v>
      </c>
      <c r="I790" s="4" t="s">
        <v>3907</v>
      </c>
      <c r="J790" s="4" t="s">
        <v>772</v>
      </c>
      <c r="K790" s="4" t="s">
        <v>773</v>
      </c>
      <c r="L790" s="4" t="s">
        <v>774</v>
      </c>
    </row>
    <row r="791" ht="14.25" customHeight="1">
      <c r="A791" s="11">
        <v>13856.0</v>
      </c>
      <c r="B791" s="12" t="s">
        <v>515</v>
      </c>
      <c r="C791" s="12" t="s">
        <v>3908</v>
      </c>
      <c r="D791" s="12" t="s">
        <v>3909</v>
      </c>
      <c r="E791" s="12" t="s">
        <v>3909</v>
      </c>
      <c r="F791" s="12" t="s">
        <v>768</v>
      </c>
      <c r="G791" s="12" t="s">
        <v>3910</v>
      </c>
      <c r="H791" s="12" t="s">
        <v>778</v>
      </c>
      <c r="I791" s="12" t="s">
        <v>3911</v>
      </c>
      <c r="J791" s="12" t="s">
        <v>772</v>
      </c>
      <c r="K791" s="12" t="s">
        <v>773</v>
      </c>
      <c r="L791" s="12" t="s">
        <v>774</v>
      </c>
    </row>
    <row r="792" ht="14.25" customHeight="1">
      <c r="A792" s="3">
        <v>13856.0</v>
      </c>
      <c r="B792" s="4" t="s">
        <v>515</v>
      </c>
      <c r="C792" s="4" t="s">
        <v>3912</v>
      </c>
      <c r="D792" s="4" t="s">
        <v>3913</v>
      </c>
      <c r="E792" s="4" t="s">
        <v>3913</v>
      </c>
      <c r="F792" s="4" t="s">
        <v>768</v>
      </c>
      <c r="G792" s="4" t="s">
        <v>3914</v>
      </c>
      <c r="H792" s="4" t="s">
        <v>778</v>
      </c>
      <c r="I792" s="4" t="s">
        <v>3915</v>
      </c>
      <c r="J792" s="4" t="s">
        <v>772</v>
      </c>
      <c r="K792" s="4" t="s">
        <v>773</v>
      </c>
      <c r="L792" s="4" t="s">
        <v>774</v>
      </c>
    </row>
    <row r="793" ht="14.25" customHeight="1">
      <c r="A793" s="11">
        <v>13856.0</v>
      </c>
      <c r="B793" s="12" t="s">
        <v>515</v>
      </c>
      <c r="C793" s="12" t="s">
        <v>3916</v>
      </c>
      <c r="D793" s="12" t="s">
        <v>3917</v>
      </c>
      <c r="E793" s="12" t="s">
        <v>3917</v>
      </c>
      <c r="F793" s="12" t="s">
        <v>768</v>
      </c>
      <c r="G793" s="12" t="s">
        <v>3918</v>
      </c>
      <c r="H793" s="12" t="s">
        <v>778</v>
      </c>
      <c r="I793" s="12" t="s">
        <v>3919</v>
      </c>
      <c r="J793" s="12" t="s">
        <v>772</v>
      </c>
      <c r="K793" s="12" t="s">
        <v>773</v>
      </c>
      <c r="L793" s="12" t="s">
        <v>774</v>
      </c>
    </row>
    <row r="794" ht="14.25" customHeight="1">
      <c r="A794" s="3">
        <v>13856.0</v>
      </c>
      <c r="B794" s="4" t="s">
        <v>515</v>
      </c>
      <c r="C794" s="4" t="s">
        <v>3920</v>
      </c>
      <c r="D794" s="4" t="s">
        <v>3921</v>
      </c>
      <c r="E794" s="4" t="s">
        <v>3921</v>
      </c>
      <c r="F794" s="4" t="s">
        <v>768</v>
      </c>
      <c r="G794" s="4" t="s">
        <v>3922</v>
      </c>
      <c r="H794" s="4" t="s">
        <v>778</v>
      </c>
      <c r="I794" s="4" t="s">
        <v>3923</v>
      </c>
      <c r="J794" s="4" t="s">
        <v>772</v>
      </c>
      <c r="K794" s="4" t="s">
        <v>773</v>
      </c>
      <c r="L794" s="4" t="s">
        <v>774</v>
      </c>
    </row>
    <row r="795" ht="14.25" customHeight="1">
      <c r="A795" s="11">
        <v>13856.0</v>
      </c>
      <c r="B795" s="12" t="s">
        <v>515</v>
      </c>
      <c r="C795" s="12" t="s">
        <v>3924</v>
      </c>
      <c r="D795" s="12" t="s">
        <v>3925</v>
      </c>
      <c r="E795" s="12" t="s">
        <v>3925</v>
      </c>
      <c r="F795" s="12" t="s">
        <v>768</v>
      </c>
      <c r="G795" s="12" t="s">
        <v>3926</v>
      </c>
      <c r="H795" s="12" t="s">
        <v>778</v>
      </c>
      <c r="I795" s="12" t="s">
        <v>3927</v>
      </c>
      <c r="J795" s="12" t="s">
        <v>772</v>
      </c>
      <c r="K795" s="12" t="s">
        <v>773</v>
      </c>
      <c r="L795" s="12" t="s">
        <v>774</v>
      </c>
    </row>
    <row r="796" ht="14.25" customHeight="1">
      <c r="A796" s="3">
        <v>13856.0</v>
      </c>
      <c r="B796" s="4" t="s">
        <v>515</v>
      </c>
      <c r="C796" s="4" t="s">
        <v>3928</v>
      </c>
      <c r="D796" s="4" t="s">
        <v>3929</v>
      </c>
      <c r="E796" s="4" t="s">
        <v>3929</v>
      </c>
      <c r="F796" s="4" t="s">
        <v>768</v>
      </c>
      <c r="G796" s="4" t="s">
        <v>3930</v>
      </c>
      <c r="H796" s="4" t="s">
        <v>778</v>
      </c>
      <c r="I796" s="4" t="s">
        <v>3931</v>
      </c>
      <c r="J796" s="4" t="s">
        <v>772</v>
      </c>
      <c r="K796" s="4" t="s">
        <v>773</v>
      </c>
      <c r="L796" s="4" t="s">
        <v>774</v>
      </c>
    </row>
    <row r="797" ht="14.25" customHeight="1">
      <c r="A797" s="11">
        <v>13856.0</v>
      </c>
      <c r="B797" s="12" t="s">
        <v>515</v>
      </c>
      <c r="C797" s="12" t="s">
        <v>3932</v>
      </c>
      <c r="D797" s="12" t="s">
        <v>3933</v>
      </c>
      <c r="E797" s="12" t="s">
        <v>3933</v>
      </c>
      <c r="F797" s="12" t="s">
        <v>768</v>
      </c>
      <c r="G797" s="12" t="s">
        <v>3934</v>
      </c>
      <c r="H797" s="12" t="s">
        <v>778</v>
      </c>
      <c r="I797" s="12" t="s">
        <v>3935</v>
      </c>
      <c r="J797" s="12" t="s">
        <v>772</v>
      </c>
      <c r="K797" s="12" t="s">
        <v>773</v>
      </c>
      <c r="L797" s="12" t="s">
        <v>774</v>
      </c>
    </row>
    <row r="798" ht="14.25" customHeight="1">
      <c r="A798" s="3">
        <v>13856.0</v>
      </c>
      <c r="B798" s="4" t="s">
        <v>515</v>
      </c>
      <c r="C798" s="4" t="s">
        <v>3936</v>
      </c>
      <c r="D798" s="4" t="s">
        <v>3937</v>
      </c>
      <c r="E798" s="4" t="s">
        <v>3937</v>
      </c>
      <c r="F798" s="4" t="s">
        <v>768</v>
      </c>
      <c r="G798" s="4" t="s">
        <v>3514</v>
      </c>
      <c r="H798" s="4" t="s">
        <v>778</v>
      </c>
      <c r="I798" s="4" t="s">
        <v>3938</v>
      </c>
      <c r="J798" s="4" t="s">
        <v>772</v>
      </c>
      <c r="K798" s="4" t="s">
        <v>773</v>
      </c>
      <c r="L798" s="4" t="s">
        <v>774</v>
      </c>
    </row>
    <row r="799" ht="14.25" customHeight="1">
      <c r="A799" s="11">
        <v>13856.0</v>
      </c>
      <c r="B799" s="12" t="s">
        <v>515</v>
      </c>
      <c r="C799" s="12" t="s">
        <v>3939</v>
      </c>
      <c r="D799" s="12" t="s">
        <v>3940</v>
      </c>
      <c r="E799" s="12" t="s">
        <v>3940</v>
      </c>
      <c r="F799" s="12" t="s">
        <v>768</v>
      </c>
      <c r="G799" s="12" t="s">
        <v>1836</v>
      </c>
      <c r="H799" s="12" t="s">
        <v>778</v>
      </c>
      <c r="I799" s="12" t="s">
        <v>3941</v>
      </c>
      <c r="J799" s="12" t="s">
        <v>772</v>
      </c>
      <c r="K799" s="12" t="s">
        <v>773</v>
      </c>
      <c r="L799" s="12" t="s">
        <v>774</v>
      </c>
    </row>
    <row r="800" ht="14.25" customHeight="1">
      <c r="A800" s="3">
        <v>13856.0</v>
      </c>
      <c r="B800" s="4" t="s">
        <v>515</v>
      </c>
      <c r="C800" s="4" t="s">
        <v>3942</v>
      </c>
      <c r="D800" s="4" t="s">
        <v>3943</v>
      </c>
      <c r="E800" s="4" t="s">
        <v>3943</v>
      </c>
      <c r="F800" s="4" t="s">
        <v>768</v>
      </c>
      <c r="G800" s="4" t="s">
        <v>3944</v>
      </c>
      <c r="H800" s="4" t="s">
        <v>778</v>
      </c>
      <c r="I800" s="4" t="s">
        <v>3945</v>
      </c>
      <c r="J800" s="4" t="s">
        <v>772</v>
      </c>
      <c r="K800" s="4" t="s">
        <v>773</v>
      </c>
      <c r="L800" s="4" t="s">
        <v>774</v>
      </c>
    </row>
    <row r="801" ht="14.25" customHeight="1">
      <c r="A801" s="11">
        <v>13856.0</v>
      </c>
      <c r="B801" s="12" t="s">
        <v>515</v>
      </c>
      <c r="C801" s="12" t="s">
        <v>3946</v>
      </c>
      <c r="D801" s="12" t="s">
        <v>3947</v>
      </c>
      <c r="E801" s="12" t="s">
        <v>3947</v>
      </c>
      <c r="F801" s="12" t="s">
        <v>768</v>
      </c>
      <c r="G801" s="12" t="s">
        <v>3948</v>
      </c>
      <c r="H801" s="12" t="s">
        <v>778</v>
      </c>
      <c r="I801" s="12" t="s">
        <v>3949</v>
      </c>
      <c r="J801" s="12" t="s">
        <v>772</v>
      </c>
      <c r="K801" s="12" t="s">
        <v>773</v>
      </c>
      <c r="L801" s="12" t="s">
        <v>774</v>
      </c>
    </row>
    <row r="802" ht="14.25" customHeight="1">
      <c r="A802" s="3">
        <v>13856.0</v>
      </c>
      <c r="B802" s="4" t="s">
        <v>515</v>
      </c>
      <c r="C802" s="4" t="s">
        <v>3950</v>
      </c>
      <c r="D802" s="4" t="s">
        <v>3951</v>
      </c>
      <c r="E802" s="4" t="s">
        <v>3951</v>
      </c>
      <c r="F802" s="4" t="s">
        <v>768</v>
      </c>
      <c r="G802" s="4" t="s">
        <v>3952</v>
      </c>
      <c r="H802" s="4" t="s">
        <v>778</v>
      </c>
      <c r="I802" s="4" t="s">
        <v>3953</v>
      </c>
      <c r="J802" s="4" t="s">
        <v>772</v>
      </c>
      <c r="K802" s="4" t="s">
        <v>773</v>
      </c>
      <c r="L802" s="4" t="s">
        <v>774</v>
      </c>
    </row>
    <row r="803" ht="14.25" customHeight="1">
      <c r="A803" s="11">
        <v>13856.0</v>
      </c>
      <c r="B803" s="12" t="s">
        <v>515</v>
      </c>
      <c r="C803" s="12" t="s">
        <v>3954</v>
      </c>
      <c r="D803" s="12" t="s">
        <v>3955</v>
      </c>
      <c r="E803" s="12" t="s">
        <v>3955</v>
      </c>
      <c r="F803" s="12" t="s">
        <v>768</v>
      </c>
      <c r="G803" s="12" t="s">
        <v>2327</v>
      </c>
      <c r="H803" s="12" t="s">
        <v>778</v>
      </c>
      <c r="I803" s="12" t="s">
        <v>3956</v>
      </c>
      <c r="J803" s="12" t="s">
        <v>772</v>
      </c>
      <c r="K803" s="12" t="s">
        <v>773</v>
      </c>
      <c r="L803" s="12" t="s">
        <v>774</v>
      </c>
    </row>
    <row r="804" ht="14.25" customHeight="1">
      <c r="A804" s="3">
        <v>13856.0</v>
      </c>
      <c r="B804" s="4" t="s">
        <v>515</v>
      </c>
      <c r="C804" s="4" t="s">
        <v>3957</v>
      </c>
      <c r="D804" s="4" t="s">
        <v>3958</v>
      </c>
      <c r="E804" s="4" t="s">
        <v>3958</v>
      </c>
      <c r="F804" s="4" t="s">
        <v>768</v>
      </c>
      <c r="G804" s="4" t="s">
        <v>3959</v>
      </c>
      <c r="H804" s="4" t="s">
        <v>778</v>
      </c>
      <c r="I804" s="4" t="s">
        <v>3960</v>
      </c>
      <c r="J804" s="4" t="s">
        <v>772</v>
      </c>
      <c r="K804" s="4" t="s">
        <v>773</v>
      </c>
      <c r="L804" s="4" t="s">
        <v>774</v>
      </c>
    </row>
    <row r="805" ht="14.25" customHeight="1">
      <c r="A805" s="11">
        <v>13856.0</v>
      </c>
      <c r="B805" s="12" t="s">
        <v>515</v>
      </c>
      <c r="C805" s="12" t="s">
        <v>3961</v>
      </c>
      <c r="D805" s="12" t="s">
        <v>3958</v>
      </c>
      <c r="E805" s="12" t="s">
        <v>3958</v>
      </c>
      <c r="F805" s="12" t="s">
        <v>768</v>
      </c>
      <c r="G805" s="12" t="s">
        <v>1836</v>
      </c>
      <c r="H805" s="12" t="s">
        <v>778</v>
      </c>
      <c r="I805" s="12" t="s">
        <v>3962</v>
      </c>
      <c r="J805" s="12" t="s">
        <v>772</v>
      </c>
      <c r="K805" s="12" t="s">
        <v>773</v>
      </c>
      <c r="L805" s="12" t="s">
        <v>774</v>
      </c>
    </row>
    <row r="806" ht="14.25" hidden="1" customHeight="1">
      <c r="A806" s="3">
        <v>13854.0</v>
      </c>
      <c r="B806" s="4" t="s">
        <v>3963</v>
      </c>
      <c r="C806" s="4" t="s">
        <v>3964</v>
      </c>
      <c r="D806" s="4" t="s">
        <v>3965</v>
      </c>
      <c r="E806" s="4" t="s">
        <v>3965</v>
      </c>
      <c r="F806" s="4" t="s">
        <v>768</v>
      </c>
      <c r="G806" s="4" t="s">
        <v>1103</v>
      </c>
      <c r="H806" s="4" t="s">
        <v>805</v>
      </c>
      <c r="I806" s="4" t="s">
        <v>3966</v>
      </c>
      <c r="J806" s="4" t="s">
        <v>772</v>
      </c>
      <c r="K806" s="4" t="s">
        <v>773</v>
      </c>
      <c r="L806" s="4" t="s">
        <v>774</v>
      </c>
    </row>
    <row r="807" ht="14.25" hidden="1" customHeight="1">
      <c r="A807" s="11">
        <v>13854.0</v>
      </c>
      <c r="B807" s="12" t="s">
        <v>3963</v>
      </c>
      <c r="C807" s="12" t="s">
        <v>3967</v>
      </c>
      <c r="D807" s="12" t="s">
        <v>3968</v>
      </c>
      <c r="E807" s="12" t="s">
        <v>3968</v>
      </c>
      <c r="F807" s="12" t="s">
        <v>768</v>
      </c>
      <c r="G807" s="12" t="s">
        <v>3969</v>
      </c>
      <c r="H807" s="12" t="s">
        <v>805</v>
      </c>
      <c r="I807" s="12" t="s">
        <v>3970</v>
      </c>
      <c r="J807" s="12" t="s">
        <v>772</v>
      </c>
      <c r="K807" s="12" t="s">
        <v>773</v>
      </c>
      <c r="L807" s="12" t="s">
        <v>774</v>
      </c>
    </row>
    <row r="808" ht="14.25" hidden="1" customHeight="1">
      <c r="A808" s="3">
        <v>13854.0</v>
      </c>
      <c r="B808" s="4" t="s">
        <v>3963</v>
      </c>
      <c r="C808" s="4" t="s">
        <v>3971</v>
      </c>
      <c r="D808" s="4" t="s">
        <v>3972</v>
      </c>
      <c r="E808" s="4" t="s">
        <v>3973</v>
      </c>
      <c r="F808" s="4" t="s">
        <v>768</v>
      </c>
      <c r="G808" s="4" t="s">
        <v>3974</v>
      </c>
      <c r="H808" s="4" t="s">
        <v>805</v>
      </c>
      <c r="I808" s="4" t="s">
        <v>3975</v>
      </c>
      <c r="J808" s="4" t="s">
        <v>772</v>
      </c>
      <c r="K808" s="4" t="s">
        <v>773</v>
      </c>
      <c r="L808" s="4" t="s">
        <v>774</v>
      </c>
    </row>
    <row r="809" ht="14.25" hidden="1" customHeight="1">
      <c r="A809" s="11">
        <v>13854.0</v>
      </c>
      <c r="B809" s="12" t="s">
        <v>3963</v>
      </c>
      <c r="C809" s="12" t="s">
        <v>3976</v>
      </c>
      <c r="D809" s="12" t="s">
        <v>3977</v>
      </c>
      <c r="E809" s="12" t="s">
        <v>3978</v>
      </c>
      <c r="F809" s="12" t="s">
        <v>768</v>
      </c>
      <c r="G809" s="12" t="s">
        <v>1095</v>
      </c>
      <c r="H809" s="12" t="s">
        <v>805</v>
      </c>
      <c r="I809" s="12" t="s">
        <v>3979</v>
      </c>
      <c r="J809" s="12" t="s">
        <v>772</v>
      </c>
      <c r="K809" s="12" t="s">
        <v>773</v>
      </c>
      <c r="L809" s="12" t="s">
        <v>774</v>
      </c>
    </row>
    <row r="810" ht="14.25" hidden="1" customHeight="1">
      <c r="A810" s="3">
        <v>13854.0</v>
      </c>
      <c r="B810" s="4" t="s">
        <v>3963</v>
      </c>
      <c r="C810" s="4" t="s">
        <v>3980</v>
      </c>
      <c r="D810" s="4" t="s">
        <v>3981</v>
      </c>
      <c r="E810" s="4" t="s">
        <v>3981</v>
      </c>
      <c r="F810" s="4" t="s">
        <v>768</v>
      </c>
      <c r="G810" s="4" t="s">
        <v>3982</v>
      </c>
      <c r="H810" s="4" t="s">
        <v>805</v>
      </c>
      <c r="I810" s="4" t="s">
        <v>3983</v>
      </c>
      <c r="J810" s="4" t="s">
        <v>772</v>
      </c>
      <c r="K810" s="4" t="s">
        <v>773</v>
      </c>
      <c r="L810" s="4" t="s">
        <v>774</v>
      </c>
    </row>
    <row r="811" ht="14.25" hidden="1" customHeight="1">
      <c r="A811" s="11">
        <v>13854.0</v>
      </c>
      <c r="B811" s="12" t="s">
        <v>3963</v>
      </c>
      <c r="C811" s="12" t="s">
        <v>3984</v>
      </c>
      <c r="D811" s="12" t="s">
        <v>3985</v>
      </c>
      <c r="E811" s="12" t="s">
        <v>3986</v>
      </c>
      <c r="F811" s="12" t="s">
        <v>768</v>
      </c>
      <c r="G811" s="12" t="s">
        <v>3987</v>
      </c>
      <c r="H811" s="12" t="s">
        <v>805</v>
      </c>
      <c r="I811" s="12" t="s">
        <v>3988</v>
      </c>
      <c r="J811" s="12" t="s">
        <v>772</v>
      </c>
      <c r="K811" s="12" t="s">
        <v>773</v>
      </c>
      <c r="L811" s="12" t="s">
        <v>774</v>
      </c>
    </row>
    <row r="812" ht="14.25" hidden="1" customHeight="1">
      <c r="A812" s="3">
        <v>13854.0</v>
      </c>
      <c r="B812" s="4" t="s">
        <v>3963</v>
      </c>
      <c r="C812" s="4" t="s">
        <v>3989</v>
      </c>
      <c r="D812" s="4" t="s">
        <v>3990</v>
      </c>
      <c r="E812" s="4" t="s">
        <v>3990</v>
      </c>
      <c r="F812" s="4" t="s">
        <v>768</v>
      </c>
      <c r="G812" s="4" t="s">
        <v>804</v>
      </c>
      <c r="H812" s="4" t="s">
        <v>805</v>
      </c>
      <c r="I812" s="4" t="s">
        <v>3991</v>
      </c>
      <c r="J812" s="4" t="s">
        <v>772</v>
      </c>
      <c r="K812" s="4" t="s">
        <v>773</v>
      </c>
      <c r="L812" s="4" t="s">
        <v>774</v>
      </c>
    </row>
    <row r="813" ht="14.25" hidden="1" customHeight="1">
      <c r="A813" s="11">
        <v>13854.0</v>
      </c>
      <c r="B813" s="12" t="s">
        <v>3963</v>
      </c>
      <c r="C813" s="12" t="s">
        <v>3992</v>
      </c>
      <c r="D813" s="12" t="s">
        <v>3993</v>
      </c>
      <c r="E813" s="12" t="s">
        <v>3990</v>
      </c>
      <c r="F813" s="12" t="s">
        <v>768</v>
      </c>
      <c r="G813" s="12" t="s">
        <v>3994</v>
      </c>
      <c r="H813" s="12" t="s">
        <v>805</v>
      </c>
      <c r="I813" s="12" t="s">
        <v>3995</v>
      </c>
      <c r="J813" s="12" t="s">
        <v>772</v>
      </c>
      <c r="K813" s="12" t="s">
        <v>773</v>
      </c>
      <c r="L813" s="12" t="s">
        <v>774</v>
      </c>
    </row>
    <row r="814" ht="14.25" hidden="1" customHeight="1">
      <c r="A814" s="3">
        <v>13854.0</v>
      </c>
      <c r="B814" s="4" t="s">
        <v>3963</v>
      </c>
      <c r="C814" s="4" t="s">
        <v>3996</v>
      </c>
      <c r="D814" s="4" t="s">
        <v>3997</v>
      </c>
      <c r="E814" s="4" t="s">
        <v>3997</v>
      </c>
      <c r="F814" s="4" t="s">
        <v>768</v>
      </c>
      <c r="G814" s="4" t="s">
        <v>1579</v>
      </c>
      <c r="H814" s="4" t="s">
        <v>805</v>
      </c>
      <c r="I814" s="4" t="s">
        <v>3998</v>
      </c>
      <c r="J814" s="4" t="s">
        <v>772</v>
      </c>
      <c r="K814" s="4" t="s">
        <v>773</v>
      </c>
      <c r="L814" s="4" t="s">
        <v>774</v>
      </c>
    </row>
    <row r="815" ht="14.25" hidden="1" customHeight="1">
      <c r="A815" s="11">
        <v>13854.0</v>
      </c>
      <c r="B815" s="12" t="s">
        <v>3963</v>
      </c>
      <c r="C815" s="12" t="s">
        <v>3999</v>
      </c>
      <c r="D815" s="12" t="s">
        <v>4000</v>
      </c>
      <c r="E815" s="12" t="s">
        <v>4001</v>
      </c>
      <c r="F815" s="12" t="s">
        <v>768</v>
      </c>
      <c r="G815" s="12" t="s">
        <v>4002</v>
      </c>
      <c r="H815" s="12" t="s">
        <v>805</v>
      </c>
      <c r="I815" s="12" t="s">
        <v>4003</v>
      </c>
      <c r="J815" s="12" t="s">
        <v>772</v>
      </c>
      <c r="K815" s="12" t="s">
        <v>773</v>
      </c>
      <c r="L815" s="12" t="s">
        <v>774</v>
      </c>
    </row>
    <row r="816" ht="14.25" hidden="1" customHeight="1">
      <c r="A816" s="3">
        <v>13854.0</v>
      </c>
      <c r="B816" s="4" t="s">
        <v>3963</v>
      </c>
      <c r="C816" s="4" t="s">
        <v>4004</v>
      </c>
      <c r="D816" s="4" t="s">
        <v>4005</v>
      </c>
      <c r="E816" s="4" t="s">
        <v>4005</v>
      </c>
      <c r="F816" s="4" t="s">
        <v>768</v>
      </c>
      <c r="G816" s="4" t="s">
        <v>4006</v>
      </c>
      <c r="H816" s="4" t="s">
        <v>866</v>
      </c>
      <c r="I816" s="4" t="s">
        <v>4007</v>
      </c>
      <c r="J816" s="4" t="s">
        <v>772</v>
      </c>
      <c r="K816" s="4" t="s">
        <v>773</v>
      </c>
      <c r="L816" s="4" t="s">
        <v>774</v>
      </c>
    </row>
    <row r="817" ht="14.25" hidden="1" customHeight="1">
      <c r="A817" s="11">
        <v>13854.0</v>
      </c>
      <c r="B817" s="12" t="s">
        <v>3963</v>
      </c>
      <c r="C817" s="12" t="s">
        <v>4008</v>
      </c>
      <c r="D817" s="12" t="s">
        <v>4009</v>
      </c>
      <c r="E817" s="12" t="s">
        <v>4009</v>
      </c>
      <c r="F817" s="12" t="s">
        <v>768</v>
      </c>
      <c r="G817" s="12" t="s">
        <v>4010</v>
      </c>
      <c r="H817" s="12" t="s">
        <v>866</v>
      </c>
      <c r="I817" s="12" t="s">
        <v>4011</v>
      </c>
      <c r="J817" s="12" t="s">
        <v>772</v>
      </c>
      <c r="K817" s="12" t="s">
        <v>773</v>
      </c>
      <c r="L817" s="12" t="s">
        <v>774</v>
      </c>
    </row>
    <row r="818" ht="14.25" hidden="1" customHeight="1">
      <c r="A818" s="3">
        <v>13854.0</v>
      </c>
      <c r="B818" s="4" t="s">
        <v>3963</v>
      </c>
      <c r="C818" s="4" t="s">
        <v>4012</v>
      </c>
      <c r="D818" s="4" t="s">
        <v>4013</v>
      </c>
      <c r="E818" s="4" t="s">
        <v>4013</v>
      </c>
      <c r="F818" s="4" t="s">
        <v>768</v>
      </c>
      <c r="G818" s="4" t="s">
        <v>4014</v>
      </c>
      <c r="H818" s="4" t="s">
        <v>866</v>
      </c>
      <c r="I818" s="4" t="s">
        <v>4015</v>
      </c>
      <c r="J818" s="4" t="s">
        <v>772</v>
      </c>
      <c r="K818" s="4" t="s">
        <v>773</v>
      </c>
      <c r="L818" s="4" t="s">
        <v>774</v>
      </c>
    </row>
    <row r="819" ht="14.25" hidden="1" customHeight="1">
      <c r="A819" s="11">
        <v>13854.0</v>
      </c>
      <c r="B819" s="12" t="s">
        <v>3963</v>
      </c>
      <c r="C819" s="12" t="s">
        <v>4016</v>
      </c>
      <c r="D819" s="12" t="s">
        <v>4017</v>
      </c>
      <c r="E819" s="12" t="s">
        <v>4018</v>
      </c>
      <c r="F819" s="12" t="s">
        <v>768</v>
      </c>
      <c r="G819" s="12" t="s">
        <v>4019</v>
      </c>
      <c r="H819" s="12" t="s">
        <v>810</v>
      </c>
      <c r="I819" s="12" t="s">
        <v>4020</v>
      </c>
      <c r="J819" s="12" t="s">
        <v>772</v>
      </c>
      <c r="K819" s="12" t="s">
        <v>773</v>
      </c>
      <c r="L819" s="12" t="s">
        <v>774</v>
      </c>
    </row>
    <row r="820" ht="14.25" hidden="1" customHeight="1">
      <c r="A820" s="3">
        <v>13854.0</v>
      </c>
      <c r="B820" s="4" t="s">
        <v>3963</v>
      </c>
      <c r="C820" s="4" t="s">
        <v>4021</v>
      </c>
      <c r="D820" s="4" t="s">
        <v>4022</v>
      </c>
      <c r="E820" s="4" t="s">
        <v>4023</v>
      </c>
      <c r="F820" s="4" t="s">
        <v>768</v>
      </c>
      <c r="G820" s="4" t="s">
        <v>4024</v>
      </c>
      <c r="H820" s="4" t="s">
        <v>810</v>
      </c>
      <c r="I820" s="4" t="s">
        <v>4025</v>
      </c>
      <c r="J820" s="4" t="s">
        <v>772</v>
      </c>
      <c r="K820" s="4" t="s">
        <v>773</v>
      </c>
      <c r="L820" s="4" t="s">
        <v>774</v>
      </c>
    </row>
    <row r="821" ht="14.25" hidden="1" customHeight="1">
      <c r="A821" s="11">
        <v>13854.0</v>
      </c>
      <c r="B821" s="12" t="s">
        <v>3963</v>
      </c>
      <c r="C821" s="12" t="s">
        <v>4026</v>
      </c>
      <c r="D821" s="12" t="s">
        <v>4027</v>
      </c>
      <c r="E821" s="12" t="s">
        <v>4027</v>
      </c>
      <c r="F821" s="12" t="s">
        <v>768</v>
      </c>
      <c r="G821" s="12" t="s">
        <v>4028</v>
      </c>
      <c r="H821" s="12" t="s">
        <v>810</v>
      </c>
      <c r="I821" s="12" t="s">
        <v>4029</v>
      </c>
      <c r="J821" s="12" t="s">
        <v>772</v>
      </c>
      <c r="K821" s="12" t="s">
        <v>773</v>
      </c>
      <c r="L821" s="12" t="s">
        <v>774</v>
      </c>
    </row>
    <row r="822" ht="14.25" hidden="1" customHeight="1">
      <c r="A822" s="3">
        <v>13854.0</v>
      </c>
      <c r="B822" s="4" t="s">
        <v>3963</v>
      </c>
      <c r="C822" s="4" t="s">
        <v>4030</v>
      </c>
      <c r="D822" s="4" t="s">
        <v>4031</v>
      </c>
      <c r="E822" s="4" t="s">
        <v>4031</v>
      </c>
      <c r="F822" s="4" t="s">
        <v>768</v>
      </c>
      <c r="G822" s="4" t="s">
        <v>4032</v>
      </c>
      <c r="H822" s="4" t="s">
        <v>810</v>
      </c>
      <c r="I822" s="4" t="s">
        <v>4033</v>
      </c>
      <c r="J822" s="4" t="s">
        <v>772</v>
      </c>
      <c r="K822" s="4" t="s">
        <v>773</v>
      </c>
      <c r="L822" s="4" t="s">
        <v>774</v>
      </c>
    </row>
    <row r="823" ht="14.25" hidden="1" customHeight="1">
      <c r="A823" s="11">
        <v>13854.0</v>
      </c>
      <c r="B823" s="12" t="s">
        <v>3963</v>
      </c>
      <c r="C823" s="12" t="s">
        <v>4034</v>
      </c>
      <c r="D823" s="12" t="s">
        <v>4035</v>
      </c>
      <c r="E823" s="12" t="s">
        <v>4035</v>
      </c>
      <c r="F823" s="12" t="s">
        <v>768</v>
      </c>
      <c r="G823" s="12" t="s">
        <v>4036</v>
      </c>
      <c r="H823" s="12" t="s">
        <v>810</v>
      </c>
      <c r="I823" s="12" t="s">
        <v>4037</v>
      </c>
      <c r="J823" s="12" t="s">
        <v>772</v>
      </c>
      <c r="K823" s="12" t="s">
        <v>773</v>
      </c>
      <c r="L823" s="12" t="s">
        <v>774</v>
      </c>
    </row>
    <row r="824" ht="14.25" hidden="1" customHeight="1">
      <c r="A824" s="3">
        <v>13854.0</v>
      </c>
      <c r="B824" s="4" t="s">
        <v>3963</v>
      </c>
      <c r="C824" s="4" t="s">
        <v>4038</v>
      </c>
      <c r="D824" s="4" t="s">
        <v>4039</v>
      </c>
      <c r="E824" s="4" t="s">
        <v>4039</v>
      </c>
      <c r="F824" s="4" t="s">
        <v>768</v>
      </c>
      <c r="G824" s="4" t="s">
        <v>4040</v>
      </c>
      <c r="H824" s="4" t="s">
        <v>810</v>
      </c>
      <c r="I824" s="4" t="s">
        <v>4041</v>
      </c>
      <c r="J824" s="4" t="s">
        <v>772</v>
      </c>
      <c r="K824" s="4" t="s">
        <v>773</v>
      </c>
      <c r="L824" s="4" t="s">
        <v>774</v>
      </c>
    </row>
    <row r="825" ht="14.25" hidden="1" customHeight="1">
      <c r="A825" s="11">
        <v>13854.0</v>
      </c>
      <c r="B825" s="12" t="s">
        <v>3963</v>
      </c>
      <c r="C825" s="12" t="s">
        <v>4042</v>
      </c>
      <c r="D825" s="12" t="s">
        <v>4043</v>
      </c>
      <c r="E825" s="12" t="s">
        <v>4043</v>
      </c>
      <c r="F825" s="12" t="s">
        <v>768</v>
      </c>
      <c r="G825" s="12" t="s">
        <v>1754</v>
      </c>
      <c r="H825" s="12" t="s">
        <v>810</v>
      </c>
      <c r="I825" s="12" t="s">
        <v>4044</v>
      </c>
      <c r="J825" s="12" t="s">
        <v>772</v>
      </c>
      <c r="K825" s="12" t="s">
        <v>773</v>
      </c>
      <c r="L825" s="12" t="s">
        <v>774</v>
      </c>
    </row>
    <row r="826" ht="14.25" hidden="1" customHeight="1">
      <c r="A826" s="3">
        <v>13854.0</v>
      </c>
      <c r="B826" s="4" t="s">
        <v>3963</v>
      </c>
      <c r="C826" s="4" t="s">
        <v>4045</v>
      </c>
      <c r="D826" s="4" t="s">
        <v>4046</v>
      </c>
      <c r="E826" s="4" t="s">
        <v>4046</v>
      </c>
      <c r="F826" s="4" t="s">
        <v>768</v>
      </c>
      <c r="G826" s="4" t="s">
        <v>4047</v>
      </c>
      <c r="H826" s="4" t="s">
        <v>810</v>
      </c>
      <c r="I826" s="4" t="s">
        <v>4048</v>
      </c>
      <c r="J826" s="4" t="s">
        <v>772</v>
      </c>
      <c r="K826" s="4" t="s">
        <v>773</v>
      </c>
      <c r="L826" s="4" t="s">
        <v>774</v>
      </c>
    </row>
    <row r="827" ht="14.25" hidden="1" customHeight="1">
      <c r="A827" s="11">
        <v>13854.0</v>
      </c>
      <c r="B827" s="12" t="s">
        <v>3963</v>
      </c>
      <c r="C827" s="12" t="s">
        <v>4049</v>
      </c>
      <c r="D827" s="12" t="s">
        <v>4050</v>
      </c>
      <c r="E827" s="12" t="s">
        <v>4050</v>
      </c>
      <c r="F827" s="12" t="s">
        <v>768</v>
      </c>
      <c r="G827" s="12" t="s">
        <v>4051</v>
      </c>
      <c r="H827" s="12" t="s">
        <v>810</v>
      </c>
      <c r="I827" s="12" t="s">
        <v>4052</v>
      </c>
      <c r="J827" s="12" t="s">
        <v>772</v>
      </c>
      <c r="K827" s="12" t="s">
        <v>773</v>
      </c>
      <c r="L827" s="12" t="s">
        <v>774</v>
      </c>
    </row>
    <row r="828" ht="14.25" hidden="1" customHeight="1">
      <c r="A828" s="3">
        <v>13854.0</v>
      </c>
      <c r="B828" s="4" t="s">
        <v>3963</v>
      </c>
      <c r="C828" s="4" t="s">
        <v>4053</v>
      </c>
      <c r="D828" s="4" t="s">
        <v>4054</v>
      </c>
      <c r="E828" s="4" t="s">
        <v>4054</v>
      </c>
      <c r="F828" s="4" t="s">
        <v>768</v>
      </c>
      <c r="G828" s="4" t="s">
        <v>4055</v>
      </c>
      <c r="H828" s="4" t="s">
        <v>810</v>
      </c>
      <c r="I828" s="4" t="s">
        <v>4056</v>
      </c>
      <c r="J828" s="4" t="s">
        <v>772</v>
      </c>
      <c r="K828" s="4" t="s">
        <v>773</v>
      </c>
      <c r="L828" s="4" t="s">
        <v>774</v>
      </c>
    </row>
    <row r="829" ht="14.25" hidden="1" customHeight="1">
      <c r="A829" s="11">
        <v>13854.0</v>
      </c>
      <c r="B829" s="12" t="s">
        <v>3963</v>
      </c>
      <c r="C829" s="12" t="s">
        <v>4057</v>
      </c>
      <c r="D829" s="12" t="s">
        <v>4058</v>
      </c>
      <c r="E829" s="12" t="s">
        <v>4058</v>
      </c>
      <c r="F829" s="12" t="s">
        <v>768</v>
      </c>
      <c r="G829" s="12" t="s">
        <v>4059</v>
      </c>
      <c r="H829" s="12" t="s">
        <v>810</v>
      </c>
      <c r="I829" s="12" t="s">
        <v>4060</v>
      </c>
      <c r="J829" s="12" t="s">
        <v>772</v>
      </c>
      <c r="K829" s="12" t="s">
        <v>773</v>
      </c>
      <c r="L829" s="12" t="s">
        <v>774</v>
      </c>
    </row>
    <row r="830" ht="14.25" hidden="1" customHeight="1">
      <c r="A830" s="3">
        <v>13854.0</v>
      </c>
      <c r="B830" s="4" t="s">
        <v>3963</v>
      </c>
      <c r="C830" s="4" t="s">
        <v>4061</v>
      </c>
      <c r="D830" s="4" t="s">
        <v>4062</v>
      </c>
      <c r="E830" s="4" t="s">
        <v>4063</v>
      </c>
      <c r="F830" s="4" t="s">
        <v>768</v>
      </c>
      <c r="G830" s="4" t="s">
        <v>1494</v>
      </c>
      <c r="H830" s="4" t="s">
        <v>810</v>
      </c>
      <c r="I830" s="4" t="s">
        <v>4064</v>
      </c>
      <c r="J830" s="4" t="s">
        <v>772</v>
      </c>
      <c r="K830" s="4" t="s">
        <v>773</v>
      </c>
      <c r="L830" s="4" t="s">
        <v>774</v>
      </c>
    </row>
    <row r="831" ht="14.25" hidden="1" customHeight="1">
      <c r="A831" s="11">
        <v>13854.0</v>
      </c>
      <c r="B831" s="12" t="s">
        <v>3963</v>
      </c>
      <c r="C831" s="12" t="s">
        <v>4065</v>
      </c>
      <c r="D831" s="12" t="s">
        <v>4066</v>
      </c>
      <c r="E831" s="12" t="s">
        <v>4067</v>
      </c>
      <c r="F831" s="12" t="s">
        <v>768</v>
      </c>
      <c r="G831" s="12" t="s">
        <v>4068</v>
      </c>
      <c r="H831" s="12" t="s">
        <v>810</v>
      </c>
      <c r="I831" s="12" t="s">
        <v>4069</v>
      </c>
      <c r="J831" s="12" t="s">
        <v>772</v>
      </c>
      <c r="K831" s="12" t="s">
        <v>773</v>
      </c>
      <c r="L831" s="12" t="s">
        <v>774</v>
      </c>
    </row>
    <row r="832" ht="14.25" hidden="1" customHeight="1">
      <c r="A832" s="3">
        <v>13854.0</v>
      </c>
      <c r="B832" s="4" t="s">
        <v>3963</v>
      </c>
      <c r="C832" s="4" t="s">
        <v>4070</v>
      </c>
      <c r="D832" s="4" t="s">
        <v>4071</v>
      </c>
      <c r="E832" s="4" t="s">
        <v>4071</v>
      </c>
      <c r="F832" s="4" t="s">
        <v>768</v>
      </c>
      <c r="G832" s="4" t="s">
        <v>4072</v>
      </c>
      <c r="H832" s="4" t="s">
        <v>810</v>
      </c>
      <c r="I832" s="4" t="s">
        <v>4073</v>
      </c>
      <c r="J832" s="4" t="s">
        <v>772</v>
      </c>
      <c r="K832" s="4" t="s">
        <v>773</v>
      </c>
      <c r="L832" s="4" t="s">
        <v>774</v>
      </c>
    </row>
    <row r="833" ht="14.25" hidden="1" customHeight="1">
      <c r="A833" s="11">
        <v>13854.0</v>
      </c>
      <c r="B833" s="12" t="s">
        <v>3963</v>
      </c>
      <c r="C833" s="12" t="s">
        <v>4074</v>
      </c>
      <c r="D833" s="12" t="s">
        <v>4075</v>
      </c>
      <c r="E833" s="12" t="s">
        <v>4075</v>
      </c>
      <c r="F833" s="12" t="s">
        <v>768</v>
      </c>
      <c r="G833" s="12" t="s">
        <v>2354</v>
      </c>
      <c r="H833" s="12" t="s">
        <v>810</v>
      </c>
      <c r="I833" s="12" t="s">
        <v>4076</v>
      </c>
      <c r="J833" s="12" t="s">
        <v>772</v>
      </c>
      <c r="K833" s="12" t="s">
        <v>773</v>
      </c>
      <c r="L833" s="12" t="s">
        <v>774</v>
      </c>
    </row>
    <row r="834" ht="14.25" hidden="1" customHeight="1">
      <c r="A834" s="3">
        <v>13854.0</v>
      </c>
      <c r="B834" s="4" t="s">
        <v>3963</v>
      </c>
      <c r="C834" s="4" t="s">
        <v>4077</v>
      </c>
      <c r="D834" s="4" t="s">
        <v>4078</v>
      </c>
      <c r="E834" s="4" t="s">
        <v>4078</v>
      </c>
      <c r="F834" s="4" t="s">
        <v>768</v>
      </c>
      <c r="G834" s="4" t="s">
        <v>4079</v>
      </c>
      <c r="H834" s="4" t="s">
        <v>810</v>
      </c>
      <c r="I834" s="4" t="s">
        <v>4080</v>
      </c>
      <c r="J834" s="4" t="s">
        <v>772</v>
      </c>
      <c r="K834" s="4" t="s">
        <v>773</v>
      </c>
      <c r="L834" s="4" t="s">
        <v>774</v>
      </c>
    </row>
    <row r="835" ht="14.25" hidden="1" customHeight="1">
      <c r="A835" s="11">
        <v>13854.0</v>
      </c>
      <c r="B835" s="12" t="s">
        <v>3963</v>
      </c>
      <c r="C835" s="12" t="s">
        <v>4081</v>
      </c>
      <c r="D835" s="12" t="s">
        <v>4082</v>
      </c>
      <c r="E835" s="12" t="s">
        <v>4082</v>
      </c>
      <c r="F835" s="12" t="s">
        <v>768</v>
      </c>
      <c r="G835" s="12" t="s">
        <v>4083</v>
      </c>
      <c r="H835" s="12" t="s">
        <v>810</v>
      </c>
      <c r="I835" s="12" t="s">
        <v>4084</v>
      </c>
      <c r="J835" s="12" t="s">
        <v>772</v>
      </c>
      <c r="K835" s="12" t="s">
        <v>773</v>
      </c>
      <c r="L835" s="12" t="s">
        <v>774</v>
      </c>
    </row>
    <row r="836" ht="14.25" hidden="1" customHeight="1">
      <c r="A836" s="3">
        <v>13854.0</v>
      </c>
      <c r="B836" s="4" t="s">
        <v>3963</v>
      </c>
      <c r="C836" s="4" t="s">
        <v>4085</v>
      </c>
      <c r="D836" s="4" t="s">
        <v>4086</v>
      </c>
      <c r="E836" s="4" t="s">
        <v>4086</v>
      </c>
      <c r="F836" s="4" t="s">
        <v>768</v>
      </c>
      <c r="G836" s="4" t="s">
        <v>4087</v>
      </c>
      <c r="H836" s="4" t="s">
        <v>810</v>
      </c>
      <c r="I836" s="4" t="s">
        <v>4088</v>
      </c>
      <c r="J836" s="4" t="s">
        <v>772</v>
      </c>
      <c r="K836" s="4" t="s">
        <v>773</v>
      </c>
      <c r="L836" s="4" t="s">
        <v>774</v>
      </c>
    </row>
    <row r="837" ht="14.25" hidden="1" customHeight="1">
      <c r="A837" s="11">
        <v>13854.0</v>
      </c>
      <c r="B837" s="12" t="s">
        <v>3963</v>
      </c>
      <c r="C837" s="12" t="s">
        <v>4089</v>
      </c>
      <c r="D837" s="12" t="s">
        <v>4090</v>
      </c>
      <c r="E837" s="12" t="s">
        <v>4090</v>
      </c>
      <c r="F837" s="12" t="s">
        <v>768</v>
      </c>
      <c r="G837" s="12" t="s">
        <v>4091</v>
      </c>
      <c r="H837" s="12" t="s">
        <v>810</v>
      </c>
      <c r="I837" s="12" t="s">
        <v>4092</v>
      </c>
      <c r="J837" s="12" t="s">
        <v>772</v>
      </c>
      <c r="K837" s="12" t="s">
        <v>773</v>
      </c>
      <c r="L837" s="12" t="s">
        <v>774</v>
      </c>
    </row>
    <row r="838" ht="14.25" hidden="1" customHeight="1">
      <c r="A838" s="3">
        <v>13854.0</v>
      </c>
      <c r="B838" s="4" t="s">
        <v>3963</v>
      </c>
      <c r="C838" s="4" t="s">
        <v>4093</v>
      </c>
      <c r="D838" s="4" t="s">
        <v>4094</v>
      </c>
      <c r="E838" s="4" t="s">
        <v>4095</v>
      </c>
      <c r="F838" s="4" t="s">
        <v>768</v>
      </c>
      <c r="G838" s="4" t="s">
        <v>2224</v>
      </c>
      <c r="H838" s="4" t="s">
        <v>810</v>
      </c>
      <c r="I838" s="4" t="s">
        <v>4096</v>
      </c>
      <c r="J838" s="4" t="s">
        <v>772</v>
      </c>
      <c r="K838" s="4" t="s">
        <v>773</v>
      </c>
      <c r="L838" s="4" t="s">
        <v>774</v>
      </c>
    </row>
    <row r="839" ht="14.25" hidden="1" customHeight="1">
      <c r="A839" s="11">
        <v>13854.0</v>
      </c>
      <c r="B839" s="12" t="s">
        <v>3963</v>
      </c>
      <c r="C839" s="12" t="s">
        <v>4097</v>
      </c>
      <c r="D839" s="12" t="s">
        <v>4098</v>
      </c>
      <c r="E839" s="12" t="s">
        <v>4098</v>
      </c>
      <c r="F839" s="12" t="s">
        <v>768</v>
      </c>
      <c r="G839" s="12" t="s">
        <v>4099</v>
      </c>
      <c r="H839" s="12" t="s">
        <v>810</v>
      </c>
      <c r="I839" s="12" t="s">
        <v>4100</v>
      </c>
      <c r="J839" s="12" t="s">
        <v>772</v>
      </c>
      <c r="K839" s="12" t="s">
        <v>773</v>
      </c>
      <c r="L839" s="12" t="s">
        <v>774</v>
      </c>
    </row>
    <row r="840" ht="14.25" hidden="1" customHeight="1">
      <c r="A840" s="3">
        <v>13854.0</v>
      </c>
      <c r="B840" s="4" t="s">
        <v>3963</v>
      </c>
      <c r="C840" s="4" t="s">
        <v>4101</v>
      </c>
      <c r="D840" s="4" t="s">
        <v>4102</v>
      </c>
      <c r="E840" s="4" t="s">
        <v>4102</v>
      </c>
      <c r="F840" s="4" t="s">
        <v>768</v>
      </c>
      <c r="G840" s="4" t="s">
        <v>4103</v>
      </c>
      <c r="H840" s="4" t="s">
        <v>810</v>
      </c>
      <c r="I840" s="4" t="s">
        <v>4104</v>
      </c>
      <c r="J840" s="4" t="s">
        <v>772</v>
      </c>
      <c r="K840" s="4" t="s">
        <v>773</v>
      </c>
      <c r="L840" s="4" t="s">
        <v>774</v>
      </c>
    </row>
    <row r="841" ht="14.25" hidden="1" customHeight="1">
      <c r="A841" s="11">
        <v>13854.0</v>
      </c>
      <c r="B841" s="12" t="s">
        <v>3963</v>
      </c>
      <c r="C841" s="12" t="s">
        <v>4105</v>
      </c>
      <c r="D841" s="12" t="s">
        <v>4106</v>
      </c>
      <c r="E841" s="12" t="s">
        <v>4106</v>
      </c>
      <c r="F841" s="12" t="s">
        <v>768</v>
      </c>
      <c r="G841" s="12" t="s">
        <v>4107</v>
      </c>
      <c r="H841" s="12" t="s">
        <v>810</v>
      </c>
      <c r="I841" s="12" t="s">
        <v>4108</v>
      </c>
      <c r="J841" s="12" t="s">
        <v>772</v>
      </c>
      <c r="K841" s="12" t="s">
        <v>773</v>
      </c>
      <c r="L841" s="12" t="s">
        <v>774</v>
      </c>
    </row>
    <row r="842" ht="14.25" hidden="1" customHeight="1">
      <c r="A842" s="3">
        <v>13854.0</v>
      </c>
      <c r="B842" s="4" t="s">
        <v>3963</v>
      </c>
      <c r="C842" s="4" t="s">
        <v>4109</v>
      </c>
      <c r="D842" s="4" t="s">
        <v>4110</v>
      </c>
      <c r="E842" s="4" t="s">
        <v>4110</v>
      </c>
      <c r="F842" s="4" t="s">
        <v>768</v>
      </c>
      <c r="G842" s="4" t="s">
        <v>4107</v>
      </c>
      <c r="H842" s="4" t="s">
        <v>810</v>
      </c>
      <c r="I842" s="4" t="s">
        <v>4111</v>
      </c>
      <c r="J842" s="4" t="s">
        <v>772</v>
      </c>
      <c r="K842" s="4" t="s">
        <v>773</v>
      </c>
      <c r="L842" s="4" t="s">
        <v>774</v>
      </c>
    </row>
    <row r="843" ht="14.25" hidden="1" customHeight="1">
      <c r="A843" s="11">
        <v>13854.0</v>
      </c>
      <c r="B843" s="12" t="s">
        <v>3963</v>
      </c>
      <c r="C843" s="12" t="s">
        <v>4112</v>
      </c>
      <c r="D843" s="12" t="s">
        <v>4113</v>
      </c>
      <c r="E843" s="12" t="s">
        <v>4113</v>
      </c>
      <c r="F843" s="12" t="s">
        <v>4114</v>
      </c>
      <c r="G843" s="12" t="s">
        <v>4115</v>
      </c>
      <c r="H843" s="12" t="s">
        <v>810</v>
      </c>
      <c r="I843" s="12" t="s">
        <v>4116</v>
      </c>
      <c r="J843" s="12" t="s">
        <v>772</v>
      </c>
      <c r="K843" s="12" t="s">
        <v>773</v>
      </c>
      <c r="L843" s="12" t="s">
        <v>774</v>
      </c>
    </row>
    <row r="844" ht="14.25" hidden="1" customHeight="1">
      <c r="A844" s="3">
        <v>13854.0</v>
      </c>
      <c r="B844" s="4" t="s">
        <v>3963</v>
      </c>
      <c r="C844" s="4" t="s">
        <v>4117</v>
      </c>
      <c r="D844" s="4" t="s">
        <v>4118</v>
      </c>
      <c r="E844" s="4" t="s">
        <v>4118</v>
      </c>
      <c r="F844" s="4" t="s">
        <v>768</v>
      </c>
      <c r="G844" s="4" t="s">
        <v>4119</v>
      </c>
      <c r="H844" s="4" t="s">
        <v>778</v>
      </c>
      <c r="I844" s="4" t="s">
        <v>4120</v>
      </c>
      <c r="J844" s="4" t="s">
        <v>772</v>
      </c>
      <c r="K844" s="4" t="s">
        <v>773</v>
      </c>
      <c r="L844" s="4" t="s">
        <v>774</v>
      </c>
    </row>
    <row r="845" ht="14.25" hidden="1" customHeight="1">
      <c r="A845" s="11">
        <v>13854.0</v>
      </c>
      <c r="B845" s="12" t="s">
        <v>3963</v>
      </c>
      <c r="C845" s="12" t="s">
        <v>4121</v>
      </c>
      <c r="D845" s="12" t="s">
        <v>4122</v>
      </c>
      <c r="E845" s="12" t="s">
        <v>4122</v>
      </c>
      <c r="F845" s="12" t="s">
        <v>768</v>
      </c>
      <c r="G845" s="12" t="s">
        <v>1211</v>
      </c>
      <c r="H845" s="12" t="s">
        <v>778</v>
      </c>
      <c r="I845" s="12" t="s">
        <v>4123</v>
      </c>
      <c r="J845" s="12" t="s">
        <v>772</v>
      </c>
      <c r="K845" s="12" t="s">
        <v>773</v>
      </c>
      <c r="L845" s="12" t="s">
        <v>774</v>
      </c>
    </row>
    <row r="846" ht="14.25" hidden="1" customHeight="1">
      <c r="A846" s="3">
        <v>13854.0</v>
      </c>
      <c r="B846" s="4" t="s">
        <v>3963</v>
      </c>
      <c r="C846" s="4" t="s">
        <v>4124</v>
      </c>
      <c r="D846" s="4" t="s">
        <v>4125</v>
      </c>
      <c r="E846" s="4" t="s">
        <v>4125</v>
      </c>
      <c r="F846" s="4" t="s">
        <v>768</v>
      </c>
      <c r="G846" s="4" t="s">
        <v>4126</v>
      </c>
      <c r="H846" s="4" t="s">
        <v>778</v>
      </c>
      <c r="I846" s="4" t="s">
        <v>4127</v>
      </c>
      <c r="J846" s="4" t="s">
        <v>772</v>
      </c>
      <c r="K846" s="4" t="s">
        <v>773</v>
      </c>
      <c r="L846" s="4" t="s">
        <v>774</v>
      </c>
    </row>
    <row r="847" ht="14.25" hidden="1" customHeight="1">
      <c r="A847" s="11">
        <v>13854.0</v>
      </c>
      <c r="B847" s="12" t="s">
        <v>3963</v>
      </c>
      <c r="C847" s="12" t="s">
        <v>4128</v>
      </c>
      <c r="D847" s="12" t="s">
        <v>4129</v>
      </c>
      <c r="E847" s="12" t="s">
        <v>4130</v>
      </c>
      <c r="F847" s="12" t="s">
        <v>768</v>
      </c>
      <c r="G847" s="12" t="s">
        <v>4131</v>
      </c>
      <c r="H847" s="12" t="s">
        <v>778</v>
      </c>
      <c r="I847" s="12" t="s">
        <v>4132</v>
      </c>
      <c r="J847" s="12" t="s">
        <v>772</v>
      </c>
      <c r="K847" s="12" t="s">
        <v>773</v>
      </c>
      <c r="L847" s="12" t="s">
        <v>774</v>
      </c>
    </row>
    <row r="848" ht="14.25" hidden="1" customHeight="1">
      <c r="A848" s="3">
        <v>13854.0</v>
      </c>
      <c r="B848" s="4" t="s">
        <v>3963</v>
      </c>
      <c r="C848" s="4" t="s">
        <v>4133</v>
      </c>
      <c r="D848" s="4" t="s">
        <v>4134</v>
      </c>
      <c r="E848" s="4" t="s">
        <v>4134</v>
      </c>
      <c r="F848" s="4" t="s">
        <v>768</v>
      </c>
      <c r="G848" s="4" t="s">
        <v>4135</v>
      </c>
      <c r="H848" s="4" t="s">
        <v>778</v>
      </c>
      <c r="I848" s="4" t="s">
        <v>4136</v>
      </c>
      <c r="J848" s="4" t="s">
        <v>772</v>
      </c>
      <c r="K848" s="4" t="s">
        <v>773</v>
      </c>
      <c r="L848" s="4" t="s">
        <v>774</v>
      </c>
    </row>
    <row r="849" ht="14.25" hidden="1" customHeight="1">
      <c r="A849" s="11">
        <v>13854.0</v>
      </c>
      <c r="B849" s="12" t="s">
        <v>3963</v>
      </c>
      <c r="C849" s="12" t="s">
        <v>4137</v>
      </c>
      <c r="D849" s="12" t="s">
        <v>4138</v>
      </c>
      <c r="E849" s="12" t="s">
        <v>4139</v>
      </c>
      <c r="F849" s="12" t="s">
        <v>768</v>
      </c>
      <c r="G849" s="12" t="s">
        <v>4140</v>
      </c>
      <c r="H849" s="12" t="s">
        <v>778</v>
      </c>
      <c r="I849" s="12" t="s">
        <v>4141</v>
      </c>
      <c r="J849" s="12" t="s">
        <v>772</v>
      </c>
      <c r="K849" s="12" t="s">
        <v>773</v>
      </c>
      <c r="L849" s="12" t="s">
        <v>774</v>
      </c>
    </row>
    <row r="850" ht="14.25" hidden="1" customHeight="1">
      <c r="A850" s="3">
        <v>13854.0</v>
      </c>
      <c r="B850" s="4" t="s">
        <v>3963</v>
      </c>
      <c r="C850" s="4" t="s">
        <v>4142</v>
      </c>
      <c r="D850" s="4" t="s">
        <v>4143</v>
      </c>
      <c r="E850" s="4" t="s">
        <v>4144</v>
      </c>
      <c r="F850" s="4" t="s">
        <v>768</v>
      </c>
      <c r="G850" s="4" t="s">
        <v>3827</v>
      </c>
      <c r="H850" s="4" t="s">
        <v>778</v>
      </c>
      <c r="I850" s="4" t="s">
        <v>4145</v>
      </c>
      <c r="J850" s="4" t="s">
        <v>772</v>
      </c>
      <c r="K850" s="4" t="s">
        <v>773</v>
      </c>
      <c r="L850" s="4" t="s">
        <v>774</v>
      </c>
    </row>
    <row r="851" ht="14.25" hidden="1" customHeight="1">
      <c r="A851" s="11">
        <v>13854.0</v>
      </c>
      <c r="B851" s="12" t="s">
        <v>3963</v>
      </c>
      <c r="C851" s="12" t="s">
        <v>4146</v>
      </c>
      <c r="D851" s="12" t="s">
        <v>4147</v>
      </c>
      <c r="E851" s="12" t="s">
        <v>4148</v>
      </c>
      <c r="F851" s="12" t="s">
        <v>768</v>
      </c>
      <c r="G851" s="12" t="s">
        <v>1719</v>
      </c>
      <c r="H851" s="12" t="s">
        <v>778</v>
      </c>
      <c r="I851" s="12" t="s">
        <v>4149</v>
      </c>
      <c r="J851" s="12" t="s">
        <v>772</v>
      </c>
      <c r="K851" s="12" t="s">
        <v>773</v>
      </c>
      <c r="L851" s="12" t="s">
        <v>774</v>
      </c>
    </row>
    <row r="852" ht="14.25" hidden="1" customHeight="1">
      <c r="A852" s="3">
        <v>13854.0</v>
      </c>
      <c r="B852" s="4" t="s">
        <v>3963</v>
      </c>
      <c r="C852" s="4" t="s">
        <v>4150</v>
      </c>
      <c r="D852" s="4" t="s">
        <v>4151</v>
      </c>
      <c r="E852" s="4" t="s">
        <v>4152</v>
      </c>
      <c r="F852" s="4" t="s">
        <v>768</v>
      </c>
      <c r="G852" s="4" t="s">
        <v>4153</v>
      </c>
      <c r="H852" s="4" t="s">
        <v>778</v>
      </c>
      <c r="I852" s="4" t="s">
        <v>4154</v>
      </c>
      <c r="J852" s="4" t="s">
        <v>772</v>
      </c>
      <c r="K852" s="4" t="s">
        <v>773</v>
      </c>
      <c r="L852" s="4" t="s">
        <v>774</v>
      </c>
    </row>
    <row r="853" ht="14.25" hidden="1" customHeight="1">
      <c r="A853" s="11">
        <v>13854.0</v>
      </c>
      <c r="B853" s="12" t="s">
        <v>3963</v>
      </c>
      <c r="C853" s="12" t="s">
        <v>4155</v>
      </c>
      <c r="D853" s="12" t="s">
        <v>4156</v>
      </c>
      <c r="E853" s="12" t="s">
        <v>4157</v>
      </c>
      <c r="F853" s="12" t="s">
        <v>768</v>
      </c>
      <c r="G853" s="12" t="s">
        <v>4158</v>
      </c>
      <c r="H853" s="12" t="s">
        <v>778</v>
      </c>
      <c r="I853" s="12" t="s">
        <v>4159</v>
      </c>
      <c r="J853" s="12" t="s">
        <v>772</v>
      </c>
      <c r="K853" s="12" t="s">
        <v>773</v>
      </c>
      <c r="L853" s="12" t="s">
        <v>774</v>
      </c>
    </row>
    <row r="854" ht="14.25" hidden="1" customHeight="1">
      <c r="A854" s="3">
        <v>13854.0</v>
      </c>
      <c r="B854" s="4" t="s">
        <v>3963</v>
      </c>
      <c r="C854" s="4" t="s">
        <v>4160</v>
      </c>
      <c r="D854" s="4" t="s">
        <v>4161</v>
      </c>
      <c r="E854" s="4" t="s">
        <v>4161</v>
      </c>
      <c r="F854" s="4" t="s">
        <v>768</v>
      </c>
      <c r="G854" s="4" t="s">
        <v>4162</v>
      </c>
      <c r="H854" s="4" t="s">
        <v>778</v>
      </c>
      <c r="I854" s="4" t="s">
        <v>4163</v>
      </c>
      <c r="J854" s="4" t="s">
        <v>772</v>
      </c>
      <c r="K854" s="4" t="s">
        <v>773</v>
      </c>
      <c r="L854" s="4" t="s">
        <v>774</v>
      </c>
    </row>
    <row r="855" ht="14.25" hidden="1" customHeight="1">
      <c r="A855" s="11">
        <v>13854.0</v>
      </c>
      <c r="B855" s="12" t="s">
        <v>3963</v>
      </c>
      <c r="C855" s="12" t="s">
        <v>4164</v>
      </c>
      <c r="D855" s="12" t="s">
        <v>4165</v>
      </c>
      <c r="E855" s="12" t="s">
        <v>4165</v>
      </c>
      <c r="F855" s="12" t="s">
        <v>768</v>
      </c>
      <c r="G855" s="12" t="s">
        <v>1836</v>
      </c>
      <c r="H855" s="12" t="s">
        <v>778</v>
      </c>
      <c r="I855" s="12" t="s">
        <v>4166</v>
      </c>
      <c r="J855" s="12" t="s">
        <v>772</v>
      </c>
      <c r="K855" s="12" t="s">
        <v>773</v>
      </c>
      <c r="L855" s="12" t="s">
        <v>774</v>
      </c>
    </row>
    <row r="856" ht="14.25" hidden="1" customHeight="1">
      <c r="A856" s="3">
        <v>13854.0</v>
      </c>
      <c r="B856" s="4" t="s">
        <v>3963</v>
      </c>
      <c r="C856" s="4" t="s">
        <v>4167</v>
      </c>
      <c r="D856" s="4" t="s">
        <v>4168</v>
      </c>
      <c r="E856" s="4" t="s">
        <v>4169</v>
      </c>
      <c r="F856" s="4" t="s">
        <v>768</v>
      </c>
      <c r="G856" s="4" t="s">
        <v>4170</v>
      </c>
      <c r="H856" s="4" t="s">
        <v>778</v>
      </c>
      <c r="I856" s="4" t="s">
        <v>4171</v>
      </c>
      <c r="J856" s="4" t="s">
        <v>772</v>
      </c>
      <c r="K856" s="4" t="s">
        <v>773</v>
      </c>
      <c r="L856" s="4" t="s">
        <v>774</v>
      </c>
    </row>
    <row r="857" ht="14.25" hidden="1" customHeight="1">
      <c r="A857" s="11">
        <v>13854.0</v>
      </c>
      <c r="B857" s="12" t="s">
        <v>3963</v>
      </c>
      <c r="C857" s="12" t="s">
        <v>4172</v>
      </c>
      <c r="D857" s="12" t="s">
        <v>4173</v>
      </c>
      <c r="E857" s="12" t="s">
        <v>4174</v>
      </c>
      <c r="F857" s="12" t="s">
        <v>768</v>
      </c>
      <c r="G857" s="12" t="s">
        <v>4175</v>
      </c>
      <c r="H857" s="12" t="s">
        <v>778</v>
      </c>
      <c r="I857" s="12" t="s">
        <v>4176</v>
      </c>
      <c r="J857" s="12" t="s">
        <v>772</v>
      </c>
      <c r="K857" s="12" t="s">
        <v>773</v>
      </c>
      <c r="L857" s="12" t="s">
        <v>774</v>
      </c>
    </row>
    <row r="858" ht="14.25" hidden="1" customHeight="1">
      <c r="A858" s="3">
        <v>13854.0</v>
      </c>
      <c r="B858" s="4" t="s">
        <v>3963</v>
      </c>
      <c r="C858" s="4" t="s">
        <v>4177</v>
      </c>
      <c r="D858" s="4" t="s">
        <v>4178</v>
      </c>
      <c r="E858" s="4" t="s">
        <v>4178</v>
      </c>
      <c r="F858" s="4" t="s">
        <v>768</v>
      </c>
      <c r="G858" s="4" t="s">
        <v>1074</v>
      </c>
      <c r="H858" s="4" t="s">
        <v>778</v>
      </c>
      <c r="I858" s="4" t="s">
        <v>4179</v>
      </c>
      <c r="J858" s="4" t="s">
        <v>772</v>
      </c>
      <c r="K858" s="4" t="s">
        <v>773</v>
      </c>
      <c r="L858" s="4" t="s">
        <v>774</v>
      </c>
    </row>
    <row r="859" ht="14.25" hidden="1" customHeight="1">
      <c r="A859" s="11">
        <v>13854.0</v>
      </c>
      <c r="B859" s="12" t="s">
        <v>3963</v>
      </c>
      <c r="C859" s="12" t="s">
        <v>4180</v>
      </c>
      <c r="D859" s="12" t="s">
        <v>4181</v>
      </c>
      <c r="E859" s="12" t="s">
        <v>4181</v>
      </c>
      <c r="F859" s="12" t="s">
        <v>768</v>
      </c>
      <c r="G859" s="12" t="s">
        <v>3889</v>
      </c>
      <c r="H859" s="12" t="s">
        <v>778</v>
      </c>
      <c r="I859" s="12" t="s">
        <v>4182</v>
      </c>
      <c r="J859" s="12" t="s">
        <v>772</v>
      </c>
      <c r="K859" s="12" t="s">
        <v>773</v>
      </c>
      <c r="L859" s="12" t="s">
        <v>774</v>
      </c>
    </row>
    <row r="860" ht="14.25" hidden="1" customHeight="1">
      <c r="A860" s="3">
        <v>13854.0</v>
      </c>
      <c r="B860" s="4" t="s">
        <v>3963</v>
      </c>
      <c r="C860" s="4" t="s">
        <v>4183</v>
      </c>
      <c r="D860" s="4" t="s">
        <v>4184</v>
      </c>
      <c r="E860" s="4" t="s">
        <v>4184</v>
      </c>
      <c r="F860" s="4" t="s">
        <v>768</v>
      </c>
      <c r="G860" s="4" t="s">
        <v>4185</v>
      </c>
      <c r="H860" s="4" t="s">
        <v>778</v>
      </c>
      <c r="I860" s="4" t="s">
        <v>4186</v>
      </c>
      <c r="J860" s="4" t="s">
        <v>772</v>
      </c>
      <c r="K860" s="4" t="s">
        <v>773</v>
      </c>
      <c r="L860" s="4" t="s">
        <v>774</v>
      </c>
    </row>
    <row r="861" ht="14.25" hidden="1" customHeight="1">
      <c r="A861" s="11">
        <v>13854.0</v>
      </c>
      <c r="B861" s="12" t="s">
        <v>3963</v>
      </c>
      <c r="C861" s="12" t="s">
        <v>4187</v>
      </c>
      <c r="D861" s="12" t="s">
        <v>4188</v>
      </c>
      <c r="E861" s="12" t="s">
        <v>4188</v>
      </c>
      <c r="F861" s="12" t="s">
        <v>768</v>
      </c>
      <c r="G861" s="12" t="s">
        <v>4189</v>
      </c>
      <c r="H861" s="12" t="s">
        <v>778</v>
      </c>
      <c r="I861" s="12" t="s">
        <v>4190</v>
      </c>
      <c r="J861" s="12" t="s">
        <v>772</v>
      </c>
      <c r="K861" s="12" t="s">
        <v>773</v>
      </c>
      <c r="L861" s="12" t="s">
        <v>774</v>
      </c>
    </row>
    <row r="862" ht="14.25" hidden="1" customHeight="1">
      <c r="A862" s="3">
        <v>13854.0</v>
      </c>
      <c r="B862" s="4" t="s">
        <v>3963</v>
      </c>
      <c r="C862" s="4" t="s">
        <v>4191</v>
      </c>
      <c r="D862" s="4" t="s">
        <v>4192</v>
      </c>
      <c r="E862" s="4" t="s">
        <v>4192</v>
      </c>
      <c r="F862" s="4" t="s">
        <v>768</v>
      </c>
      <c r="G862" s="4" t="s">
        <v>4193</v>
      </c>
      <c r="H862" s="4" t="s">
        <v>778</v>
      </c>
      <c r="I862" s="4" t="s">
        <v>4194</v>
      </c>
      <c r="J862" s="4" t="s">
        <v>772</v>
      </c>
      <c r="K862" s="4" t="s">
        <v>773</v>
      </c>
      <c r="L862" s="4" t="s">
        <v>774</v>
      </c>
    </row>
    <row r="863" ht="14.25" hidden="1" customHeight="1">
      <c r="A863" s="11">
        <v>13854.0</v>
      </c>
      <c r="B863" s="12" t="s">
        <v>3963</v>
      </c>
      <c r="C863" s="12" t="s">
        <v>4195</v>
      </c>
      <c r="D863" s="12" t="s">
        <v>4196</v>
      </c>
      <c r="E863" s="12" t="s">
        <v>4196</v>
      </c>
      <c r="F863" s="12" t="s">
        <v>768</v>
      </c>
      <c r="G863" s="12" t="s">
        <v>3522</v>
      </c>
      <c r="H863" s="12" t="s">
        <v>778</v>
      </c>
      <c r="I863" s="12" t="s">
        <v>4197</v>
      </c>
      <c r="J863" s="12" t="s">
        <v>772</v>
      </c>
      <c r="K863" s="12" t="s">
        <v>773</v>
      </c>
      <c r="L863" s="12" t="s">
        <v>774</v>
      </c>
    </row>
    <row r="864" ht="14.25" hidden="1" customHeight="1">
      <c r="A864" s="3">
        <v>13854.0</v>
      </c>
      <c r="B864" s="4" t="s">
        <v>3963</v>
      </c>
      <c r="C864" s="4" t="s">
        <v>4198</v>
      </c>
      <c r="D864" s="4" t="s">
        <v>4199</v>
      </c>
      <c r="E864" s="4" t="s">
        <v>4199</v>
      </c>
      <c r="F864" s="4" t="s">
        <v>768</v>
      </c>
      <c r="G864" s="4" t="s">
        <v>3467</v>
      </c>
      <c r="H864" s="4" t="s">
        <v>778</v>
      </c>
      <c r="I864" s="4" t="s">
        <v>4200</v>
      </c>
      <c r="J864" s="4" t="s">
        <v>772</v>
      </c>
      <c r="K864" s="4" t="s">
        <v>773</v>
      </c>
      <c r="L864" s="4" t="s">
        <v>774</v>
      </c>
    </row>
    <row r="865" ht="14.25" hidden="1" customHeight="1">
      <c r="A865" s="11">
        <v>13854.0</v>
      </c>
      <c r="B865" s="12" t="s">
        <v>3963</v>
      </c>
      <c r="C865" s="12" t="s">
        <v>4201</v>
      </c>
      <c r="D865" s="12" t="s">
        <v>4202</v>
      </c>
      <c r="E865" s="12" t="s">
        <v>4202</v>
      </c>
      <c r="F865" s="12" t="s">
        <v>768</v>
      </c>
      <c r="G865" s="12" t="s">
        <v>4203</v>
      </c>
      <c r="H865" s="12" t="s">
        <v>778</v>
      </c>
      <c r="I865" s="12" t="s">
        <v>4204</v>
      </c>
      <c r="J865" s="12" t="s">
        <v>772</v>
      </c>
      <c r="K865" s="12" t="s">
        <v>773</v>
      </c>
      <c r="L865" s="12" t="s">
        <v>774</v>
      </c>
    </row>
    <row r="866" ht="14.25" hidden="1" customHeight="1">
      <c r="A866" s="3">
        <v>13854.0</v>
      </c>
      <c r="B866" s="4" t="s">
        <v>3963</v>
      </c>
      <c r="C866" s="4" t="s">
        <v>4205</v>
      </c>
      <c r="D866" s="4" t="s">
        <v>4206</v>
      </c>
      <c r="E866" s="4" t="s">
        <v>4206</v>
      </c>
      <c r="F866" s="4" t="s">
        <v>768</v>
      </c>
      <c r="G866" s="4" t="s">
        <v>3869</v>
      </c>
      <c r="H866" s="4" t="s">
        <v>778</v>
      </c>
      <c r="I866" s="4" t="s">
        <v>4207</v>
      </c>
      <c r="J866" s="4" t="s">
        <v>772</v>
      </c>
      <c r="K866" s="4" t="s">
        <v>773</v>
      </c>
      <c r="L866" s="4" t="s">
        <v>774</v>
      </c>
    </row>
    <row r="867" ht="14.25" hidden="1" customHeight="1">
      <c r="A867" s="11">
        <v>13854.0</v>
      </c>
      <c r="B867" s="12" t="s">
        <v>3963</v>
      </c>
      <c r="C867" s="12" t="s">
        <v>4208</v>
      </c>
      <c r="D867" s="12" t="s">
        <v>4209</v>
      </c>
      <c r="E867" s="12" t="s">
        <v>4209</v>
      </c>
      <c r="F867" s="12" t="s">
        <v>768</v>
      </c>
      <c r="G867" s="12" t="s">
        <v>4210</v>
      </c>
      <c r="H867" s="12" t="s">
        <v>778</v>
      </c>
      <c r="I867" s="12" t="s">
        <v>4211</v>
      </c>
      <c r="J867" s="12" t="s">
        <v>772</v>
      </c>
      <c r="K867" s="12" t="s">
        <v>773</v>
      </c>
      <c r="L867" s="12" t="s">
        <v>774</v>
      </c>
    </row>
    <row r="868" ht="14.25" hidden="1" customHeight="1">
      <c r="A868" s="3">
        <v>13854.0</v>
      </c>
      <c r="B868" s="4" t="s">
        <v>3963</v>
      </c>
      <c r="C868" s="4" t="s">
        <v>4212</v>
      </c>
      <c r="D868" s="4" t="s">
        <v>4213</v>
      </c>
      <c r="E868" s="4" t="s">
        <v>4214</v>
      </c>
      <c r="F868" s="4" t="s">
        <v>768</v>
      </c>
      <c r="G868" s="4" t="s">
        <v>4215</v>
      </c>
      <c r="H868" s="4" t="s">
        <v>778</v>
      </c>
      <c r="I868" s="4" t="s">
        <v>4216</v>
      </c>
      <c r="J868" s="4" t="s">
        <v>772</v>
      </c>
      <c r="K868" s="4" t="s">
        <v>773</v>
      </c>
      <c r="L868" s="4" t="s">
        <v>774</v>
      </c>
    </row>
    <row r="869" ht="14.25" hidden="1" customHeight="1">
      <c r="A869" s="11">
        <v>13854.0</v>
      </c>
      <c r="B869" s="12" t="s">
        <v>3963</v>
      </c>
      <c r="C869" s="12" t="s">
        <v>4217</v>
      </c>
      <c r="D869" s="12" t="s">
        <v>4218</v>
      </c>
      <c r="E869" s="12" t="s">
        <v>4218</v>
      </c>
      <c r="F869" s="12" t="s">
        <v>768</v>
      </c>
      <c r="G869" s="12" t="s">
        <v>4219</v>
      </c>
      <c r="H869" s="12" t="s">
        <v>778</v>
      </c>
      <c r="I869" s="12" t="s">
        <v>4220</v>
      </c>
      <c r="J869" s="12" t="s">
        <v>772</v>
      </c>
      <c r="K869" s="12" t="s">
        <v>773</v>
      </c>
      <c r="L869" s="12" t="s">
        <v>774</v>
      </c>
    </row>
    <row r="870" ht="14.25" hidden="1" customHeight="1">
      <c r="A870" s="3">
        <v>13854.0</v>
      </c>
      <c r="B870" s="4" t="s">
        <v>3963</v>
      </c>
      <c r="C870" s="4" t="s">
        <v>4221</v>
      </c>
      <c r="D870" s="4" t="s">
        <v>4222</v>
      </c>
      <c r="E870" s="4" t="s">
        <v>4223</v>
      </c>
      <c r="F870" s="4" t="s">
        <v>768</v>
      </c>
      <c r="G870" s="4" t="s">
        <v>4224</v>
      </c>
      <c r="H870" s="4" t="s">
        <v>778</v>
      </c>
      <c r="I870" s="4" t="s">
        <v>4225</v>
      </c>
      <c r="J870" s="4" t="s">
        <v>772</v>
      </c>
      <c r="K870" s="4" t="s">
        <v>773</v>
      </c>
      <c r="L870" s="4" t="s">
        <v>774</v>
      </c>
    </row>
    <row r="871" ht="14.25" hidden="1" customHeight="1">
      <c r="A871" s="11">
        <v>13854.0</v>
      </c>
      <c r="B871" s="12" t="s">
        <v>3963</v>
      </c>
      <c r="C871" s="12" t="s">
        <v>4226</v>
      </c>
      <c r="D871" s="12" t="s">
        <v>4227</v>
      </c>
      <c r="E871" s="12" t="s">
        <v>4227</v>
      </c>
      <c r="F871" s="12" t="s">
        <v>768</v>
      </c>
      <c r="G871" s="12" t="s">
        <v>1211</v>
      </c>
      <c r="H871" s="12" t="s">
        <v>778</v>
      </c>
      <c r="I871" s="12" t="s">
        <v>4228</v>
      </c>
      <c r="J871" s="12" t="s">
        <v>772</v>
      </c>
      <c r="K871" s="12" t="s">
        <v>773</v>
      </c>
      <c r="L871" s="12" t="s">
        <v>774</v>
      </c>
    </row>
    <row r="872" ht="14.25" hidden="1" customHeight="1">
      <c r="A872" s="3">
        <v>13854.0</v>
      </c>
      <c r="B872" s="4" t="s">
        <v>3963</v>
      </c>
      <c r="C872" s="4" t="s">
        <v>4229</v>
      </c>
      <c r="D872" s="4" t="s">
        <v>4230</v>
      </c>
      <c r="E872" s="4" t="s">
        <v>4230</v>
      </c>
      <c r="F872" s="4" t="s">
        <v>768</v>
      </c>
      <c r="G872" s="4" t="s">
        <v>4231</v>
      </c>
      <c r="H872" s="4" t="s">
        <v>778</v>
      </c>
      <c r="I872" s="4" t="s">
        <v>4232</v>
      </c>
      <c r="J872" s="4" t="s">
        <v>772</v>
      </c>
      <c r="K872" s="4" t="s">
        <v>773</v>
      </c>
      <c r="L872" s="4" t="s">
        <v>774</v>
      </c>
    </row>
    <row r="873" ht="14.25" hidden="1" customHeight="1">
      <c r="A873" s="11">
        <v>13854.0</v>
      </c>
      <c r="B873" s="12" t="s">
        <v>3963</v>
      </c>
      <c r="C873" s="12" t="s">
        <v>4233</v>
      </c>
      <c r="D873" s="12" t="s">
        <v>4234</v>
      </c>
      <c r="E873" s="12" t="s">
        <v>4235</v>
      </c>
      <c r="F873" s="12" t="s">
        <v>768</v>
      </c>
      <c r="G873" s="12" t="s">
        <v>3016</v>
      </c>
      <c r="H873" s="12" t="s">
        <v>778</v>
      </c>
      <c r="I873" s="12" t="s">
        <v>4236</v>
      </c>
      <c r="J873" s="12" t="s">
        <v>772</v>
      </c>
      <c r="K873" s="12" t="s">
        <v>773</v>
      </c>
      <c r="L873" s="12" t="s">
        <v>774</v>
      </c>
    </row>
    <row r="874" ht="14.25" hidden="1" customHeight="1">
      <c r="A874" s="3">
        <v>13854.0</v>
      </c>
      <c r="B874" s="4" t="s">
        <v>3963</v>
      </c>
      <c r="C874" s="4" t="s">
        <v>4237</v>
      </c>
      <c r="D874" s="4" t="s">
        <v>4238</v>
      </c>
      <c r="E874" s="4" t="s">
        <v>4238</v>
      </c>
      <c r="F874" s="4" t="s">
        <v>768</v>
      </c>
      <c r="G874" s="4" t="s">
        <v>4239</v>
      </c>
      <c r="H874" s="4" t="s">
        <v>778</v>
      </c>
      <c r="I874" s="4" t="s">
        <v>4240</v>
      </c>
      <c r="J874" s="4" t="s">
        <v>772</v>
      </c>
      <c r="K874" s="4" t="s">
        <v>773</v>
      </c>
      <c r="L874" s="4" t="s">
        <v>774</v>
      </c>
    </row>
    <row r="875" ht="14.25" hidden="1" customHeight="1">
      <c r="A875" s="11">
        <v>13854.0</v>
      </c>
      <c r="B875" s="12" t="s">
        <v>3963</v>
      </c>
      <c r="C875" s="12" t="s">
        <v>4241</v>
      </c>
      <c r="D875" s="12" t="s">
        <v>4242</v>
      </c>
      <c r="E875" s="12" t="s">
        <v>4242</v>
      </c>
      <c r="F875" s="12" t="s">
        <v>768</v>
      </c>
      <c r="G875" s="12" t="s">
        <v>4243</v>
      </c>
      <c r="H875" s="12" t="s">
        <v>778</v>
      </c>
      <c r="I875" s="12" t="s">
        <v>4244</v>
      </c>
      <c r="J875" s="12" t="s">
        <v>772</v>
      </c>
      <c r="K875" s="12" t="s">
        <v>773</v>
      </c>
      <c r="L875" s="12" t="s">
        <v>774</v>
      </c>
    </row>
    <row r="876" ht="14.25" hidden="1" customHeight="1">
      <c r="A876" s="3">
        <v>13854.0</v>
      </c>
      <c r="B876" s="4" t="s">
        <v>3963</v>
      </c>
      <c r="C876" s="4" t="s">
        <v>4245</v>
      </c>
      <c r="D876" s="4" t="s">
        <v>4246</v>
      </c>
      <c r="E876" s="4" t="s">
        <v>4247</v>
      </c>
      <c r="F876" s="4" t="s">
        <v>768</v>
      </c>
      <c r="G876" s="4" t="s">
        <v>3207</v>
      </c>
      <c r="H876" s="4" t="s">
        <v>778</v>
      </c>
      <c r="I876" s="4" t="s">
        <v>4248</v>
      </c>
      <c r="J876" s="4" t="s">
        <v>772</v>
      </c>
      <c r="K876" s="4" t="s">
        <v>773</v>
      </c>
      <c r="L876" s="4" t="s">
        <v>774</v>
      </c>
    </row>
    <row r="877" ht="14.25" hidden="1" customHeight="1">
      <c r="A877" s="11">
        <v>13854.0</v>
      </c>
      <c r="B877" s="12" t="s">
        <v>3963</v>
      </c>
      <c r="C877" s="12" t="s">
        <v>4249</v>
      </c>
      <c r="D877" s="12" t="s">
        <v>4250</v>
      </c>
      <c r="E877" s="12" t="s">
        <v>4250</v>
      </c>
      <c r="F877" s="12" t="s">
        <v>768</v>
      </c>
      <c r="G877" s="12" t="s">
        <v>4251</v>
      </c>
      <c r="H877" s="12" t="s">
        <v>778</v>
      </c>
      <c r="I877" s="12" t="s">
        <v>4252</v>
      </c>
      <c r="J877" s="12" t="s">
        <v>772</v>
      </c>
      <c r="K877" s="12" t="s">
        <v>773</v>
      </c>
      <c r="L877" s="12" t="s">
        <v>774</v>
      </c>
    </row>
    <row r="878" ht="14.25" hidden="1" customHeight="1">
      <c r="A878" s="3">
        <v>13854.0</v>
      </c>
      <c r="B878" s="4" t="s">
        <v>3963</v>
      </c>
      <c r="C878" s="4" t="s">
        <v>4253</v>
      </c>
      <c r="D878" s="4" t="s">
        <v>4254</v>
      </c>
      <c r="E878" s="4" t="s">
        <v>4254</v>
      </c>
      <c r="F878" s="4" t="s">
        <v>768</v>
      </c>
      <c r="G878" s="4" t="s">
        <v>4255</v>
      </c>
      <c r="H878" s="4" t="s">
        <v>778</v>
      </c>
      <c r="I878" s="4" t="s">
        <v>4256</v>
      </c>
      <c r="J878" s="4" t="s">
        <v>772</v>
      </c>
      <c r="K878" s="4" t="s">
        <v>773</v>
      </c>
      <c r="L878" s="4" t="s">
        <v>774</v>
      </c>
    </row>
    <row r="879" ht="14.25" hidden="1" customHeight="1">
      <c r="A879" s="11">
        <v>13854.0</v>
      </c>
      <c r="B879" s="12" t="s">
        <v>3963</v>
      </c>
      <c r="C879" s="12" t="s">
        <v>4257</v>
      </c>
      <c r="D879" s="12" t="s">
        <v>4258</v>
      </c>
      <c r="E879" s="12" t="s">
        <v>4258</v>
      </c>
      <c r="F879" s="12" t="s">
        <v>768</v>
      </c>
      <c r="G879" s="12" t="s">
        <v>794</v>
      </c>
      <c r="H879" s="12" t="s">
        <v>778</v>
      </c>
      <c r="I879" s="12" t="s">
        <v>4259</v>
      </c>
      <c r="J879" s="12" t="s">
        <v>772</v>
      </c>
      <c r="K879" s="12" t="s">
        <v>773</v>
      </c>
      <c r="L879" s="12" t="s">
        <v>774</v>
      </c>
    </row>
    <row r="880" ht="14.25" hidden="1" customHeight="1">
      <c r="A880" s="3">
        <v>13854.0</v>
      </c>
      <c r="B880" s="4" t="s">
        <v>3963</v>
      </c>
      <c r="C880" s="4" t="s">
        <v>4260</v>
      </c>
      <c r="D880" s="4" t="s">
        <v>4261</v>
      </c>
      <c r="E880" s="4" t="s">
        <v>4261</v>
      </c>
      <c r="F880" s="4" t="s">
        <v>768</v>
      </c>
      <c r="G880" s="4" t="s">
        <v>4262</v>
      </c>
      <c r="H880" s="4" t="s">
        <v>778</v>
      </c>
      <c r="I880" s="4" t="s">
        <v>4263</v>
      </c>
      <c r="J880" s="4" t="s">
        <v>772</v>
      </c>
      <c r="K880" s="4" t="s">
        <v>773</v>
      </c>
      <c r="L880" s="4" t="s">
        <v>774</v>
      </c>
    </row>
    <row r="881" ht="14.25" hidden="1" customHeight="1">
      <c r="A881" s="11">
        <v>13854.0</v>
      </c>
      <c r="B881" s="12" t="s">
        <v>3963</v>
      </c>
      <c r="C881" s="12" t="s">
        <v>4264</v>
      </c>
      <c r="D881" s="12" t="s">
        <v>4265</v>
      </c>
      <c r="E881" s="12" t="s">
        <v>4265</v>
      </c>
      <c r="F881" s="12" t="s">
        <v>768</v>
      </c>
      <c r="G881" s="12" t="s">
        <v>4266</v>
      </c>
      <c r="H881" s="12" t="s">
        <v>778</v>
      </c>
      <c r="I881" s="12" t="s">
        <v>4267</v>
      </c>
      <c r="J881" s="12" t="s">
        <v>772</v>
      </c>
      <c r="K881" s="12" t="s">
        <v>773</v>
      </c>
      <c r="L881" s="12" t="s">
        <v>774</v>
      </c>
    </row>
    <row r="882" ht="14.25" hidden="1" customHeight="1">
      <c r="A882" s="3">
        <v>13854.0</v>
      </c>
      <c r="B882" s="4" t="s">
        <v>3963</v>
      </c>
      <c r="C882" s="4" t="s">
        <v>4268</v>
      </c>
      <c r="D882" s="4" t="s">
        <v>4269</v>
      </c>
      <c r="E882" s="4" t="s">
        <v>4269</v>
      </c>
      <c r="F882" s="4" t="s">
        <v>768</v>
      </c>
      <c r="G882" s="4" t="s">
        <v>4270</v>
      </c>
      <c r="H882" s="4" t="s">
        <v>778</v>
      </c>
      <c r="I882" s="4" t="s">
        <v>4271</v>
      </c>
      <c r="J882" s="4" t="s">
        <v>772</v>
      </c>
      <c r="K882" s="4" t="s">
        <v>773</v>
      </c>
      <c r="L882" s="4" t="s">
        <v>774</v>
      </c>
    </row>
    <row r="883" ht="14.25" hidden="1" customHeight="1">
      <c r="A883" s="11">
        <v>13854.0</v>
      </c>
      <c r="B883" s="12" t="s">
        <v>3963</v>
      </c>
      <c r="C883" s="12" t="s">
        <v>4272</v>
      </c>
      <c r="D883" s="12" t="s">
        <v>4273</v>
      </c>
      <c r="E883" s="12" t="s">
        <v>4274</v>
      </c>
      <c r="F883" s="12" t="s">
        <v>768</v>
      </c>
      <c r="G883" s="12" t="s">
        <v>1836</v>
      </c>
      <c r="H883" s="12" t="s">
        <v>778</v>
      </c>
      <c r="I883" s="12" t="s">
        <v>4275</v>
      </c>
      <c r="J883" s="12" t="s">
        <v>772</v>
      </c>
      <c r="K883" s="12" t="s">
        <v>773</v>
      </c>
      <c r="L883" s="12" t="s">
        <v>774</v>
      </c>
    </row>
    <row r="884" ht="14.25" hidden="1" customHeight="1">
      <c r="A884" s="3">
        <v>13854.0</v>
      </c>
      <c r="B884" s="4" t="s">
        <v>3963</v>
      </c>
      <c r="C884" s="4" t="s">
        <v>4276</v>
      </c>
      <c r="D884" s="4" t="s">
        <v>4277</v>
      </c>
      <c r="E884" s="4" t="s">
        <v>4277</v>
      </c>
      <c r="F884" s="4" t="s">
        <v>768</v>
      </c>
      <c r="G884" s="4" t="s">
        <v>1561</v>
      </c>
      <c r="H884" s="4" t="s">
        <v>778</v>
      </c>
      <c r="I884" s="4" t="s">
        <v>4278</v>
      </c>
      <c r="J884" s="4" t="s">
        <v>772</v>
      </c>
      <c r="K884" s="4" t="s">
        <v>773</v>
      </c>
      <c r="L884" s="4" t="s">
        <v>774</v>
      </c>
    </row>
    <row r="885" ht="14.25" hidden="1" customHeight="1">
      <c r="A885" s="11">
        <v>13854.0</v>
      </c>
      <c r="B885" s="12" t="s">
        <v>3963</v>
      </c>
      <c r="C885" s="12" t="s">
        <v>4279</v>
      </c>
      <c r="D885" s="12" t="s">
        <v>4280</v>
      </c>
      <c r="E885" s="12" t="s">
        <v>4280</v>
      </c>
      <c r="F885" s="12" t="s">
        <v>768</v>
      </c>
      <c r="G885" s="12" t="s">
        <v>4281</v>
      </c>
      <c r="H885" s="12" t="s">
        <v>778</v>
      </c>
      <c r="I885" s="12" t="s">
        <v>4282</v>
      </c>
      <c r="J885" s="12" t="s">
        <v>772</v>
      </c>
      <c r="K885" s="12" t="s">
        <v>773</v>
      </c>
      <c r="L885" s="12" t="s">
        <v>774</v>
      </c>
    </row>
    <row r="886" ht="14.25" hidden="1" customHeight="1">
      <c r="A886" s="3">
        <v>13854.0</v>
      </c>
      <c r="B886" s="4" t="s">
        <v>3963</v>
      </c>
      <c r="C886" s="4" t="s">
        <v>4283</v>
      </c>
      <c r="D886" s="4" t="s">
        <v>4284</v>
      </c>
      <c r="E886" s="4" t="s">
        <v>4284</v>
      </c>
      <c r="F886" s="4" t="s">
        <v>768</v>
      </c>
      <c r="G886" s="4" t="s">
        <v>4285</v>
      </c>
      <c r="H886" s="4" t="s">
        <v>778</v>
      </c>
      <c r="I886" s="4" t="s">
        <v>4286</v>
      </c>
      <c r="J886" s="4" t="s">
        <v>772</v>
      </c>
      <c r="K886" s="4" t="s">
        <v>773</v>
      </c>
      <c r="L886" s="4" t="s">
        <v>774</v>
      </c>
    </row>
    <row r="887" ht="14.25" hidden="1" customHeight="1">
      <c r="A887" s="11">
        <v>13854.0</v>
      </c>
      <c r="B887" s="12" t="s">
        <v>3963</v>
      </c>
      <c r="C887" s="12" t="s">
        <v>4287</v>
      </c>
      <c r="D887" s="12" t="s">
        <v>4288</v>
      </c>
      <c r="E887" s="12" t="s">
        <v>4288</v>
      </c>
      <c r="F887" s="12" t="s">
        <v>768</v>
      </c>
      <c r="G887" s="12" t="s">
        <v>4289</v>
      </c>
      <c r="H887" s="12" t="s">
        <v>778</v>
      </c>
      <c r="I887" s="12" t="s">
        <v>4290</v>
      </c>
      <c r="J887" s="12" t="s">
        <v>772</v>
      </c>
      <c r="K887" s="12" t="s">
        <v>773</v>
      </c>
      <c r="L887" s="12" t="s">
        <v>774</v>
      </c>
    </row>
    <row r="888" ht="14.25" hidden="1" customHeight="1">
      <c r="A888" s="3">
        <v>13854.0</v>
      </c>
      <c r="B888" s="4" t="s">
        <v>3963</v>
      </c>
      <c r="C888" s="4" t="s">
        <v>4291</v>
      </c>
      <c r="D888" s="4" t="s">
        <v>4292</v>
      </c>
      <c r="E888" s="4" t="s">
        <v>4293</v>
      </c>
      <c r="F888" s="4" t="s">
        <v>768</v>
      </c>
      <c r="G888" s="4" t="s">
        <v>4285</v>
      </c>
      <c r="H888" s="4" t="s">
        <v>778</v>
      </c>
      <c r="I888" s="4" t="s">
        <v>4294</v>
      </c>
      <c r="J888" s="4" t="s">
        <v>772</v>
      </c>
      <c r="K888" s="4" t="s">
        <v>773</v>
      </c>
      <c r="L888" s="4" t="s">
        <v>774</v>
      </c>
    </row>
    <row r="889" ht="14.25" hidden="1" customHeight="1">
      <c r="A889" s="11">
        <v>13854.0</v>
      </c>
      <c r="B889" s="12" t="s">
        <v>3963</v>
      </c>
      <c r="C889" s="12" t="s">
        <v>4295</v>
      </c>
      <c r="D889" s="12" t="s">
        <v>4296</v>
      </c>
      <c r="E889" s="12" t="s">
        <v>4296</v>
      </c>
      <c r="F889" s="12" t="s">
        <v>768</v>
      </c>
      <c r="G889" s="12" t="s">
        <v>4297</v>
      </c>
      <c r="H889" s="12" t="s">
        <v>778</v>
      </c>
      <c r="I889" s="12" t="s">
        <v>4298</v>
      </c>
      <c r="J889" s="12" t="s">
        <v>772</v>
      </c>
      <c r="K889" s="12" t="s">
        <v>773</v>
      </c>
      <c r="L889" s="12" t="s">
        <v>774</v>
      </c>
    </row>
    <row r="890" ht="14.25" hidden="1" customHeight="1">
      <c r="A890" s="3">
        <v>13854.0</v>
      </c>
      <c r="B890" s="4" t="s">
        <v>3963</v>
      </c>
      <c r="C890" s="4" t="s">
        <v>4299</v>
      </c>
      <c r="D890" s="4" t="s">
        <v>4300</v>
      </c>
      <c r="E890" s="4" t="s">
        <v>4300</v>
      </c>
      <c r="F890" s="4" t="s">
        <v>768</v>
      </c>
      <c r="G890" s="4" t="s">
        <v>3364</v>
      </c>
      <c r="H890" s="4" t="s">
        <v>778</v>
      </c>
      <c r="I890" s="4" t="s">
        <v>4301</v>
      </c>
      <c r="J890" s="4" t="s">
        <v>772</v>
      </c>
      <c r="K890" s="4" t="s">
        <v>773</v>
      </c>
      <c r="L890" s="4" t="s">
        <v>774</v>
      </c>
    </row>
    <row r="891" ht="14.25" hidden="1" customHeight="1">
      <c r="A891" s="11">
        <v>13854.0</v>
      </c>
      <c r="B891" s="12" t="s">
        <v>3963</v>
      </c>
      <c r="C891" s="12" t="s">
        <v>4302</v>
      </c>
      <c r="D891" s="12" t="s">
        <v>4303</v>
      </c>
      <c r="E891" s="12" t="s">
        <v>4303</v>
      </c>
      <c r="F891" s="12" t="s">
        <v>768</v>
      </c>
      <c r="G891" s="12" t="s">
        <v>4304</v>
      </c>
      <c r="H891" s="12" t="s">
        <v>778</v>
      </c>
      <c r="I891" s="12" t="s">
        <v>4305</v>
      </c>
      <c r="J891" s="12" t="s">
        <v>772</v>
      </c>
      <c r="K891" s="12" t="s">
        <v>773</v>
      </c>
      <c r="L891" s="12" t="s">
        <v>774</v>
      </c>
    </row>
    <row r="892" ht="14.25" hidden="1" customHeight="1">
      <c r="A892" s="3">
        <v>13854.0</v>
      </c>
      <c r="B892" s="4" t="s">
        <v>3963</v>
      </c>
      <c r="C892" s="4" t="s">
        <v>4306</v>
      </c>
      <c r="D892" s="4" t="s">
        <v>4307</v>
      </c>
      <c r="E892" s="4" t="s">
        <v>4307</v>
      </c>
      <c r="F892" s="4" t="s">
        <v>768</v>
      </c>
      <c r="G892" s="4" t="s">
        <v>4308</v>
      </c>
      <c r="H892" s="4" t="s">
        <v>778</v>
      </c>
      <c r="I892" s="4" t="s">
        <v>4309</v>
      </c>
      <c r="J892" s="4" t="s">
        <v>772</v>
      </c>
      <c r="K892" s="4" t="s">
        <v>773</v>
      </c>
      <c r="L892" s="4" t="s">
        <v>774</v>
      </c>
    </row>
    <row r="893" ht="14.25" hidden="1" customHeight="1">
      <c r="A893" s="11">
        <v>13854.0</v>
      </c>
      <c r="B893" s="12" t="s">
        <v>3963</v>
      </c>
      <c r="C893" s="12" t="s">
        <v>4310</v>
      </c>
      <c r="D893" s="12" t="s">
        <v>4311</v>
      </c>
      <c r="E893" s="12" t="s">
        <v>4311</v>
      </c>
      <c r="F893" s="12" t="s">
        <v>768</v>
      </c>
      <c r="G893" s="12" t="s">
        <v>3585</v>
      </c>
      <c r="H893" s="12" t="s">
        <v>778</v>
      </c>
      <c r="I893" s="12" t="s">
        <v>4312</v>
      </c>
      <c r="J893" s="12" t="s">
        <v>772</v>
      </c>
      <c r="K893" s="12" t="s">
        <v>773</v>
      </c>
      <c r="L893" s="12" t="s">
        <v>774</v>
      </c>
    </row>
    <row r="894" ht="14.25" hidden="1" customHeight="1">
      <c r="A894" s="3">
        <v>13854.0</v>
      </c>
      <c r="B894" s="4" t="s">
        <v>3963</v>
      </c>
      <c r="C894" s="4" t="s">
        <v>4313</v>
      </c>
      <c r="D894" s="4" t="s">
        <v>4314</v>
      </c>
      <c r="E894" s="4" t="s">
        <v>4314</v>
      </c>
      <c r="F894" s="4" t="s">
        <v>768</v>
      </c>
      <c r="G894" s="4" t="s">
        <v>3437</v>
      </c>
      <c r="H894" s="4" t="s">
        <v>778</v>
      </c>
      <c r="I894" s="4" t="s">
        <v>4315</v>
      </c>
      <c r="J894" s="4" t="s">
        <v>772</v>
      </c>
      <c r="K894" s="4" t="s">
        <v>773</v>
      </c>
      <c r="L894" s="4" t="s">
        <v>774</v>
      </c>
    </row>
    <row r="895" ht="14.25" hidden="1" customHeight="1">
      <c r="A895" s="11">
        <v>13854.0</v>
      </c>
      <c r="B895" s="12" t="s">
        <v>3963</v>
      </c>
      <c r="C895" s="12" t="s">
        <v>4316</v>
      </c>
      <c r="D895" s="12" t="s">
        <v>4317</v>
      </c>
      <c r="E895" s="12" t="s">
        <v>4317</v>
      </c>
      <c r="F895" s="12" t="s">
        <v>768</v>
      </c>
      <c r="G895" s="12" t="s">
        <v>3076</v>
      </c>
      <c r="H895" s="12" t="s">
        <v>778</v>
      </c>
      <c r="I895" s="12" t="s">
        <v>4318</v>
      </c>
      <c r="J895" s="12" t="s">
        <v>772</v>
      </c>
      <c r="K895" s="12" t="s">
        <v>773</v>
      </c>
      <c r="L895" s="12" t="s">
        <v>774</v>
      </c>
    </row>
    <row r="896" ht="14.25" hidden="1" customHeight="1">
      <c r="A896" s="3">
        <v>13854.0</v>
      </c>
      <c r="B896" s="4" t="s">
        <v>3963</v>
      </c>
      <c r="C896" s="4" t="s">
        <v>4319</v>
      </c>
      <c r="D896" s="4" t="s">
        <v>4320</v>
      </c>
      <c r="E896" s="4" t="s">
        <v>4320</v>
      </c>
      <c r="F896" s="4" t="s">
        <v>768</v>
      </c>
      <c r="G896" s="4" t="s">
        <v>4321</v>
      </c>
      <c r="H896" s="4" t="s">
        <v>778</v>
      </c>
      <c r="I896" s="4" t="s">
        <v>4322</v>
      </c>
      <c r="J896" s="4" t="s">
        <v>772</v>
      </c>
      <c r="K896" s="4" t="s">
        <v>773</v>
      </c>
      <c r="L896" s="4" t="s">
        <v>774</v>
      </c>
    </row>
    <row r="897" ht="14.25" hidden="1" customHeight="1">
      <c r="A897" s="11">
        <v>13854.0</v>
      </c>
      <c r="B897" s="12" t="s">
        <v>3963</v>
      </c>
      <c r="C897" s="12" t="s">
        <v>4323</v>
      </c>
      <c r="D897" s="12" t="s">
        <v>4324</v>
      </c>
      <c r="E897" s="12" t="s">
        <v>4324</v>
      </c>
      <c r="F897" s="12" t="s">
        <v>2161</v>
      </c>
      <c r="G897" s="12" t="s">
        <v>4325</v>
      </c>
      <c r="H897" s="12" t="s">
        <v>778</v>
      </c>
      <c r="I897" s="12" t="s">
        <v>4326</v>
      </c>
      <c r="J897" s="12" t="s">
        <v>772</v>
      </c>
      <c r="K897" s="12" t="s">
        <v>773</v>
      </c>
      <c r="L897" s="12" t="s">
        <v>774</v>
      </c>
    </row>
    <row r="898" ht="14.25" hidden="1" customHeight="1">
      <c r="A898" s="3">
        <v>13854.0</v>
      </c>
      <c r="B898" s="4" t="s">
        <v>3963</v>
      </c>
      <c r="C898" s="4" t="s">
        <v>4327</v>
      </c>
      <c r="D898" s="4" t="s">
        <v>4328</v>
      </c>
      <c r="E898" s="4" t="s">
        <v>4329</v>
      </c>
      <c r="F898" s="4" t="s">
        <v>768</v>
      </c>
      <c r="G898" s="4" t="s">
        <v>3522</v>
      </c>
      <c r="H898" s="4" t="s">
        <v>778</v>
      </c>
      <c r="I898" s="4" t="s">
        <v>4330</v>
      </c>
      <c r="J898" s="4" t="s">
        <v>772</v>
      </c>
      <c r="K898" s="4" t="s">
        <v>773</v>
      </c>
      <c r="L898" s="4" t="s">
        <v>774</v>
      </c>
    </row>
    <row r="899" ht="14.25" hidden="1" customHeight="1">
      <c r="A899" s="11">
        <v>13854.0</v>
      </c>
      <c r="B899" s="12" t="s">
        <v>3963</v>
      </c>
      <c r="C899" s="12" t="s">
        <v>4331</v>
      </c>
      <c r="D899" s="12" t="s">
        <v>4332</v>
      </c>
      <c r="E899" s="12" t="s">
        <v>4333</v>
      </c>
      <c r="F899" s="12" t="s">
        <v>768</v>
      </c>
      <c r="G899" s="12" t="s">
        <v>3869</v>
      </c>
      <c r="H899" s="12" t="s">
        <v>778</v>
      </c>
      <c r="I899" s="12" t="s">
        <v>4334</v>
      </c>
      <c r="J899" s="12" t="s">
        <v>772</v>
      </c>
      <c r="K899" s="12" t="s">
        <v>773</v>
      </c>
      <c r="L899" s="12" t="s">
        <v>774</v>
      </c>
    </row>
    <row r="900" ht="14.25" hidden="1" customHeight="1">
      <c r="A900" s="3">
        <v>13854.0</v>
      </c>
      <c r="B900" s="4" t="s">
        <v>3963</v>
      </c>
      <c r="C900" s="4" t="s">
        <v>4335</v>
      </c>
      <c r="D900" s="4" t="s">
        <v>4336</v>
      </c>
      <c r="E900" s="4" t="s">
        <v>4336</v>
      </c>
      <c r="F900" s="4" t="s">
        <v>768</v>
      </c>
      <c r="G900" s="4" t="s">
        <v>2172</v>
      </c>
      <c r="H900" s="4" t="s">
        <v>778</v>
      </c>
      <c r="I900" s="4" t="s">
        <v>4337</v>
      </c>
      <c r="J900" s="4" t="s">
        <v>772</v>
      </c>
      <c r="K900" s="4" t="s">
        <v>773</v>
      </c>
      <c r="L900" s="4" t="s">
        <v>774</v>
      </c>
    </row>
    <row r="901" ht="14.25" hidden="1" customHeight="1">
      <c r="A901" s="11">
        <v>13854.0</v>
      </c>
      <c r="B901" s="12" t="s">
        <v>3963</v>
      </c>
      <c r="C901" s="12" t="s">
        <v>4338</v>
      </c>
      <c r="D901" s="12" t="s">
        <v>4339</v>
      </c>
      <c r="E901" s="12" t="s">
        <v>4340</v>
      </c>
      <c r="F901" s="12" t="s">
        <v>768</v>
      </c>
      <c r="G901" s="12" t="s">
        <v>2898</v>
      </c>
      <c r="H901" s="12" t="s">
        <v>778</v>
      </c>
      <c r="I901" s="12" t="s">
        <v>4341</v>
      </c>
      <c r="J901" s="12" t="s">
        <v>772</v>
      </c>
      <c r="K901" s="12" t="s">
        <v>773</v>
      </c>
      <c r="L901" s="12" t="s">
        <v>774</v>
      </c>
    </row>
    <row r="902" ht="14.25" hidden="1" customHeight="1">
      <c r="A902" s="3">
        <v>13854.0</v>
      </c>
      <c r="B902" s="4" t="s">
        <v>3963</v>
      </c>
      <c r="C902" s="4" t="s">
        <v>4342</v>
      </c>
      <c r="D902" s="4" t="s">
        <v>4343</v>
      </c>
      <c r="E902" s="4" t="s">
        <v>4343</v>
      </c>
      <c r="F902" s="4" t="s">
        <v>768</v>
      </c>
      <c r="G902" s="4" t="s">
        <v>3578</v>
      </c>
      <c r="H902" s="4" t="s">
        <v>778</v>
      </c>
      <c r="I902" s="4" t="s">
        <v>4344</v>
      </c>
      <c r="J902" s="4" t="s">
        <v>772</v>
      </c>
      <c r="K902" s="4" t="s">
        <v>773</v>
      </c>
      <c r="L902" s="4" t="s">
        <v>774</v>
      </c>
    </row>
    <row r="903" ht="14.25" hidden="1" customHeight="1">
      <c r="A903" s="11">
        <v>13854.0</v>
      </c>
      <c r="B903" s="12" t="s">
        <v>3963</v>
      </c>
      <c r="C903" s="12" t="s">
        <v>4345</v>
      </c>
      <c r="D903" s="12" t="s">
        <v>4346</v>
      </c>
      <c r="E903" s="12" t="s">
        <v>4346</v>
      </c>
      <c r="F903" s="12" t="s">
        <v>768</v>
      </c>
      <c r="G903" s="12" t="s">
        <v>4347</v>
      </c>
      <c r="H903" s="12" t="s">
        <v>778</v>
      </c>
      <c r="I903" s="12" t="s">
        <v>4348</v>
      </c>
      <c r="J903" s="12" t="s">
        <v>772</v>
      </c>
      <c r="K903" s="12" t="s">
        <v>773</v>
      </c>
      <c r="L903" s="12" t="s">
        <v>774</v>
      </c>
    </row>
    <row r="904" ht="14.25" hidden="1" customHeight="1">
      <c r="A904" s="3">
        <v>13854.0</v>
      </c>
      <c r="B904" s="4" t="s">
        <v>3963</v>
      </c>
      <c r="C904" s="4" t="s">
        <v>4349</v>
      </c>
      <c r="D904" s="4" t="s">
        <v>4350</v>
      </c>
      <c r="E904" s="4" t="s">
        <v>4350</v>
      </c>
      <c r="F904" s="4" t="s">
        <v>768</v>
      </c>
      <c r="G904" s="4" t="s">
        <v>4351</v>
      </c>
      <c r="H904" s="4" t="s">
        <v>778</v>
      </c>
      <c r="I904" s="4" t="s">
        <v>4352</v>
      </c>
      <c r="J904" s="4" t="s">
        <v>772</v>
      </c>
      <c r="K904" s="4" t="s">
        <v>773</v>
      </c>
      <c r="L904" s="4" t="s">
        <v>774</v>
      </c>
    </row>
    <row r="905" ht="14.25" hidden="1" customHeight="1">
      <c r="A905" s="11">
        <v>13854.0</v>
      </c>
      <c r="B905" s="12" t="s">
        <v>3963</v>
      </c>
      <c r="C905" s="12" t="s">
        <v>4353</v>
      </c>
      <c r="D905" s="12" t="s">
        <v>4354</v>
      </c>
      <c r="E905" s="12" t="s">
        <v>4354</v>
      </c>
      <c r="F905" s="12" t="s">
        <v>768</v>
      </c>
      <c r="G905" s="12" t="s">
        <v>4355</v>
      </c>
      <c r="H905" s="12" t="s">
        <v>778</v>
      </c>
      <c r="I905" s="12" t="s">
        <v>4356</v>
      </c>
      <c r="J905" s="12" t="s">
        <v>772</v>
      </c>
      <c r="K905" s="12" t="s">
        <v>773</v>
      </c>
      <c r="L905" s="12" t="s">
        <v>774</v>
      </c>
    </row>
    <row r="906" ht="14.25" hidden="1" customHeight="1">
      <c r="A906" s="3">
        <v>13854.0</v>
      </c>
      <c r="B906" s="4" t="s">
        <v>3963</v>
      </c>
      <c r="C906" s="4" t="s">
        <v>4357</v>
      </c>
      <c r="D906" s="4" t="s">
        <v>4358</v>
      </c>
      <c r="E906" s="4" t="s">
        <v>4358</v>
      </c>
      <c r="F906" s="4" t="s">
        <v>768</v>
      </c>
      <c r="G906" s="4" t="s">
        <v>4359</v>
      </c>
      <c r="H906" s="4" t="s">
        <v>778</v>
      </c>
      <c r="I906" s="4" t="s">
        <v>4360</v>
      </c>
      <c r="J906" s="4" t="s">
        <v>772</v>
      </c>
      <c r="K906" s="4" t="s">
        <v>773</v>
      </c>
      <c r="L906" s="4" t="s">
        <v>774</v>
      </c>
    </row>
    <row r="907" ht="14.25" hidden="1" customHeight="1">
      <c r="A907" s="11">
        <v>13854.0</v>
      </c>
      <c r="B907" s="12" t="s">
        <v>3963</v>
      </c>
      <c r="C907" s="12" t="s">
        <v>4361</v>
      </c>
      <c r="D907" s="12" t="s">
        <v>4362</v>
      </c>
      <c r="E907" s="12" t="s">
        <v>4362</v>
      </c>
      <c r="F907" s="12" t="s">
        <v>768</v>
      </c>
      <c r="G907" s="12" t="s">
        <v>4355</v>
      </c>
      <c r="H907" s="12" t="s">
        <v>778</v>
      </c>
      <c r="I907" s="12" t="s">
        <v>4363</v>
      </c>
      <c r="J907" s="12" t="s">
        <v>772</v>
      </c>
      <c r="K907" s="12" t="s">
        <v>773</v>
      </c>
      <c r="L907" s="12" t="s">
        <v>774</v>
      </c>
    </row>
    <row r="908" ht="14.25" hidden="1" customHeight="1">
      <c r="A908" s="3">
        <v>13854.0</v>
      </c>
      <c r="B908" s="4" t="s">
        <v>3963</v>
      </c>
      <c r="C908" s="4" t="s">
        <v>4364</v>
      </c>
      <c r="D908" s="4" t="s">
        <v>4365</v>
      </c>
      <c r="E908" s="4" t="s">
        <v>4366</v>
      </c>
      <c r="F908" s="4" t="s">
        <v>768</v>
      </c>
      <c r="G908" s="4" t="s">
        <v>3685</v>
      </c>
      <c r="H908" s="4" t="s">
        <v>778</v>
      </c>
      <c r="I908" s="4" t="s">
        <v>4367</v>
      </c>
      <c r="J908" s="4" t="s">
        <v>772</v>
      </c>
      <c r="K908" s="4" t="s">
        <v>773</v>
      </c>
      <c r="L908" s="4" t="s">
        <v>774</v>
      </c>
    </row>
    <row r="909" ht="14.25" hidden="1" customHeight="1">
      <c r="A909" s="11">
        <v>13854.0</v>
      </c>
      <c r="B909" s="12" t="s">
        <v>3963</v>
      </c>
      <c r="C909" s="12" t="s">
        <v>4368</v>
      </c>
      <c r="D909" s="12" t="s">
        <v>4369</v>
      </c>
      <c r="E909" s="12" t="s">
        <v>4369</v>
      </c>
      <c r="F909" s="12" t="s">
        <v>768</v>
      </c>
      <c r="G909" s="12" t="s">
        <v>4370</v>
      </c>
      <c r="H909" s="12" t="s">
        <v>778</v>
      </c>
      <c r="I909" s="12" t="s">
        <v>4371</v>
      </c>
      <c r="J909" s="12" t="s">
        <v>772</v>
      </c>
      <c r="K909" s="12" t="s">
        <v>773</v>
      </c>
      <c r="L909" s="12" t="s">
        <v>774</v>
      </c>
    </row>
    <row r="910" ht="14.25" hidden="1" customHeight="1">
      <c r="A910" s="3">
        <v>13852.0</v>
      </c>
      <c r="B910" s="4" t="s">
        <v>4372</v>
      </c>
      <c r="C910" s="4" t="s">
        <v>4373</v>
      </c>
      <c r="D910" s="4" t="s">
        <v>4374</v>
      </c>
      <c r="E910" s="4" t="s">
        <v>4374</v>
      </c>
      <c r="F910" s="4" t="s">
        <v>768</v>
      </c>
      <c r="G910" s="4" t="s">
        <v>4375</v>
      </c>
      <c r="H910" s="4" t="s">
        <v>4376</v>
      </c>
      <c r="I910" s="4" t="s">
        <v>4377</v>
      </c>
      <c r="J910" s="4" t="s">
        <v>772</v>
      </c>
      <c r="K910" s="4" t="s">
        <v>773</v>
      </c>
      <c r="L910" s="4" t="s">
        <v>774</v>
      </c>
    </row>
    <row r="911" ht="14.25" hidden="1" customHeight="1">
      <c r="A911" s="11">
        <v>13852.0</v>
      </c>
      <c r="B911" s="12" t="s">
        <v>4372</v>
      </c>
      <c r="C911" s="12" t="s">
        <v>4378</v>
      </c>
      <c r="D911" s="12" t="s">
        <v>4379</v>
      </c>
      <c r="E911" s="12" t="s">
        <v>4379</v>
      </c>
      <c r="F911" s="12" t="s">
        <v>768</v>
      </c>
      <c r="G911" s="12" t="s">
        <v>4380</v>
      </c>
      <c r="H911" s="12" t="s">
        <v>810</v>
      </c>
      <c r="I911" s="12" t="s">
        <v>4381</v>
      </c>
      <c r="J911" s="12" t="s">
        <v>772</v>
      </c>
      <c r="K911" s="12" t="s">
        <v>773</v>
      </c>
      <c r="L911" s="12" t="s">
        <v>774</v>
      </c>
    </row>
    <row r="912" ht="14.25" hidden="1" customHeight="1">
      <c r="A912" s="3">
        <v>13852.0</v>
      </c>
      <c r="B912" s="4" t="s">
        <v>4372</v>
      </c>
      <c r="C912" s="4" t="s">
        <v>4382</v>
      </c>
      <c r="D912" s="4" t="s">
        <v>4383</v>
      </c>
      <c r="E912" s="4" t="s">
        <v>4383</v>
      </c>
      <c r="F912" s="4" t="s">
        <v>768</v>
      </c>
      <c r="G912" s="4" t="s">
        <v>4384</v>
      </c>
      <c r="H912" s="4" t="s">
        <v>810</v>
      </c>
      <c r="I912" s="4" t="s">
        <v>4385</v>
      </c>
      <c r="J912" s="4" t="s">
        <v>772</v>
      </c>
      <c r="K912" s="4" t="s">
        <v>773</v>
      </c>
      <c r="L912" s="4" t="s">
        <v>774</v>
      </c>
    </row>
    <row r="913" ht="14.25" hidden="1" customHeight="1">
      <c r="A913" s="11">
        <v>13852.0</v>
      </c>
      <c r="B913" s="12" t="s">
        <v>4372</v>
      </c>
      <c r="C913" s="12" t="s">
        <v>4386</v>
      </c>
      <c r="D913" s="12" t="s">
        <v>4387</v>
      </c>
      <c r="E913" s="12" t="s">
        <v>4387</v>
      </c>
      <c r="F913" s="12" t="s">
        <v>768</v>
      </c>
      <c r="G913" s="12" t="s">
        <v>4388</v>
      </c>
      <c r="H913" s="12" t="s">
        <v>810</v>
      </c>
      <c r="I913" s="12" t="s">
        <v>4389</v>
      </c>
      <c r="J913" s="12" t="s">
        <v>772</v>
      </c>
      <c r="K913" s="12" t="s">
        <v>773</v>
      </c>
      <c r="L913" s="12" t="s">
        <v>774</v>
      </c>
    </row>
    <row r="914" ht="14.25" hidden="1" customHeight="1">
      <c r="A914" s="3">
        <v>13852.0</v>
      </c>
      <c r="B914" s="4" t="s">
        <v>4372</v>
      </c>
      <c r="C914" s="4" t="s">
        <v>4390</v>
      </c>
      <c r="D914" s="4" t="s">
        <v>4391</v>
      </c>
      <c r="E914" s="4" t="s">
        <v>4391</v>
      </c>
      <c r="F914" s="4" t="s">
        <v>768</v>
      </c>
      <c r="G914" s="4" t="s">
        <v>4392</v>
      </c>
      <c r="H914" s="4" t="s">
        <v>778</v>
      </c>
      <c r="I914" s="4" t="s">
        <v>4393</v>
      </c>
      <c r="J914" s="4" t="s">
        <v>772</v>
      </c>
      <c r="K914" s="4" t="s">
        <v>773</v>
      </c>
      <c r="L914" s="4" t="s">
        <v>774</v>
      </c>
    </row>
    <row r="915" ht="14.25" hidden="1" customHeight="1">
      <c r="A915" s="11">
        <v>13852.0</v>
      </c>
      <c r="B915" s="12" t="s">
        <v>4372</v>
      </c>
      <c r="C915" s="12" t="s">
        <v>4394</v>
      </c>
      <c r="D915" s="12" t="s">
        <v>4395</v>
      </c>
      <c r="E915" s="12" t="s">
        <v>4395</v>
      </c>
      <c r="F915" s="12" t="s">
        <v>768</v>
      </c>
      <c r="G915" s="12" t="s">
        <v>4396</v>
      </c>
      <c r="H915" s="12" t="s">
        <v>778</v>
      </c>
      <c r="I915" s="12" t="s">
        <v>4397</v>
      </c>
      <c r="J915" s="12" t="s">
        <v>772</v>
      </c>
      <c r="K915" s="12" t="s">
        <v>773</v>
      </c>
      <c r="L915" s="12" t="s">
        <v>774</v>
      </c>
    </row>
    <row r="916" ht="14.25" hidden="1" customHeight="1">
      <c r="A916" s="3">
        <v>13852.0</v>
      </c>
      <c r="B916" s="4" t="s">
        <v>4372</v>
      </c>
      <c r="C916" s="4" t="s">
        <v>4398</v>
      </c>
      <c r="D916" s="4" t="s">
        <v>4399</v>
      </c>
      <c r="E916" s="4" t="s">
        <v>4399</v>
      </c>
      <c r="F916" s="4" t="s">
        <v>768</v>
      </c>
      <c r="G916" s="4" t="s">
        <v>4400</v>
      </c>
      <c r="H916" s="4" t="s">
        <v>778</v>
      </c>
      <c r="I916" s="4" t="s">
        <v>4401</v>
      </c>
      <c r="J916" s="4" t="s">
        <v>772</v>
      </c>
      <c r="K916" s="4" t="s">
        <v>773</v>
      </c>
      <c r="L916" s="4" t="s">
        <v>774</v>
      </c>
    </row>
    <row r="917" ht="14.25" hidden="1" customHeight="1">
      <c r="A917" s="11">
        <v>13696.0</v>
      </c>
      <c r="B917" s="12" t="s">
        <v>4402</v>
      </c>
      <c r="C917" s="12" t="s">
        <v>4403</v>
      </c>
      <c r="D917" s="12" t="s">
        <v>4404</v>
      </c>
      <c r="E917" s="12" t="s">
        <v>4404</v>
      </c>
      <c r="F917" s="12" t="s">
        <v>768</v>
      </c>
      <c r="G917" s="12" t="s">
        <v>4405</v>
      </c>
      <c r="H917" s="12" t="s">
        <v>770</v>
      </c>
      <c r="I917" s="12" t="s">
        <v>4406</v>
      </c>
      <c r="J917" s="12" t="s">
        <v>772</v>
      </c>
      <c r="K917" s="12" t="s">
        <v>773</v>
      </c>
      <c r="L917" s="12" t="s">
        <v>774</v>
      </c>
    </row>
    <row r="918" ht="14.25" hidden="1" customHeight="1">
      <c r="A918" s="3">
        <v>13696.0</v>
      </c>
      <c r="B918" s="4" t="s">
        <v>4402</v>
      </c>
      <c r="C918" s="4" t="s">
        <v>4407</v>
      </c>
      <c r="D918" s="4" t="s">
        <v>4408</v>
      </c>
      <c r="E918" s="4" t="s">
        <v>4409</v>
      </c>
      <c r="F918" s="4" t="s">
        <v>768</v>
      </c>
      <c r="G918" s="4" t="s">
        <v>4410</v>
      </c>
      <c r="H918" s="4" t="s">
        <v>866</v>
      </c>
      <c r="I918" s="4" t="s">
        <v>4411</v>
      </c>
      <c r="J918" s="4" t="s">
        <v>772</v>
      </c>
      <c r="K918" s="4" t="s">
        <v>773</v>
      </c>
      <c r="L918" s="4" t="s">
        <v>774</v>
      </c>
    </row>
    <row r="919" ht="14.25" hidden="1" customHeight="1">
      <c r="A919" s="11">
        <v>13696.0</v>
      </c>
      <c r="B919" s="12" t="s">
        <v>4402</v>
      </c>
      <c r="C919" s="12" t="s">
        <v>4412</v>
      </c>
      <c r="D919" s="12" t="s">
        <v>4413</v>
      </c>
      <c r="E919" s="12" t="s">
        <v>4414</v>
      </c>
      <c r="F919" s="12" t="s">
        <v>768</v>
      </c>
      <c r="G919" s="12" t="s">
        <v>4415</v>
      </c>
      <c r="H919" s="12" t="s">
        <v>810</v>
      </c>
      <c r="I919" s="12" t="s">
        <v>4416</v>
      </c>
      <c r="J919" s="12" t="s">
        <v>772</v>
      </c>
      <c r="K919" s="12" t="s">
        <v>773</v>
      </c>
      <c r="L919" s="12" t="s">
        <v>774</v>
      </c>
    </row>
    <row r="920" ht="14.25" hidden="1" customHeight="1">
      <c r="A920" s="3">
        <v>13696.0</v>
      </c>
      <c r="B920" s="4" t="s">
        <v>4402</v>
      </c>
      <c r="C920" s="4" t="s">
        <v>4417</v>
      </c>
      <c r="D920" s="4" t="s">
        <v>4418</v>
      </c>
      <c r="E920" s="4" t="s">
        <v>4418</v>
      </c>
      <c r="F920" s="4" t="s">
        <v>768</v>
      </c>
      <c r="G920" s="4" t="s">
        <v>4419</v>
      </c>
      <c r="H920" s="4" t="s">
        <v>778</v>
      </c>
      <c r="I920" s="4" t="s">
        <v>4420</v>
      </c>
      <c r="J920" s="4" t="s">
        <v>772</v>
      </c>
      <c r="K920" s="4" t="s">
        <v>773</v>
      </c>
      <c r="L920" s="4" t="s">
        <v>774</v>
      </c>
    </row>
    <row r="921" ht="14.25" hidden="1" customHeight="1">
      <c r="A921" s="11">
        <v>13563.0</v>
      </c>
      <c r="B921" s="12" t="s">
        <v>4421</v>
      </c>
      <c r="C921" s="12" t="s">
        <v>4422</v>
      </c>
      <c r="D921" s="12" t="s">
        <v>4423</v>
      </c>
      <c r="E921" s="12" t="s">
        <v>4424</v>
      </c>
      <c r="F921" s="12" t="s">
        <v>768</v>
      </c>
      <c r="G921" s="12" t="s">
        <v>4425</v>
      </c>
      <c r="H921" s="12" t="s">
        <v>805</v>
      </c>
      <c r="I921" s="12" t="s">
        <v>4426</v>
      </c>
      <c r="J921" s="12" t="s">
        <v>772</v>
      </c>
      <c r="K921" s="12" t="s">
        <v>773</v>
      </c>
      <c r="L921" s="12" t="s">
        <v>774</v>
      </c>
    </row>
    <row r="922" ht="14.25" hidden="1" customHeight="1">
      <c r="A922" s="3">
        <v>13518.0</v>
      </c>
      <c r="B922" s="4" t="s">
        <v>4427</v>
      </c>
      <c r="C922" s="4" t="s">
        <v>4428</v>
      </c>
      <c r="D922" s="4" t="s">
        <v>4429</v>
      </c>
      <c r="E922" s="4" t="s">
        <v>4429</v>
      </c>
      <c r="F922" s="4" t="s">
        <v>768</v>
      </c>
      <c r="G922" s="4" t="s">
        <v>4430</v>
      </c>
      <c r="H922" s="4" t="s">
        <v>770</v>
      </c>
      <c r="I922" s="4" t="s">
        <v>4431</v>
      </c>
      <c r="J922" s="4" t="s">
        <v>772</v>
      </c>
      <c r="K922" s="4" t="s">
        <v>773</v>
      </c>
      <c r="L922" s="4" t="s">
        <v>774</v>
      </c>
    </row>
    <row r="923" ht="14.25" hidden="1" customHeight="1">
      <c r="A923" s="11">
        <v>13433.0</v>
      </c>
      <c r="B923" s="12" t="s">
        <v>4432</v>
      </c>
      <c r="C923" s="12" t="s">
        <v>4422</v>
      </c>
      <c r="D923" s="12" t="s">
        <v>4423</v>
      </c>
      <c r="E923" s="12" t="s">
        <v>4424</v>
      </c>
      <c r="F923" s="12" t="s">
        <v>768</v>
      </c>
      <c r="G923" s="12" t="s">
        <v>4425</v>
      </c>
      <c r="H923" s="12" t="s">
        <v>805</v>
      </c>
      <c r="I923" s="12" t="s">
        <v>4426</v>
      </c>
      <c r="J923" s="12" t="s">
        <v>772</v>
      </c>
      <c r="K923" s="12" t="s">
        <v>773</v>
      </c>
      <c r="L923" s="12" t="s">
        <v>774</v>
      </c>
    </row>
    <row r="924" ht="14.25" hidden="1" customHeight="1">
      <c r="A924" s="3">
        <v>13420.0</v>
      </c>
      <c r="B924" s="4" t="s">
        <v>4433</v>
      </c>
      <c r="C924" s="4" t="s">
        <v>4434</v>
      </c>
      <c r="D924" s="4" t="s">
        <v>4435</v>
      </c>
      <c r="E924" s="4" t="s">
        <v>4436</v>
      </c>
      <c r="F924" s="4" t="s">
        <v>768</v>
      </c>
      <c r="G924" s="4" t="s">
        <v>4437</v>
      </c>
      <c r="H924" s="4" t="s">
        <v>805</v>
      </c>
      <c r="I924" s="4" t="s">
        <v>4438</v>
      </c>
      <c r="J924" s="4" t="s">
        <v>772</v>
      </c>
      <c r="K924" s="4" t="s">
        <v>773</v>
      </c>
      <c r="L924" s="4" t="s">
        <v>774</v>
      </c>
    </row>
    <row r="925" ht="14.25" hidden="1" customHeight="1">
      <c r="A925" s="11">
        <v>13417.0</v>
      </c>
      <c r="B925" s="12" t="s">
        <v>4439</v>
      </c>
      <c r="C925" s="12" t="s">
        <v>4440</v>
      </c>
      <c r="D925" s="12" t="s">
        <v>4441</v>
      </c>
      <c r="E925" s="12" t="s">
        <v>4442</v>
      </c>
      <c r="F925" s="12" t="s">
        <v>768</v>
      </c>
      <c r="G925" s="12" t="s">
        <v>4443</v>
      </c>
      <c r="H925" s="12" t="s">
        <v>805</v>
      </c>
      <c r="I925" s="12" t="s">
        <v>4444</v>
      </c>
      <c r="J925" s="12" t="s">
        <v>772</v>
      </c>
      <c r="K925" s="12" t="s">
        <v>773</v>
      </c>
      <c r="L925" s="12" t="s">
        <v>774</v>
      </c>
    </row>
    <row r="926" ht="14.25" hidden="1" customHeight="1">
      <c r="A926" s="3">
        <v>13415.0</v>
      </c>
      <c r="B926" s="4" t="s">
        <v>4445</v>
      </c>
      <c r="C926" s="4" t="s">
        <v>4440</v>
      </c>
      <c r="D926" s="4" t="s">
        <v>4441</v>
      </c>
      <c r="E926" s="4" t="s">
        <v>4442</v>
      </c>
      <c r="F926" s="4" t="s">
        <v>768</v>
      </c>
      <c r="G926" s="4" t="s">
        <v>4443</v>
      </c>
      <c r="H926" s="4" t="s">
        <v>805</v>
      </c>
      <c r="I926" s="4" t="s">
        <v>4444</v>
      </c>
      <c r="J926" s="4" t="s">
        <v>772</v>
      </c>
      <c r="K926" s="4" t="s">
        <v>773</v>
      </c>
      <c r="L926" s="4" t="s">
        <v>774</v>
      </c>
    </row>
    <row r="927" ht="14.25" hidden="1" customHeight="1">
      <c r="A927" s="11">
        <v>13407.0</v>
      </c>
      <c r="B927" s="12" t="s">
        <v>4446</v>
      </c>
      <c r="C927" s="12" t="s">
        <v>4447</v>
      </c>
      <c r="D927" s="12" t="s">
        <v>4448</v>
      </c>
      <c r="E927" s="12" t="s">
        <v>4449</v>
      </c>
      <c r="F927" s="12" t="s">
        <v>768</v>
      </c>
      <c r="G927" s="12" t="s">
        <v>4450</v>
      </c>
      <c r="H927" s="12" t="s">
        <v>805</v>
      </c>
      <c r="I927" s="12" t="s">
        <v>4451</v>
      </c>
      <c r="J927" s="12" t="s">
        <v>772</v>
      </c>
      <c r="K927" s="12" t="s">
        <v>773</v>
      </c>
      <c r="L927" s="12" t="s">
        <v>774</v>
      </c>
    </row>
    <row r="928" ht="14.25" hidden="1" customHeight="1">
      <c r="A928" s="3">
        <v>13398.0</v>
      </c>
      <c r="B928" s="4" t="s">
        <v>4452</v>
      </c>
      <c r="C928" s="4" t="s">
        <v>4422</v>
      </c>
      <c r="D928" s="4" t="s">
        <v>4423</v>
      </c>
      <c r="E928" s="4" t="s">
        <v>4424</v>
      </c>
      <c r="F928" s="4" t="s">
        <v>768</v>
      </c>
      <c r="G928" s="4" t="s">
        <v>4425</v>
      </c>
      <c r="H928" s="4" t="s">
        <v>805</v>
      </c>
      <c r="I928" s="4" t="s">
        <v>4426</v>
      </c>
      <c r="J928" s="4" t="s">
        <v>772</v>
      </c>
      <c r="K928" s="4" t="s">
        <v>773</v>
      </c>
      <c r="L928" s="4" t="s">
        <v>774</v>
      </c>
    </row>
    <row r="929" ht="14.25" hidden="1" customHeight="1">
      <c r="A929" s="11">
        <v>13383.0</v>
      </c>
      <c r="B929" s="12" t="s">
        <v>4453</v>
      </c>
      <c r="C929" s="12" t="s">
        <v>4434</v>
      </c>
      <c r="D929" s="12" t="s">
        <v>4435</v>
      </c>
      <c r="E929" s="12" t="s">
        <v>4436</v>
      </c>
      <c r="F929" s="12" t="s">
        <v>768</v>
      </c>
      <c r="G929" s="12" t="s">
        <v>4437</v>
      </c>
      <c r="H929" s="12" t="s">
        <v>805</v>
      </c>
      <c r="I929" s="12" t="s">
        <v>4438</v>
      </c>
      <c r="J929" s="12" t="s">
        <v>772</v>
      </c>
      <c r="K929" s="12" t="s">
        <v>773</v>
      </c>
      <c r="L929" s="12" t="s">
        <v>774</v>
      </c>
    </row>
    <row r="930" ht="14.25" hidden="1" customHeight="1">
      <c r="A930" s="3">
        <v>13378.0</v>
      </c>
      <c r="B930" s="4" t="s">
        <v>4454</v>
      </c>
      <c r="C930" s="4" t="s">
        <v>4455</v>
      </c>
      <c r="D930" s="4" t="s">
        <v>4456</v>
      </c>
      <c r="E930" s="4" t="s">
        <v>4457</v>
      </c>
      <c r="F930" s="4" t="s">
        <v>768</v>
      </c>
      <c r="G930" s="4" t="s">
        <v>4458</v>
      </c>
      <c r="H930" s="4" t="s">
        <v>805</v>
      </c>
      <c r="I930" s="4" t="s">
        <v>4459</v>
      </c>
      <c r="J930" s="4" t="s">
        <v>772</v>
      </c>
      <c r="K930" s="4" t="s">
        <v>773</v>
      </c>
      <c r="L930" s="4" t="s">
        <v>774</v>
      </c>
    </row>
    <row r="931" ht="14.25" hidden="1" customHeight="1">
      <c r="A931" s="11">
        <v>13302.0</v>
      </c>
      <c r="B931" s="12" t="s">
        <v>4460</v>
      </c>
      <c r="C931" s="12" t="s">
        <v>4428</v>
      </c>
      <c r="D931" s="12" t="s">
        <v>4429</v>
      </c>
      <c r="E931" s="12" t="s">
        <v>4429</v>
      </c>
      <c r="F931" s="12" t="s">
        <v>768</v>
      </c>
      <c r="G931" s="12" t="s">
        <v>4430</v>
      </c>
      <c r="H931" s="12" t="s">
        <v>770</v>
      </c>
      <c r="I931" s="12" t="s">
        <v>4431</v>
      </c>
      <c r="J931" s="12" t="s">
        <v>772</v>
      </c>
      <c r="K931" s="12" t="s">
        <v>773</v>
      </c>
      <c r="L931" s="12" t="s">
        <v>774</v>
      </c>
    </row>
    <row r="932" ht="14.25" hidden="1" customHeight="1">
      <c r="A932" s="3">
        <v>13302.0</v>
      </c>
      <c r="B932" s="4" t="s">
        <v>4460</v>
      </c>
      <c r="C932" s="4" t="s">
        <v>4461</v>
      </c>
      <c r="D932" s="4" t="s">
        <v>4462</v>
      </c>
      <c r="E932" s="4" t="s">
        <v>4462</v>
      </c>
      <c r="F932" s="4" t="s">
        <v>768</v>
      </c>
      <c r="G932" s="4" t="s">
        <v>4463</v>
      </c>
      <c r="H932" s="4" t="s">
        <v>866</v>
      </c>
      <c r="I932" s="4" t="s">
        <v>4464</v>
      </c>
      <c r="J932" s="4" t="s">
        <v>772</v>
      </c>
      <c r="K932" s="4" t="s">
        <v>773</v>
      </c>
      <c r="L932" s="4" t="s">
        <v>774</v>
      </c>
    </row>
    <row r="933" ht="14.25" hidden="1" customHeight="1">
      <c r="A933" s="11">
        <v>12897.0</v>
      </c>
      <c r="B933" s="12" t="s">
        <v>4465</v>
      </c>
      <c r="C933" s="12" t="s">
        <v>4466</v>
      </c>
      <c r="D933" s="12" t="s">
        <v>4467</v>
      </c>
      <c r="E933" s="12" t="s">
        <v>4467</v>
      </c>
      <c r="F933" s="12" t="s">
        <v>768</v>
      </c>
      <c r="G933" s="12" t="s">
        <v>4468</v>
      </c>
      <c r="H933" s="12" t="s">
        <v>805</v>
      </c>
      <c r="I933" s="12" t="s">
        <v>4469</v>
      </c>
      <c r="J933" s="12" t="s">
        <v>772</v>
      </c>
      <c r="K933" s="12" t="s">
        <v>773</v>
      </c>
      <c r="L933" s="12" t="s">
        <v>774</v>
      </c>
    </row>
    <row r="934" ht="14.25" hidden="1" customHeight="1">
      <c r="A934" s="3">
        <v>12897.0</v>
      </c>
      <c r="B934" s="4" t="s">
        <v>4465</v>
      </c>
      <c r="C934" s="4" t="s">
        <v>833</v>
      </c>
      <c r="D934" s="4" t="s">
        <v>834</v>
      </c>
      <c r="E934" s="4" t="s">
        <v>834</v>
      </c>
      <c r="F934" s="4" t="s">
        <v>768</v>
      </c>
      <c r="G934" s="4" t="s">
        <v>835</v>
      </c>
      <c r="H934" s="4" t="s">
        <v>770</v>
      </c>
      <c r="I934" s="4" t="s">
        <v>836</v>
      </c>
      <c r="J934" s="4" t="s">
        <v>772</v>
      </c>
      <c r="K934" s="4" t="s">
        <v>773</v>
      </c>
      <c r="L934" s="4" t="s">
        <v>774</v>
      </c>
    </row>
    <row r="935" ht="14.25" hidden="1" customHeight="1">
      <c r="A935" s="11">
        <v>12593.0</v>
      </c>
      <c r="B935" s="12" t="s">
        <v>4470</v>
      </c>
      <c r="C935" s="12" t="s">
        <v>4447</v>
      </c>
      <c r="D935" s="12" t="s">
        <v>4448</v>
      </c>
      <c r="E935" s="12" t="s">
        <v>4449</v>
      </c>
      <c r="F935" s="12" t="s">
        <v>768</v>
      </c>
      <c r="G935" s="12" t="s">
        <v>4450</v>
      </c>
      <c r="H935" s="12" t="s">
        <v>805</v>
      </c>
      <c r="I935" s="12" t="s">
        <v>4451</v>
      </c>
      <c r="J935" s="12" t="s">
        <v>772</v>
      </c>
      <c r="K935" s="12" t="s">
        <v>773</v>
      </c>
      <c r="L935" s="12" t="s">
        <v>774</v>
      </c>
    </row>
    <row r="936" ht="14.25" hidden="1" customHeight="1">
      <c r="A936" s="3">
        <v>12593.0</v>
      </c>
      <c r="B936" s="4" t="s">
        <v>4470</v>
      </c>
      <c r="C936" s="4" t="s">
        <v>4422</v>
      </c>
      <c r="D936" s="4" t="s">
        <v>4423</v>
      </c>
      <c r="E936" s="4" t="s">
        <v>4424</v>
      </c>
      <c r="F936" s="4" t="s">
        <v>768</v>
      </c>
      <c r="G936" s="4" t="s">
        <v>4425</v>
      </c>
      <c r="H936" s="4" t="s">
        <v>805</v>
      </c>
      <c r="I936" s="4" t="s">
        <v>4426</v>
      </c>
      <c r="J936" s="4" t="s">
        <v>772</v>
      </c>
      <c r="K936" s="4" t="s">
        <v>773</v>
      </c>
      <c r="L936" s="4" t="s">
        <v>774</v>
      </c>
    </row>
    <row r="937" ht="14.25" hidden="1" customHeight="1">
      <c r="A937" s="11">
        <v>12564.0</v>
      </c>
      <c r="B937" s="12" t="s">
        <v>4471</v>
      </c>
      <c r="C937" s="12" t="s">
        <v>4440</v>
      </c>
      <c r="D937" s="12" t="s">
        <v>4441</v>
      </c>
      <c r="E937" s="12" t="s">
        <v>4442</v>
      </c>
      <c r="F937" s="12" t="s">
        <v>768</v>
      </c>
      <c r="G937" s="12" t="s">
        <v>4443</v>
      </c>
      <c r="H937" s="12" t="s">
        <v>805</v>
      </c>
      <c r="I937" s="12" t="s">
        <v>4444</v>
      </c>
      <c r="J937" s="12" t="s">
        <v>772</v>
      </c>
      <c r="K937" s="12" t="s">
        <v>773</v>
      </c>
      <c r="L937" s="12" t="s">
        <v>774</v>
      </c>
    </row>
    <row r="938" ht="14.25" hidden="1" customHeight="1">
      <c r="A938" s="3">
        <v>12560.0</v>
      </c>
      <c r="B938" s="4" t="s">
        <v>4472</v>
      </c>
      <c r="C938" s="4" t="s">
        <v>4473</v>
      </c>
      <c r="D938" s="4" t="s">
        <v>4474</v>
      </c>
      <c r="E938" s="4" t="s">
        <v>4474</v>
      </c>
      <c r="F938" s="4" t="s">
        <v>768</v>
      </c>
      <c r="G938" s="4" t="s">
        <v>4475</v>
      </c>
      <c r="H938" s="4" t="s">
        <v>805</v>
      </c>
      <c r="I938" s="4" t="s">
        <v>4476</v>
      </c>
      <c r="J938" s="4" t="s">
        <v>772</v>
      </c>
      <c r="K938" s="4" t="s">
        <v>773</v>
      </c>
      <c r="L938" s="4" t="s">
        <v>774</v>
      </c>
    </row>
    <row r="939" ht="14.25" hidden="1" customHeight="1">
      <c r="A939" s="11">
        <v>12560.0</v>
      </c>
      <c r="B939" s="12" t="s">
        <v>4472</v>
      </c>
      <c r="C939" s="12" t="s">
        <v>4455</v>
      </c>
      <c r="D939" s="12" t="s">
        <v>4456</v>
      </c>
      <c r="E939" s="12" t="s">
        <v>4457</v>
      </c>
      <c r="F939" s="12" t="s">
        <v>768</v>
      </c>
      <c r="G939" s="12" t="s">
        <v>4458</v>
      </c>
      <c r="H939" s="12" t="s">
        <v>805</v>
      </c>
      <c r="I939" s="12" t="s">
        <v>4459</v>
      </c>
      <c r="J939" s="12" t="s">
        <v>772</v>
      </c>
      <c r="K939" s="12" t="s">
        <v>773</v>
      </c>
      <c r="L939" s="12" t="s">
        <v>774</v>
      </c>
    </row>
    <row r="940" ht="14.25" hidden="1" customHeight="1">
      <c r="A940" s="3">
        <v>12559.0</v>
      </c>
      <c r="B940" s="4" t="s">
        <v>4477</v>
      </c>
      <c r="C940" s="4" t="s">
        <v>4440</v>
      </c>
      <c r="D940" s="4" t="s">
        <v>4441</v>
      </c>
      <c r="E940" s="4" t="s">
        <v>4442</v>
      </c>
      <c r="F940" s="4" t="s">
        <v>768</v>
      </c>
      <c r="G940" s="4" t="s">
        <v>4443</v>
      </c>
      <c r="H940" s="4" t="s">
        <v>805</v>
      </c>
      <c r="I940" s="4" t="s">
        <v>4444</v>
      </c>
      <c r="J940" s="4" t="s">
        <v>772</v>
      </c>
      <c r="K940" s="4" t="s">
        <v>773</v>
      </c>
      <c r="L940" s="4" t="s">
        <v>774</v>
      </c>
    </row>
    <row r="941" ht="14.25" hidden="1" customHeight="1">
      <c r="A941" s="11">
        <v>12547.0</v>
      </c>
      <c r="B941" s="12" t="s">
        <v>4478</v>
      </c>
      <c r="C941" s="12" t="s">
        <v>4434</v>
      </c>
      <c r="D941" s="12" t="s">
        <v>4435</v>
      </c>
      <c r="E941" s="12" t="s">
        <v>4436</v>
      </c>
      <c r="F941" s="12" t="s">
        <v>768</v>
      </c>
      <c r="G941" s="12" t="s">
        <v>4437</v>
      </c>
      <c r="H941" s="12" t="s">
        <v>805</v>
      </c>
      <c r="I941" s="12" t="s">
        <v>4438</v>
      </c>
      <c r="J941" s="12" t="s">
        <v>772</v>
      </c>
      <c r="K941" s="12" t="s">
        <v>773</v>
      </c>
      <c r="L941" s="12" t="s">
        <v>774</v>
      </c>
    </row>
    <row r="942" ht="14.25" hidden="1" customHeight="1">
      <c r="A942" s="3">
        <v>12544.0</v>
      </c>
      <c r="B942" s="4" t="s">
        <v>4479</v>
      </c>
      <c r="C942" s="4" t="s">
        <v>4440</v>
      </c>
      <c r="D942" s="4" t="s">
        <v>4441</v>
      </c>
      <c r="E942" s="4" t="s">
        <v>4442</v>
      </c>
      <c r="F942" s="4" t="s">
        <v>768</v>
      </c>
      <c r="G942" s="4" t="s">
        <v>4443</v>
      </c>
      <c r="H942" s="4" t="s">
        <v>805</v>
      </c>
      <c r="I942" s="4" t="s">
        <v>4444</v>
      </c>
      <c r="J942" s="4" t="s">
        <v>772</v>
      </c>
      <c r="K942" s="4" t="s">
        <v>773</v>
      </c>
      <c r="L942" s="4" t="s">
        <v>774</v>
      </c>
    </row>
    <row r="943" ht="14.25" hidden="1" customHeight="1">
      <c r="A943" s="11">
        <v>12533.0</v>
      </c>
      <c r="B943" s="12" t="s">
        <v>4480</v>
      </c>
      <c r="C943" s="12" t="s">
        <v>1097</v>
      </c>
      <c r="D943" s="12" t="s">
        <v>1098</v>
      </c>
      <c r="E943" s="12" t="s">
        <v>1098</v>
      </c>
      <c r="F943" s="12" t="s">
        <v>768</v>
      </c>
      <c r="G943" s="12" t="s">
        <v>1099</v>
      </c>
      <c r="H943" s="12" t="s">
        <v>805</v>
      </c>
      <c r="I943" s="12" t="s">
        <v>1100</v>
      </c>
      <c r="J943" s="12" t="s">
        <v>772</v>
      </c>
      <c r="K943" s="12" t="s">
        <v>773</v>
      </c>
      <c r="L943" s="12" t="s">
        <v>774</v>
      </c>
    </row>
    <row r="944" ht="14.25" hidden="1" customHeight="1">
      <c r="A944" s="3">
        <v>12533.0</v>
      </c>
      <c r="B944" s="4" t="s">
        <v>4480</v>
      </c>
      <c r="C944" s="4" t="s">
        <v>4481</v>
      </c>
      <c r="D944" s="4" t="s">
        <v>4482</v>
      </c>
      <c r="E944" s="4" t="s">
        <v>4482</v>
      </c>
      <c r="F944" s="4" t="s">
        <v>768</v>
      </c>
      <c r="G944" s="4" t="s">
        <v>4483</v>
      </c>
      <c r="H944" s="4" t="s">
        <v>810</v>
      </c>
      <c r="I944" s="4" t="s">
        <v>4484</v>
      </c>
      <c r="J944" s="4" t="s">
        <v>772</v>
      </c>
      <c r="K944" s="4" t="s">
        <v>773</v>
      </c>
      <c r="L944" s="4" t="s">
        <v>774</v>
      </c>
    </row>
    <row r="945" ht="14.25" hidden="1" customHeight="1">
      <c r="A945" s="11">
        <v>12533.0</v>
      </c>
      <c r="B945" s="12" t="s">
        <v>4480</v>
      </c>
      <c r="C945" s="12" t="s">
        <v>4485</v>
      </c>
      <c r="D945" s="12" t="s">
        <v>4486</v>
      </c>
      <c r="E945" s="12" t="s">
        <v>4486</v>
      </c>
      <c r="F945" s="12" t="s">
        <v>768</v>
      </c>
      <c r="G945" s="12" t="s">
        <v>4487</v>
      </c>
      <c r="H945" s="12" t="s">
        <v>810</v>
      </c>
      <c r="I945" s="12" t="s">
        <v>4488</v>
      </c>
      <c r="J945" s="12" t="s">
        <v>772</v>
      </c>
      <c r="K945" s="12" t="s">
        <v>773</v>
      </c>
      <c r="L945" s="12" t="s">
        <v>774</v>
      </c>
    </row>
    <row r="946" ht="14.25" hidden="1" customHeight="1">
      <c r="A946" s="3">
        <v>12533.0</v>
      </c>
      <c r="B946" s="4" t="s">
        <v>4480</v>
      </c>
      <c r="C946" s="4" t="s">
        <v>4489</v>
      </c>
      <c r="D946" s="4" t="s">
        <v>4490</v>
      </c>
      <c r="E946" s="4" t="s">
        <v>4490</v>
      </c>
      <c r="F946" s="4" t="s">
        <v>768</v>
      </c>
      <c r="G946" s="4" t="s">
        <v>4491</v>
      </c>
      <c r="H946" s="4" t="s">
        <v>778</v>
      </c>
      <c r="I946" s="4" t="s">
        <v>4492</v>
      </c>
      <c r="J946" s="4" t="s">
        <v>772</v>
      </c>
      <c r="K946" s="4" t="s">
        <v>773</v>
      </c>
      <c r="L946" s="4" t="s">
        <v>774</v>
      </c>
    </row>
    <row r="947" ht="14.25" hidden="1" customHeight="1">
      <c r="A947" s="11">
        <v>12533.0</v>
      </c>
      <c r="B947" s="12" t="s">
        <v>4480</v>
      </c>
      <c r="C947" s="12" t="s">
        <v>4493</v>
      </c>
      <c r="D947" s="12" t="s">
        <v>4494</v>
      </c>
      <c r="E947" s="12" t="s">
        <v>4494</v>
      </c>
      <c r="F947" s="12" t="s">
        <v>768</v>
      </c>
      <c r="G947" s="12" t="s">
        <v>4495</v>
      </c>
      <c r="H947" s="12" t="s">
        <v>778</v>
      </c>
      <c r="I947" s="12" t="s">
        <v>4496</v>
      </c>
      <c r="J947" s="12" t="s">
        <v>772</v>
      </c>
      <c r="K947" s="12" t="s">
        <v>773</v>
      </c>
      <c r="L947" s="12" t="s">
        <v>774</v>
      </c>
    </row>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L$947">
    <filterColumn colId="0">
      <filters>
        <filter val="13856"/>
      </filters>
    </filterColumn>
  </autoFilter>
  <hyperlinks>
    <hyperlink r:id="rId1" ref="I13"/>
    <hyperlink r:id="rId2" ref="I14"/>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80.5"/>
    <col customWidth="1" min="3" max="3" width="38.0"/>
    <col customWidth="1" min="4" max="5" width="80.5"/>
    <col customWidth="1" min="6" max="6" width="16.13"/>
    <col customWidth="1" min="7" max="7" width="16.38"/>
    <col customWidth="1" min="8" max="8" width="14.13"/>
    <col customWidth="1" min="9" max="9" width="17.63"/>
    <col customWidth="1" min="10" max="11" width="80.5"/>
    <col customWidth="1" min="12" max="12" width="9.5"/>
    <col customWidth="1" min="13" max="13" width="26.75"/>
    <col customWidth="1" min="14" max="14" width="28.88"/>
    <col customWidth="1" min="15" max="26" width="8.63"/>
  </cols>
  <sheetData>
    <row r="1" ht="14.25" customHeight="1">
      <c r="A1" s="2" t="s">
        <v>14</v>
      </c>
      <c r="B1" s="2" t="s">
        <v>753</v>
      </c>
      <c r="C1" s="2" t="s">
        <v>754</v>
      </c>
      <c r="D1" s="2" t="s">
        <v>4497</v>
      </c>
      <c r="E1" s="2" t="s">
        <v>4498</v>
      </c>
      <c r="F1" s="2" t="s">
        <v>4499</v>
      </c>
      <c r="G1" s="2" t="s">
        <v>4500</v>
      </c>
      <c r="H1" s="2" t="s">
        <v>4501</v>
      </c>
      <c r="I1" s="2" t="s">
        <v>4502</v>
      </c>
      <c r="J1" s="2" t="s">
        <v>4503</v>
      </c>
      <c r="K1" s="2" t="s">
        <v>4504</v>
      </c>
      <c r="L1" s="2" t="s">
        <v>761</v>
      </c>
      <c r="M1" s="2" t="s">
        <v>762</v>
      </c>
      <c r="N1" s="2" t="s">
        <v>763</v>
      </c>
    </row>
    <row r="2" ht="14.25" hidden="1" customHeight="1">
      <c r="A2" s="3">
        <v>14675.0</v>
      </c>
      <c r="B2" s="4" t="s">
        <v>313</v>
      </c>
      <c r="C2" s="4" t="s">
        <v>817</v>
      </c>
      <c r="D2" s="4" t="s">
        <v>4505</v>
      </c>
      <c r="E2" s="4" t="s">
        <v>4506</v>
      </c>
      <c r="F2" s="4" t="s">
        <v>4507</v>
      </c>
      <c r="G2" s="4" t="s">
        <v>4508</v>
      </c>
      <c r="H2" s="3">
        <v>2.103082871E9</v>
      </c>
      <c r="I2" s="4" t="s">
        <v>4509</v>
      </c>
      <c r="J2" s="4" t="s">
        <v>4510</v>
      </c>
      <c r="K2" s="4" t="s">
        <v>4511</v>
      </c>
      <c r="L2" s="4" t="s">
        <v>772</v>
      </c>
      <c r="M2" s="5">
        <v>45507.0</v>
      </c>
      <c r="N2" s="4" t="s">
        <v>4512</v>
      </c>
    </row>
    <row r="3" ht="14.25" hidden="1" customHeight="1">
      <c r="A3" s="11">
        <v>14675.0</v>
      </c>
      <c r="B3" s="12" t="s">
        <v>313</v>
      </c>
      <c r="C3" s="12" t="s">
        <v>817</v>
      </c>
      <c r="D3" s="12" t="s">
        <v>4513</v>
      </c>
      <c r="E3" s="12" t="s">
        <v>4506</v>
      </c>
      <c r="F3" s="12" t="s">
        <v>4507</v>
      </c>
      <c r="G3" s="12" t="s">
        <v>4508</v>
      </c>
      <c r="H3" s="11">
        <v>2.44605636E8</v>
      </c>
      <c r="I3" s="12" t="s">
        <v>4514</v>
      </c>
      <c r="J3" s="12" t="s">
        <v>4515</v>
      </c>
      <c r="K3" s="12" t="s">
        <v>4516</v>
      </c>
      <c r="L3" s="12" t="s">
        <v>772</v>
      </c>
      <c r="M3" s="16">
        <v>45507.0</v>
      </c>
      <c r="N3" s="12" t="s">
        <v>4512</v>
      </c>
    </row>
    <row r="4" ht="14.25" hidden="1" customHeight="1">
      <c r="A4" s="3">
        <v>14675.0</v>
      </c>
      <c r="B4" s="4" t="s">
        <v>313</v>
      </c>
      <c r="C4" s="4" t="s">
        <v>817</v>
      </c>
      <c r="D4" s="4" t="s">
        <v>4517</v>
      </c>
      <c r="E4" s="4" t="s">
        <v>4506</v>
      </c>
      <c r="F4" s="4" t="s">
        <v>752</v>
      </c>
      <c r="G4" s="4" t="s">
        <v>815</v>
      </c>
      <c r="H4" s="3"/>
      <c r="I4" s="4" t="s">
        <v>815</v>
      </c>
      <c r="J4" s="4" t="s">
        <v>752</v>
      </c>
      <c r="K4" s="4" t="s">
        <v>752</v>
      </c>
      <c r="L4" s="4" t="s">
        <v>752</v>
      </c>
      <c r="M4" s="5"/>
      <c r="N4" s="4" t="s">
        <v>816</v>
      </c>
    </row>
    <row r="5" ht="14.25" hidden="1" customHeight="1">
      <c r="A5" s="11">
        <v>14673.0</v>
      </c>
      <c r="B5" s="12" t="s">
        <v>311</v>
      </c>
      <c r="C5" s="12" t="s">
        <v>817</v>
      </c>
      <c r="D5" s="12" t="s">
        <v>4518</v>
      </c>
      <c r="E5" s="12" t="s">
        <v>4506</v>
      </c>
      <c r="F5" s="12" t="s">
        <v>4507</v>
      </c>
      <c r="G5" s="12" t="s">
        <v>4508</v>
      </c>
      <c r="H5" s="11">
        <v>1.87912494E8</v>
      </c>
      <c r="I5" s="12" t="s">
        <v>4519</v>
      </c>
      <c r="J5" s="12" t="s">
        <v>4520</v>
      </c>
      <c r="K5" s="12" t="s">
        <v>4521</v>
      </c>
      <c r="L5" s="12" t="s">
        <v>772</v>
      </c>
      <c r="M5" s="16">
        <v>45507.0</v>
      </c>
      <c r="N5" s="12" t="s">
        <v>4512</v>
      </c>
    </row>
    <row r="6" ht="14.25" hidden="1" customHeight="1">
      <c r="A6" s="3">
        <v>14673.0</v>
      </c>
      <c r="B6" s="4" t="s">
        <v>311</v>
      </c>
      <c r="C6" s="4" t="s">
        <v>817</v>
      </c>
      <c r="D6" s="4" t="s">
        <v>4522</v>
      </c>
      <c r="E6" s="4" t="s">
        <v>4506</v>
      </c>
      <c r="F6" s="4" t="s">
        <v>4507</v>
      </c>
      <c r="G6" s="4" t="s">
        <v>4508</v>
      </c>
      <c r="H6" s="3">
        <v>2.42896716E8</v>
      </c>
      <c r="I6" s="4" t="s">
        <v>4523</v>
      </c>
      <c r="J6" s="4" t="s">
        <v>4524</v>
      </c>
      <c r="K6" s="4" t="s">
        <v>4525</v>
      </c>
      <c r="L6" s="4" t="s">
        <v>772</v>
      </c>
      <c r="M6" s="5">
        <v>45507.0</v>
      </c>
      <c r="N6" s="4" t="s">
        <v>4512</v>
      </c>
    </row>
    <row r="7" ht="14.25" hidden="1" customHeight="1">
      <c r="A7" s="11">
        <v>14673.0</v>
      </c>
      <c r="B7" s="12" t="s">
        <v>311</v>
      </c>
      <c r="C7" s="12" t="s">
        <v>817</v>
      </c>
      <c r="D7" s="12" t="s">
        <v>4526</v>
      </c>
      <c r="E7" s="12" t="s">
        <v>4506</v>
      </c>
      <c r="F7" s="12" t="s">
        <v>4507</v>
      </c>
      <c r="G7" s="12" t="s">
        <v>4508</v>
      </c>
      <c r="H7" s="11">
        <v>3.03603039E8</v>
      </c>
      <c r="I7" s="12" t="s">
        <v>4527</v>
      </c>
      <c r="J7" s="12" t="s">
        <v>4528</v>
      </c>
      <c r="K7" s="12" t="s">
        <v>4529</v>
      </c>
      <c r="L7" s="12" t="s">
        <v>772</v>
      </c>
      <c r="M7" s="16">
        <v>45507.0</v>
      </c>
      <c r="N7" s="12" t="s">
        <v>4512</v>
      </c>
    </row>
    <row r="8" ht="14.25" hidden="1" customHeight="1">
      <c r="A8" s="3">
        <v>14558.0</v>
      </c>
      <c r="B8" s="4" t="s">
        <v>1016</v>
      </c>
      <c r="C8" s="4" t="s">
        <v>1049</v>
      </c>
      <c r="D8" s="4" t="s">
        <v>4530</v>
      </c>
      <c r="E8" s="4" t="s">
        <v>1050</v>
      </c>
      <c r="F8" s="4" t="s">
        <v>4507</v>
      </c>
      <c r="G8" s="4" t="s">
        <v>4508</v>
      </c>
      <c r="H8" s="3">
        <v>1651000.0</v>
      </c>
      <c r="I8" s="4" t="s">
        <v>4531</v>
      </c>
      <c r="J8" s="4" t="s">
        <v>4532</v>
      </c>
      <c r="K8" s="4" t="s">
        <v>4533</v>
      </c>
      <c r="L8" s="4" t="s">
        <v>772</v>
      </c>
      <c r="M8" s="5">
        <v>45507.0</v>
      </c>
      <c r="N8" s="4" t="s">
        <v>4512</v>
      </c>
    </row>
    <row r="9" ht="14.25" hidden="1" customHeight="1">
      <c r="A9" s="11">
        <v>14558.0</v>
      </c>
      <c r="B9" s="12" t="s">
        <v>1016</v>
      </c>
      <c r="C9" s="12" t="s">
        <v>1035</v>
      </c>
      <c r="D9" s="12" t="s">
        <v>4534</v>
      </c>
      <c r="E9" s="12" t="s">
        <v>1036</v>
      </c>
      <c r="F9" s="12" t="s">
        <v>4507</v>
      </c>
      <c r="G9" s="12" t="s">
        <v>4508</v>
      </c>
      <c r="H9" s="11">
        <v>5.515922568E9</v>
      </c>
      <c r="I9" s="12" t="s">
        <v>4535</v>
      </c>
      <c r="J9" s="12" t="s">
        <v>4536</v>
      </c>
      <c r="K9" s="12" t="s">
        <v>4537</v>
      </c>
      <c r="L9" s="12" t="s">
        <v>772</v>
      </c>
      <c r="M9" s="16">
        <v>45507.0</v>
      </c>
      <c r="N9" s="12" t="s">
        <v>4512</v>
      </c>
    </row>
    <row r="10" ht="14.25" hidden="1" customHeight="1">
      <c r="A10" s="3">
        <v>14558.0</v>
      </c>
      <c r="B10" s="4" t="s">
        <v>1016</v>
      </c>
      <c r="C10" s="4" t="s">
        <v>1017</v>
      </c>
      <c r="D10" s="4" t="s">
        <v>4538</v>
      </c>
      <c r="E10" s="4" t="s">
        <v>1018</v>
      </c>
      <c r="F10" s="4" t="s">
        <v>4507</v>
      </c>
      <c r="G10" s="4" t="s">
        <v>4508</v>
      </c>
      <c r="H10" s="3">
        <v>6.415233039E9</v>
      </c>
      <c r="I10" s="4" t="s">
        <v>4539</v>
      </c>
      <c r="J10" s="4" t="s">
        <v>4540</v>
      </c>
      <c r="K10" s="4" t="s">
        <v>4541</v>
      </c>
      <c r="L10" s="4" t="s">
        <v>772</v>
      </c>
      <c r="M10" s="5">
        <v>45507.0</v>
      </c>
      <c r="N10" s="4" t="s">
        <v>4512</v>
      </c>
    </row>
    <row r="11" ht="14.25" hidden="1" customHeight="1">
      <c r="A11" s="11">
        <v>14558.0</v>
      </c>
      <c r="B11" s="12" t="s">
        <v>1016</v>
      </c>
      <c r="C11" s="12" t="s">
        <v>1045</v>
      </c>
      <c r="D11" s="12" t="s">
        <v>4542</v>
      </c>
      <c r="E11" s="12" t="s">
        <v>816</v>
      </c>
      <c r="F11" s="12" t="s">
        <v>816</v>
      </c>
      <c r="G11" s="12" t="s">
        <v>816</v>
      </c>
      <c r="H11" s="11"/>
      <c r="I11" s="12" t="s">
        <v>816</v>
      </c>
      <c r="J11" s="12" t="s">
        <v>816</v>
      </c>
      <c r="K11" s="12" t="s">
        <v>816</v>
      </c>
      <c r="L11" s="12" t="s">
        <v>816</v>
      </c>
      <c r="M11" s="16"/>
      <c r="N11" s="12" t="s">
        <v>816</v>
      </c>
    </row>
    <row r="12" ht="14.25" hidden="1" customHeight="1">
      <c r="A12" s="3">
        <v>14534.0</v>
      </c>
      <c r="B12" s="4" t="s">
        <v>1063</v>
      </c>
      <c r="C12" s="4" t="s">
        <v>1064</v>
      </c>
      <c r="D12" s="4" t="s">
        <v>4543</v>
      </c>
      <c r="E12" s="4" t="s">
        <v>4544</v>
      </c>
      <c r="F12" s="4" t="s">
        <v>4507</v>
      </c>
      <c r="G12" s="4" t="s">
        <v>4508</v>
      </c>
      <c r="H12" s="3">
        <v>9246600.0</v>
      </c>
      <c r="I12" s="4" t="s">
        <v>4545</v>
      </c>
      <c r="J12" s="4" t="s">
        <v>4546</v>
      </c>
      <c r="K12" s="4" t="s">
        <v>4547</v>
      </c>
      <c r="L12" s="4" t="s">
        <v>772</v>
      </c>
      <c r="M12" s="5">
        <v>45507.0</v>
      </c>
      <c r="N12" s="4" t="s">
        <v>4512</v>
      </c>
    </row>
    <row r="13" ht="14.25" hidden="1" customHeight="1">
      <c r="A13" s="11">
        <v>14534.0</v>
      </c>
      <c r="B13" s="12" t="s">
        <v>1063</v>
      </c>
      <c r="C13" s="12" t="s">
        <v>1068</v>
      </c>
      <c r="D13" s="12" t="s">
        <v>4548</v>
      </c>
      <c r="E13" s="12" t="s">
        <v>1069</v>
      </c>
      <c r="F13" s="12" t="s">
        <v>4507</v>
      </c>
      <c r="G13" s="12" t="s">
        <v>4508</v>
      </c>
      <c r="H13" s="11">
        <v>124431.0</v>
      </c>
      <c r="I13" s="12" t="s">
        <v>4549</v>
      </c>
      <c r="J13" s="12" t="s">
        <v>4550</v>
      </c>
      <c r="K13" s="12" t="s">
        <v>4551</v>
      </c>
      <c r="L13" s="12" t="s">
        <v>772</v>
      </c>
      <c r="M13" s="16">
        <v>45507.0</v>
      </c>
      <c r="N13" s="12" t="s">
        <v>4512</v>
      </c>
    </row>
    <row r="14" ht="14.25" hidden="1" customHeight="1">
      <c r="A14" s="3">
        <v>14534.0</v>
      </c>
      <c r="B14" s="4" t="s">
        <v>1063</v>
      </c>
      <c r="C14" s="4" t="s">
        <v>1072</v>
      </c>
      <c r="D14" s="4" t="s">
        <v>4552</v>
      </c>
      <c r="E14" s="4" t="s">
        <v>4553</v>
      </c>
      <c r="F14" s="4" t="s">
        <v>4554</v>
      </c>
      <c r="G14" s="4" t="s">
        <v>4508</v>
      </c>
      <c r="H14" s="3">
        <v>20000.0</v>
      </c>
      <c r="I14" s="4" t="s">
        <v>4555</v>
      </c>
      <c r="J14" s="4" t="s">
        <v>4556</v>
      </c>
      <c r="K14" s="4" t="s">
        <v>4557</v>
      </c>
      <c r="L14" s="4" t="s">
        <v>772</v>
      </c>
      <c r="M14" s="5">
        <v>45507.0</v>
      </c>
      <c r="N14" s="4" t="s">
        <v>4512</v>
      </c>
    </row>
    <row r="15" ht="14.25" hidden="1" customHeight="1">
      <c r="A15" s="11">
        <v>14488.0</v>
      </c>
      <c r="B15" s="12" t="s">
        <v>1076</v>
      </c>
      <c r="C15" s="12" t="s">
        <v>1077</v>
      </c>
      <c r="D15" s="12" t="s">
        <v>4558</v>
      </c>
      <c r="E15" s="12" t="s">
        <v>4559</v>
      </c>
      <c r="F15" s="12" t="s">
        <v>4507</v>
      </c>
      <c r="G15" s="12" t="s">
        <v>4508</v>
      </c>
      <c r="H15" s="11">
        <v>3.858093661E9</v>
      </c>
      <c r="I15" s="12" t="s">
        <v>4560</v>
      </c>
      <c r="J15" s="12" t="s">
        <v>4561</v>
      </c>
      <c r="K15" s="12" t="s">
        <v>4562</v>
      </c>
      <c r="L15" s="12" t="s">
        <v>772</v>
      </c>
      <c r="M15" s="16">
        <v>45507.0</v>
      </c>
      <c r="N15" s="12" t="s">
        <v>4512</v>
      </c>
    </row>
    <row r="16" ht="14.25" hidden="1" customHeight="1">
      <c r="A16" s="3">
        <v>14488.0</v>
      </c>
      <c r="B16" s="4" t="s">
        <v>1076</v>
      </c>
      <c r="C16" s="4" t="s">
        <v>1077</v>
      </c>
      <c r="D16" s="4" t="s">
        <v>4563</v>
      </c>
      <c r="E16" s="4" t="s">
        <v>4559</v>
      </c>
      <c r="F16" s="4" t="s">
        <v>4507</v>
      </c>
      <c r="G16" s="4" t="s">
        <v>4508</v>
      </c>
      <c r="H16" s="3">
        <v>5.762544526E9</v>
      </c>
      <c r="I16" s="4" t="s">
        <v>4564</v>
      </c>
      <c r="J16" s="4" t="s">
        <v>4565</v>
      </c>
      <c r="K16" s="4" t="s">
        <v>4566</v>
      </c>
      <c r="L16" s="4" t="s">
        <v>772</v>
      </c>
      <c r="M16" s="5">
        <v>45507.0</v>
      </c>
      <c r="N16" s="4" t="s">
        <v>4512</v>
      </c>
    </row>
    <row r="17" ht="14.25" hidden="1" customHeight="1">
      <c r="A17" s="11">
        <v>14405.0</v>
      </c>
      <c r="B17" s="12" t="s">
        <v>1092</v>
      </c>
      <c r="C17" s="12" t="s">
        <v>1203</v>
      </c>
      <c r="D17" s="12" t="s">
        <v>4567</v>
      </c>
      <c r="E17" s="12" t="s">
        <v>4568</v>
      </c>
      <c r="F17" s="12" t="s">
        <v>4507</v>
      </c>
      <c r="G17" s="12" t="s">
        <v>4508</v>
      </c>
      <c r="H17" s="11">
        <v>9829999.0</v>
      </c>
      <c r="I17" s="12" t="s">
        <v>4569</v>
      </c>
      <c r="J17" s="12" t="s">
        <v>4570</v>
      </c>
      <c r="K17" s="12" t="s">
        <v>4571</v>
      </c>
      <c r="L17" s="12" t="s">
        <v>772</v>
      </c>
      <c r="M17" s="16">
        <v>45507.0</v>
      </c>
      <c r="N17" s="12" t="s">
        <v>4512</v>
      </c>
    </row>
    <row r="18" ht="14.25" hidden="1" customHeight="1">
      <c r="A18" s="3">
        <v>14405.0</v>
      </c>
      <c r="B18" s="4" t="s">
        <v>1092</v>
      </c>
      <c r="C18" s="4" t="s">
        <v>1208</v>
      </c>
      <c r="D18" s="4" t="s">
        <v>4572</v>
      </c>
      <c r="E18" s="4" t="s">
        <v>4573</v>
      </c>
      <c r="F18" s="4" t="s">
        <v>4507</v>
      </c>
      <c r="G18" s="4" t="s">
        <v>4508</v>
      </c>
      <c r="H18" s="3">
        <v>160000.0</v>
      </c>
      <c r="I18" s="4" t="s">
        <v>4569</v>
      </c>
      <c r="J18" s="4" t="s">
        <v>4570</v>
      </c>
      <c r="K18" s="4" t="s">
        <v>4574</v>
      </c>
      <c r="L18" s="4" t="s">
        <v>772</v>
      </c>
      <c r="M18" s="5">
        <v>45507.0</v>
      </c>
      <c r="N18" s="4" t="s">
        <v>4512</v>
      </c>
    </row>
    <row r="19" ht="14.25" hidden="1" customHeight="1">
      <c r="A19" s="11">
        <v>14405.0</v>
      </c>
      <c r="B19" s="12" t="s">
        <v>1092</v>
      </c>
      <c r="C19" s="12" t="s">
        <v>1280</v>
      </c>
      <c r="D19" s="12" t="s">
        <v>4575</v>
      </c>
      <c r="E19" s="12" t="s">
        <v>1281</v>
      </c>
      <c r="F19" s="12" t="s">
        <v>4507</v>
      </c>
      <c r="G19" s="12" t="s">
        <v>4508</v>
      </c>
      <c r="H19" s="11">
        <v>167560.0</v>
      </c>
      <c r="I19" s="12" t="s">
        <v>4569</v>
      </c>
      <c r="J19" s="12" t="s">
        <v>4570</v>
      </c>
      <c r="K19" s="12" t="s">
        <v>4576</v>
      </c>
      <c r="L19" s="12" t="s">
        <v>772</v>
      </c>
      <c r="M19" s="16">
        <v>45507.0</v>
      </c>
      <c r="N19" s="12" t="s">
        <v>4512</v>
      </c>
    </row>
    <row r="20" ht="14.25" hidden="1" customHeight="1">
      <c r="A20" s="3">
        <v>14405.0</v>
      </c>
      <c r="B20" s="4" t="s">
        <v>1092</v>
      </c>
      <c r="C20" s="4" t="s">
        <v>1305</v>
      </c>
      <c r="D20" s="4" t="s">
        <v>4577</v>
      </c>
      <c r="E20" s="4" t="s">
        <v>4578</v>
      </c>
      <c r="F20" s="4" t="s">
        <v>4554</v>
      </c>
      <c r="G20" s="4" t="s">
        <v>4508</v>
      </c>
      <c r="H20" s="3">
        <v>147500.0</v>
      </c>
      <c r="I20" s="4" t="s">
        <v>4569</v>
      </c>
      <c r="J20" s="4" t="s">
        <v>4570</v>
      </c>
      <c r="K20" s="4" t="s">
        <v>4579</v>
      </c>
      <c r="L20" s="4" t="s">
        <v>772</v>
      </c>
      <c r="M20" s="5">
        <v>45507.0</v>
      </c>
      <c r="N20" s="4" t="s">
        <v>4512</v>
      </c>
    </row>
    <row r="21" ht="14.25" hidden="1" customHeight="1">
      <c r="A21" s="11">
        <v>14405.0</v>
      </c>
      <c r="B21" s="12" t="s">
        <v>1092</v>
      </c>
      <c r="C21" s="12" t="s">
        <v>1320</v>
      </c>
      <c r="D21" s="12" t="s">
        <v>4580</v>
      </c>
      <c r="E21" s="12" t="s">
        <v>4581</v>
      </c>
      <c r="F21" s="12" t="s">
        <v>4507</v>
      </c>
      <c r="G21" s="12" t="s">
        <v>4508</v>
      </c>
      <c r="H21" s="11">
        <v>165200.0</v>
      </c>
      <c r="I21" s="12" t="s">
        <v>4569</v>
      </c>
      <c r="J21" s="12" t="s">
        <v>4570</v>
      </c>
      <c r="K21" s="12" t="s">
        <v>4582</v>
      </c>
      <c r="L21" s="12" t="s">
        <v>772</v>
      </c>
      <c r="M21" s="16">
        <v>45507.0</v>
      </c>
      <c r="N21" s="12" t="s">
        <v>4512</v>
      </c>
    </row>
    <row r="22" ht="14.25" hidden="1" customHeight="1">
      <c r="A22" s="3">
        <v>14405.0</v>
      </c>
      <c r="B22" s="4" t="s">
        <v>1092</v>
      </c>
      <c r="C22" s="4" t="s">
        <v>1140</v>
      </c>
      <c r="D22" s="4" t="s">
        <v>4583</v>
      </c>
      <c r="E22" s="4" t="s">
        <v>4584</v>
      </c>
      <c r="F22" s="4" t="s">
        <v>4554</v>
      </c>
      <c r="G22" s="4" t="s">
        <v>4508</v>
      </c>
      <c r="H22" s="3">
        <v>942820.0</v>
      </c>
      <c r="I22" s="4" t="s">
        <v>4585</v>
      </c>
      <c r="J22" s="4" t="s">
        <v>4586</v>
      </c>
      <c r="K22" s="4" t="s">
        <v>4587</v>
      </c>
      <c r="L22" s="4" t="s">
        <v>772</v>
      </c>
      <c r="M22" s="5">
        <v>45507.0</v>
      </c>
      <c r="N22" s="4" t="s">
        <v>4512</v>
      </c>
    </row>
    <row r="23" ht="14.25" hidden="1" customHeight="1">
      <c r="A23" s="11">
        <v>14405.0</v>
      </c>
      <c r="B23" s="12" t="s">
        <v>1092</v>
      </c>
      <c r="C23" s="12" t="s">
        <v>1144</v>
      </c>
      <c r="D23" s="12" t="s">
        <v>4588</v>
      </c>
      <c r="E23" s="12" t="s">
        <v>1145</v>
      </c>
      <c r="F23" s="12" t="s">
        <v>4554</v>
      </c>
      <c r="G23" s="12" t="s">
        <v>4508</v>
      </c>
      <c r="H23" s="11">
        <v>889720.0</v>
      </c>
      <c r="I23" s="12" t="s">
        <v>4585</v>
      </c>
      <c r="J23" s="12" t="s">
        <v>4586</v>
      </c>
      <c r="K23" s="12" t="s">
        <v>4589</v>
      </c>
      <c r="L23" s="12" t="s">
        <v>772</v>
      </c>
      <c r="M23" s="16">
        <v>45507.0</v>
      </c>
      <c r="N23" s="12" t="s">
        <v>4512</v>
      </c>
    </row>
    <row r="24" ht="14.25" hidden="1" customHeight="1">
      <c r="A24" s="3">
        <v>14405.0</v>
      </c>
      <c r="B24" s="4" t="s">
        <v>1092</v>
      </c>
      <c r="C24" s="4" t="s">
        <v>1179</v>
      </c>
      <c r="D24" s="4" t="s">
        <v>4590</v>
      </c>
      <c r="E24" s="4" t="s">
        <v>1180</v>
      </c>
      <c r="F24" s="4" t="s">
        <v>4591</v>
      </c>
      <c r="G24" s="4" t="s">
        <v>4508</v>
      </c>
      <c r="H24" s="3">
        <v>4.5878447E7</v>
      </c>
      <c r="I24" s="4" t="s">
        <v>4592</v>
      </c>
      <c r="J24" s="4" t="s">
        <v>4593</v>
      </c>
      <c r="K24" s="4" t="s">
        <v>4594</v>
      </c>
      <c r="L24" s="4" t="s">
        <v>772</v>
      </c>
      <c r="M24" s="5">
        <v>45507.0</v>
      </c>
      <c r="N24" s="4" t="s">
        <v>4512</v>
      </c>
    </row>
    <row r="25" ht="14.25" hidden="1" customHeight="1">
      <c r="A25" s="11">
        <v>14405.0</v>
      </c>
      <c r="B25" s="12" t="s">
        <v>1092</v>
      </c>
      <c r="C25" s="12" t="s">
        <v>1196</v>
      </c>
      <c r="D25" s="12" t="s">
        <v>4595</v>
      </c>
      <c r="E25" s="12" t="s">
        <v>1180</v>
      </c>
      <c r="F25" s="12" t="s">
        <v>4507</v>
      </c>
      <c r="G25" s="12" t="s">
        <v>4508</v>
      </c>
      <c r="H25" s="11">
        <v>1.3250574E7</v>
      </c>
      <c r="I25" s="12" t="s">
        <v>4592</v>
      </c>
      <c r="J25" s="12" t="s">
        <v>4593</v>
      </c>
      <c r="K25" s="12" t="s">
        <v>4596</v>
      </c>
      <c r="L25" s="12" t="s">
        <v>772</v>
      </c>
      <c r="M25" s="16">
        <v>45507.0</v>
      </c>
      <c r="N25" s="12" t="s">
        <v>4512</v>
      </c>
    </row>
    <row r="26" ht="14.25" hidden="1" customHeight="1">
      <c r="A26" s="3">
        <v>14405.0</v>
      </c>
      <c r="B26" s="4" t="s">
        <v>1092</v>
      </c>
      <c r="C26" s="4" t="s">
        <v>1276</v>
      </c>
      <c r="D26" s="4" t="s">
        <v>4597</v>
      </c>
      <c r="E26" s="4" t="s">
        <v>1277</v>
      </c>
      <c r="F26" s="4" t="s">
        <v>4507</v>
      </c>
      <c r="G26" s="4" t="s">
        <v>4508</v>
      </c>
      <c r="H26" s="3">
        <v>224790.0</v>
      </c>
      <c r="I26" s="4" t="s">
        <v>4592</v>
      </c>
      <c r="J26" s="4" t="s">
        <v>4593</v>
      </c>
      <c r="K26" s="4" t="s">
        <v>4598</v>
      </c>
      <c r="L26" s="4" t="s">
        <v>772</v>
      </c>
      <c r="M26" s="5">
        <v>45507.0</v>
      </c>
      <c r="N26" s="4" t="s">
        <v>4512</v>
      </c>
    </row>
    <row r="27" ht="14.25" hidden="1" customHeight="1">
      <c r="A27" s="11">
        <v>14405.0</v>
      </c>
      <c r="B27" s="12" t="s">
        <v>1092</v>
      </c>
      <c r="C27" s="12" t="s">
        <v>1284</v>
      </c>
      <c r="D27" s="12" t="s">
        <v>4599</v>
      </c>
      <c r="E27" s="12" t="s">
        <v>1277</v>
      </c>
      <c r="F27" s="12" t="s">
        <v>4554</v>
      </c>
      <c r="G27" s="12" t="s">
        <v>4508</v>
      </c>
      <c r="H27" s="11">
        <v>208978.0</v>
      </c>
      <c r="I27" s="12" t="s">
        <v>4592</v>
      </c>
      <c r="J27" s="12" t="s">
        <v>4593</v>
      </c>
      <c r="K27" s="12" t="s">
        <v>4600</v>
      </c>
      <c r="L27" s="12" t="s">
        <v>772</v>
      </c>
      <c r="M27" s="16">
        <v>45507.0</v>
      </c>
      <c r="N27" s="12" t="s">
        <v>4512</v>
      </c>
    </row>
    <row r="28" ht="14.25" hidden="1" customHeight="1">
      <c r="A28" s="3">
        <v>14405.0</v>
      </c>
      <c r="B28" s="4" t="s">
        <v>1092</v>
      </c>
      <c r="C28" s="4" t="s">
        <v>1093</v>
      </c>
      <c r="D28" s="4" t="s">
        <v>4601</v>
      </c>
      <c r="E28" s="4" t="s">
        <v>1094</v>
      </c>
      <c r="F28" s="4" t="s">
        <v>4602</v>
      </c>
      <c r="G28" s="4" t="s">
        <v>4508</v>
      </c>
      <c r="H28" s="3">
        <v>1975000.0</v>
      </c>
      <c r="I28" s="4" t="s">
        <v>4603</v>
      </c>
      <c r="J28" s="4" t="s">
        <v>4604</v>
      </c>
      <c r="K28" s="4" t="s">
        <v>4605</v>
      </c>
      <c r="L28" s="4" t="s">
        <v>772</v>
      </c>
      <c r="M28" s="5">
        <v>45507.0</v>
      </c>
      <c r="N28" s="4" t="s">
        <v>4512</v>
      </c>
    </row>
    <row r="29" ht="14.25" hidden="1" customHeight="1">
      <c r="A29" s="11">
        <v>14405.0</v>
      </c>
      <c r="B29" s="12" t="s">
        <v>1092</v>
      </c>
      <c r="C29" s="12" t="s">
        <v>1335</v>
      </c>
      <c r="D29" s="12" t="s">
        <v>4606</v>
      </c>
      <c r="E29" s="12" t="s">
        <v>4607</v>
      </c>
      <c r="F29" s="12" t="s">
        <v>4554</v>
      </c>
      <c r="G29" s="12" t="s">
        <v>4508</v>
      </c>
      <c r="H29" s="11">
        <v>746114.0</v>
      </c>
      <c r="I29" s="12" t="s">
        <v>4608</v>
      </c>
      <c r="J29" s="12" t="s">
        <v>4609</v>
      </c>
      <c r="K29" s="12" t="s">
        <v>4610</v>
      </c>
      <c r="L29" s="12" t="s">
        <v>772</v>
      </c>
      <c r="M29" s="16">
        <v>45507.0</v>
      </c>
      <c r="N29" s="12" t="s">
        <v>4512</v>
      </c>
    </row>
    <row r="30" ht="14.25" hidden="1" customHeight="1">
      <c r="A30" s="3">
        <v>14405.0</v>
      </c>
      <c r="B30" s="4" t="s">
        <v>1092</v>
      </c>
      <c r="C30" s="4" t="s">
        <v>1375</v>
      </c>
      <c r="D30" s="4" t="s">
        <v>4611</v>
      </c>
      <c r="E30" s="4" t="s">
        <v>1376</v>
      </c>
      <c r="F30" s="4" t="s">
        <v>4554</v>
      </c>
      <c r="G30" s="4" t="s">
        <v>4508</v>
      </c>
      <c r="H30" s="3">
        <v>30400.0</v>
      </c>
      <c r="I30" s="4" t="s">
        <v>4612</v>
      </c>
      <c r="J30" s="4" t="s">
        <v>4613</v>
      </c>
      <c r="K30" s="4" t="s">
        <v>4614</v>
      </c>
      <c r="L30" s="4" t="s">
        <v>772</v>
      </c>
      <c r="M30" s="5">
        <v>45507.0</v>
      </c>
      <c r="N30" s="4" t="s">
        <v>4512</v>
      </c>
    </row>
    <row r="31" ht="14.25" hidden="1" customHeight="1">
      <c r="A31" s="11">
        <v>14405.0</v>
      </c>
      <c r="B31" s="12" t="s">
        <v>1092</v>
      </c>
      <c r="C31" s="12" t="s">
        <v>1232</v>
      </c>
      <c r="D31" s="12" t="s">
        <v>4615</v>
      </c>
      <c r="E31" s="12" t="s">
        <v>1233</v>
      </c>
      <c r="F31" s="12" t="s">
        <v>4554</v>
      </c>
      <c r="G31" s="12" t="s">
        <v>4508</v>
      </c>
      <c r="H31" s="11">
        <v>166380.0</v>
      </c>
      <c r="I31" s="12" t="s">
        <v>4616</v>
      </c>
      <c r="J31" s="12" t="s">
        <v>4617</v>
      </c>
      <c r="K31" s="12" t="s">
        <v>4618</v>
      </c>
      <c r="L31" s="12" t="s">
        <v>772</v>
      </c>
      <c r="M31" s="16">
        <v>45507.0</v>
      </c>
      <c r="N31" s="12" t="s">
        <v>4512</v>
      </c>
    </row>
    <row r="32" ht="14.25" hidden="1" customHeight="1">
      <c r="A32" s="3">
        <v>14405.0</v>
      </c>
      <c r="B32" s="4" t="s">
        <v>1092</v>
      </c>
      <c r="C32" s="4" t="s">
        <v>1353</v>
      </c>
      <c r="D32" s="4" t="s">
        <v>4619</v>
      </c>
      <c r="E32" s="4" t="s">
        <v>1354</v>
      </c>
      <c r="F32" s="4" t="s">
        <v>4554</v>
      </c>
      <c r="G32" s="4" t="s">
        <v>4508</v>
      </c>
      <c r="H32" s="3">
        <v>34713.0</v>
      </c>
      <c r="I32" s="4" t="s">
        <v>4616</v>
      </c>
      <c r="J32" s="4" t="s">
        <v>4617</v>
      </c>
      <c r="K32" s="4" t="s">
        <v>4620</v>
      </c>
      <c r="L32" s="4" t="s">
        <v>772</v>
      </c>
      <c r="M32" s="5">
        <v>45507.0</v>
      </c>
      <c r="N32" s="4" t="s">
        <v>4512</v>
      </c>
    </row>
    <row r="33" ht="14.25" hidden="1" customHeight="1">
      <c r="A33" s="11">
        <v>14405.0</v>
      </c>
      <c r="B33" s="12" t="s">
        <v>1092</v>
      </c>
      <c r="C33" s="12" t="s">
        <v>1315</v>
      </c>
      <c r="D33" s="12" t="s">
        <v>4621</v>
      </c>
      <c r="E33" s="12" t="s">
        <v>4622</v>
      </c>
      <c r="F33" s="12" t="s">
        <v>4507</v>
      </c>
      <c r="G33" s="12" t="s">
        <v>4508</v>
      </c>
      <c r="H33" s="11">
        <v>56640.0</v>
      </c>
      <c r="I33" s="12" t="s">
        <v>4623</v>
      </c>
      <c r="J33" s="12" t="s">
        <v>4624</v>
      </c>
      <c r="K33" s="12" t="s">
        <v>4625</v>
      </c>
      <c r="L33" s="12" t="s">
        <v>772</v>
      </c>
      <c r="M33" s="16">
        <v>45507.0</v>
      </c>
      <c r="N33" s="12" t="s">
        <v>4512</v>
      </c>
    </row>
    <row r="34" ht="14.25" hidden="1" customHeight="1">
      <c r="A34" s="3">
        <v>14405.0</v>
      </c>
      <c r="B34" s="4" t="s">
        <v>1092</v>
      </c>
      <c r="C34" s="4" t="s">
        <v>1330</v>
      </c>
      <c r="D34" s="4" t="s">
        <v>4626</v>
      </c>
      <c r="E34" s="4" t="s">
        <v>4627</v>
      </c>
      <c r="F34" s="4" t="s">
        <v>4554</v>
      </c>
      <c r="G34" s="4" t="s">
        <v>4508</v>
      </c>
      <c r="H34" s="3">
        <v>80240.0</v>
      </c>
      <c r="I34" s="4" t="s">
        <v>4623</v>
      </c>
      <c r="J34" s="4" t="s">
        <v>4624</v>
      </c>
      <c r="K34" s="4" t="s">
        <v>4628</v>
      </c>
      <c r="L34" s="4" t="s">
        <v>772</v>
      </c>
      <c r="M34" s="5">
        <v>45507.0</v>
      </c>
      <c r="N34" s="4" t="s">
        <v>4512</v>
      </c>
    </row>
    <row r="35" ht="14.25" hidden="1" customHeight="1">
      <c r="A35" s="11">
        <v>14405.0</v>
      </c>
      <c r="B35" s="12" t="s">
        <v>1092</v>
      </c>
      <c r="C35" s="12" t="s">
        <v>1361</v>
      </c>
      <c r="D35" s="12" t="s">
        <v>4629</v>
      </c>
      <c r="E35" s="12" t="s">
        <v>1362</v>
      </c>
      <c r="F35" s="12" t="s">
        <v>4591</v>
      </c>
      <c r="G35" s="12" t="s">
        <v>4508</v>
      </c>
      <c r="H35" s="11">
        <v>169920.0</v>
      </c>
      <c r="I35" s="12" t="s">
        <v>4630</v>
      </c>
      <c r="J35" s="12" t="s">
        <v>4631</v>
      </c>
      <c r="K35" s="12" t="s">
        <v>4632</v>
      </c>
      <c r="L35" s="12" t="s">
        <v>772</v>
      </c>
      <c r="M35" s="16">
        <v>45507.0</v>
      </c>
      <c r="N35" s="12" t="s">
        <v>4512</v>
      </c>
    </row>
    <row r="36" ht="14.25" hidden="1" customHeight="1">
      <c r="A36" s="3">
        <v>14405.0</v>
      </c>
      <c r="B36" s="4" t="s">
        <v>1092</v>
      </c>
      <c r="C36" s="4" t="s">
        <v>1271</v>
      </c>
      <c r="D36" s="4" t="s">
        <v>4633</v>
      </c>
      <c r="E36" s="4" t="s">
        <v>4634</v>
      </c>
      <c r="F36" s="4" t="s">
        <v>4507</v>
      </c>
      <c r="G36" s="4" t="s">
        <v>4508</v>
      </c>
      <c r="H36" s="3">
        <v>2109676.0</v>
      </c>
      <c r="I36" s="4" t="s">
        <v>4635</v>
      </c>
      <c r="J36" s="4" t="s">
        <v>4636</v>
      </c>
      <c r="K36" s="4" t="s">
        <v>4637</v>
      </c>
      <c r="L36" s="4" t="s">
        <v>772</v>
      </c>
      <c r="M36" s="5">
        <v>45507.0</v>
      </c>
      <c r="N36" s="4" t="s">
        <v>4512</v>
      </c>
    </row>
    <row r="37" ht="14.25" hidden="1" customHeight="1">
      <c r="A37" s="11">
        <v>14405.0</v>
      </c>
      <c r="B37" s="12" t="s">
        <v>1092</v>
      </c>
      <c r="C37" s="12" t="s">
        <v>1297</v>
      </c>
      <c r="D37" s="12" t="s">
        <v>4638</v>
      </c>
      <c r="E37" s="12" t="s">
        <v>1298</v>
      </c>
      <c r="F37" s="12" t="s">
        <v>4554</v>
      </c>
      <c r="G37" s="12" t="s">
        <v>4508</v>
      </c>
      <c r="H37" s="11">
        <v>1.7890004E7</v>
      </c>
      <c r="I37" s="12" t="s">
        <v>4635</v>
      </c>
      <c r="J37" s="12" t="s">
        <v>4636</v>
      </c>
      <c r="K37" s="12" t="s">
        <v>4639</v>
      </c>
      <c r="L37" s="12" t="s">
        <v>772</v>
      </c>
      <c r="M37" s="16">
        <v>45507.0</v>
      </c>
      <c r="N37" s="12" t="s">
        <v>4512</v>
      </c>
    </row>
    <row r="38" ht="14.25" hidden="1" customHeight="1">
      <c r="A38" s="3">
        <v>14405.0</v>
      </c>
      <c r="B38" s="4" t="s">
        <v>1092</v>
      </c>
      <c r="C38" s="4" t="s">
        <v>1325</v>
      </c>
      <c r="D38" s="4" t="s">
        <v>4640</v>
      </c>
      <c r="E38" s="4" t="s">
        <v>4641</v>
      </c>
      <c r="F38" s="4" t="s">
        <v>4507</v>
      </c>
      <c r="G38" s="4" t="s">
        <v>4508</v>
      </c>
      <c r="H38" s="3">
        <v>1.7500001E7</v>
      </c>
      <c r="I38" s="4" t="s">
        <v>4642</v>
      </c>
      <c r="J38" s="4" t="s">
        <v>4643</v>
      </c>
      <c r="K38" s="4" t="s">
        <v>4644</v>
      </c>
      <c r="L38" s="4" t="s">
        <v>772</v>
      </c>
      <c r="M38" s="5">
        <v>45507.0</v>
      </c>
      <c r="N38" s="4" t="s">
        <v>4512</v>
      </c>
    </row>
    <row r="39" ht="14.25" hidden="1" customHeight="1">
      <c r="A39" s="11">
        <v>14405.0</v>
      </c>
      <c r="B39" s="12" t="s">
        <v>1092</v>
      </c>
      <c r="C39" s="12" t="s">
        <v>1345</v>
      </c>
      <c r="D39" s="12" t="s">
        <v>4645</v>
      </c>
      <c r="E39" s="12" t="s">
        <v>1346</v>
      </c>
      <c r="F39" s="12" t="s">
        <v>4554</v>
      </c>
      <c r="G39" s="12" t="s">
        <v>4508</v>
      </c>
      <c r="H39" s="11">
        <v>58258.0</v>
      </c>
      <c r="I39" s="12" t="s">
        <v>4642</v>
      </c>
      <c r="J39" s="12" t="s">
        <v>4643</v>
      </c>
      <c r="K39" s="12" t="s">
        <v>4646</v>
      </c>
      <c r="L39" s="12" t="s">
        <v>772</v>
      </c>
      <c r="M39" s="16">
        <v>45507.0</v>
      </c>
      <c r="N39" s="12" t="s">
        <v>4512</v>
      </c>
    </row>
    <row r="40" ht="14.25" hidden="1" customHeight="1">
      <c r="A40" s="3">
        <v>14405.0</v>
      </c>
      <c r="B40" s="4" t="s">
        <v>1092</v>
      </c>
      <c r="C40" s="4" t="s">
        <v>1148</v>
      </c>
      <c r="D40" s="4" t="s">
        <v>4647</v>
      </c>
      <c r="E40" s="4" t="s">
        <v>1149</v>
      </c>
      <c r="F40" s="4" t="s">
        <v>4554</v>
      </c>
      <c r="G40" s="4" t="s">
        <v>4508</v>
      </c>
      <c r="H40" s="3">
        <v>1196520.0</v>
      </c>
      <c r="I40" s="4" t="s">
        <v>4648</v>
      </c>
      <c r="J40" s="4" t="s">
        <v>4649</v>
      </c>
      <c r="K40" s="4" t="s">
        <v>4650</v>
      </c>
      <c r="L40" s="4" t="s">
        <v>772</v>
      </c>
      <c r="M40" s="5">
        <v>45507.0</v>
      </c>
      <c r="N40" s="4" t="s">
        <v>4512</v>
      </c>
    </row>
    <row r="41" ht="14.25" hidden="1" customHeight="1">
      <c r="A41" s="11">
        <v>14405.0</v>
      </c>
      <c r="B41" s="12" t="s">
        <v>1092</v>
      </c>
      <c r="C41" s="12" t="s">
        <v>1101</v>
      </c>
      <c r="D41" s="12" t="s">
        <v>4651</v>
      </c>
      <c r="E41" s="12" t="s">
        <v>1102</v>
      </c>
      <c r="F41" s="12" t="s">
        <v>4554</v>
      </c>
      <c r="G41" s="12" t="s">
        <v>4508</v>
      </c>
      <c r="H41" s="11">
        <v>3771280.0</v>
      </c>
      <c r="I41" s="12" t="s">
        <v>4652</v>
      </c>
      <c r="J41" s="12" t="s">
        <v>4653</v>
      </c>
      <c r="K41" s="12" t="s">
        <v>4654</v>
      </c>
      <c r="L41" s="12" t="s">
        <v>772</v>
      </c>
      <c r="M41" s="16">
        <v>45507.0</v>
      </c>
      <c r="N41" s="12" t="s">
        <v>4512</v>
      </c>
    </row>
    <row r="42" ht="14.25" hidden="1" customHeight="1">
      <c r="A42" s="3">
        <v>14405.0</v>
      </c>
      <c r="B42" s="4" t="s">
        <v>1092</v>
      </c>
      <c r="C42" s="4" t="s">
        <v>1105</v>
      </c>
      <c r="D42" s="4" t="s">
        <v>4655</v>
      </c>
      <c r="E42" s="4" t="s">
        <v>1106</v>
      </c>
      <c r="F42" s="4" t="s">
        <v>4554</v>
      </c>
      <c r="G42" s="4" t="s">
        <v>4508</v>
      </c>
      <c r="H42" s="3">
        <v>4.8994005E7</v>
      </c>
      <c r="I42" s="4" t="s">
        <v>4652</v>
      </c>
      <c r="J42" s="4" t="s">
        <v>4653</v>
      </c>
      <c r="K42" s="4" t="s">
        <v>4656</v>
      </c>
      <c r="L42" s="4" t="s">
        <v>772</v>
      </c>
      <c r="M42" s="5">
        <v>45507.0</v>
      </c>
      <c r="N42" s="4" t="s">
        <v>4512</v>
      </c>
    </row>
    <row r="43" ht="14.25" hidden="1" customHeight="1">
      <c r="A43" s="11">
        <v>14405.0</v>
      </c>
      <c r="B43" s="12" t="s">
        <v>1092</v>
      </c>
      <c r="C43" s="12" t="s">
        <v>1109</v>
      </c>
      <c r="D43" s="12" t="s">
        <v>4657</v>
      </c>
      <c r="E43" s="12" t="s">
        <v>1110</v>
      </c>
      <c r="F43" s="12" t="s">
        <v>4554</v>
      </c>
      <c r="G43" s="12" t="s">
        <v>4508</v>
      </c>
      <c r="H43" s="11">
        <v>7000000.0</v>
      </c>
      <c r="I43" s="12" t="s">
        <v>4652</v>
      </c>
      <c r="J43" s="12" t="s">
        <v>4653</v>
      </c>
      <c r="K43" s="12" t="s">
        <v>4658</v>
      </c>
      <c r="L43" s="12" t="s">
        <v>772</v>
      </c>
      <c r="M43" s="16">
        <v>45507.0</v>
      </c>
      <c r="N43" s="12" t="s">
        <v>4512</v>
      </c>
    </row>
    <row r="44" ht="14.25" hidden="1" customHeight="1">
      <c r="A44" s="3">
        <v>14405.0</v>
      </c>
      <c r="B44" s="4" t="s">
        <v>1092</v>
      </c>
      <c r="C44" s="4" t="s">
        <v>1156</v>
      </c>
      <c r="D44" s="4" t="s">
        <v>4659</v>
      </c>
      <c r="E44" s="4" t="s">
        <v>1157</v>
      </c>
      <c r="F44" s="4" t="s">
        <v>4507</v>
      </c>
      <c r="G44" s="4" t="s">
        <v>4508</v>
      </c>
      <c r="H44" s="3">
        <v>2299584.0</v>
      </c>
      <c r="I44" s="4" t="s">
        <v>4652</v>
      </c>
      <c r="J44" s="4" t="s">
        <v>4653</v>
      </c>
      <c r="K44" s="4" t="s">
        <v>4660</v>
      </c>
      <c r="L44" s="4" t="s">
        <v>772</v>
      </c>
      <c r="M44" s="5">
        <v>45507.0</v>
      </c>
      <c r="N44" s="4" t="s">
        <v>4512</v>
      </c>
    </row>
    <row r="45" ht="14.25" hidden="1" customHeight="1">
      <c r="A45" s="11">
        <v>14405.0</v>
      </c>
      <c r="B45" s="12" t="s">
        <v>1092</v>
      </c>
      <c r="C45" s="12" t="s">
        <v>1164</v>
      </c>
      <c r="D45" s="12" t="s">
        <v>4661</v>
      </c>
      <c r="E45" s="12" t="s">
        <v>1165</v>
      </c>
      <c r="F45" s="12" t="s">
        <v>4554</v>
      </c>
      <c r="G45" s="12" t="s">
        <v>4508</v>
      </c>
      <c r="H45" s="11">
        <v>1.2449944E7</v>
      </c>
      <c r="I45" s="12" t="s">
        <v>4652</v>
      </c>
      <c r="J45" s="12" t="s">
        <v>4653</v>
      </c>
      <c r="K45" s="12" t="s">
        <v>4662</v>
      </c>
      <c r="L45" s="12" t="s">
        <v>772</v>
      </c>
      <c r="M45" s="16">
        <v>45507.0</v>
      </c>
      <c r="N45" s="12" t="s">
        <v>4512</v>
      </c>
    </row>
    <row r="46" ht="14.25" hidden="1" customHeight="1">
      <c r="A46" s="3">
        <v>14405.0</v>
      </c>
      <c r="B46" s="4" t="s">
        <v>1092</v>
      </c>
      <c r="C46" s="4" t="s">
        <v>1176</v>
      </c>
      <c r="D46" s="4" t="s">
        <v>4663</v>
      </c>
      <c r="E46" s="4" t="s">
        <v>1177</v>
      </c>
      <c r="F46" s="4" t="s">
        <v>4554</v>
      </c>
      <c r="G46" s="4" t="s">
        <v>4508</v>
      </c>
      <c r="H46" s="3">
        <v>1288300.0</v>
      </c>
      <c r="I46" s="4" t="s">
        <v>4652</v>
      </c>
      <c r="J46" s="4" t="s">
        <v>4653</v>
      </c>
      <c r="K46" s="4" t="s">
        <v>4664</v>
      </c>
      <c r="L46" s="4" t="s">
        <v>772</v>
      </c>
      <c r="M46" s="5">
        <v>45507.0</v>
      </c>
      <c r="N46" s="4" t="s">
        <v>4512</v>
      </c>
    </row>
    <row r="47" ht="14.25" hidden="1" customHeight="1">
      <c r="A47" s="11">
        <v>14405.0</v>
      </c>
      <c r="B47" s="12" t="s">
        <v>1092</v>
      </c>
      <c r="C47" s="12" t="s">
        <v>1188</v>
      </c>
      <c r="D47" s="12" t="s">
        <v>4665</v>
      </c>
      <c r="E47" s="12" t="s">
        <v>1189</v>
      </c>
      <c r="F47" s="12" t="s">
        <v>4507</v>
      </c>
      <c r="G47" s="12" t="s">
        <v>4508</v>
      </c>
      <c r="H47" s="11">
        <v>1275000.0</v>
      </c>
      <c r="I47" s="12" t="s">
        <v>4652</v>
      </c>
      <c r="J47" s="12" t="s">
        <v>4653</v>
      </c>
      <c r="K47" s="12" t="s">
        <v>4666</v>
      </c>
      <c r="L47" s="12" t="s">
        <v>772</v>
      </c>
      <c r="M47" s="16">
        <v>45507.0</v>
      </c>
      <c r="N47" s="12" t="s">
        <v>4512</v>
      </c>
    </row>
    <row r="48" ht="14.25" hidden="1" customHeight="1">
      <c r="A48" s="3">
        <v>14405.0</v>
      </c>
      <c r="B48" s="4" t="s">
        <v>1092</v>
      </c>
      <c r="C48" s="4" t="s">
        <v>1217</v>
      </c>
      <c r="D48" s="4" t="s">
        <v>4667</v>
      </c>
      <c r="E48" s="4" t="s">
        <v>4668</v>
      </c>
      <c r="F48" s="4" t="s">
        <v>4507</v>
      </c>
      <c r="G48" s="4" t="s">
        <v>4508</v>
      </c>
      <c r="H48" s="3">
        <v>198240.0</v>
      </c>
      <c r="I48" s="4" t="s">
        <v>4652</v>
      </c>
      <c r="J48" s="4" t="s">
        <v>4653</v>
      </c>
      <c r="K48" s="4" t="s">
        <v>4669</v>
      </c>
      <c r="L48" s="4" t="s">
        <v>772</v>
      </c>
      <c r="M48" s="5">
        <v>45507.0</v>
      </c>
      <c r="N48" s="4" t="s">
        <v>4512</v>
      </c>
    </row>
    <row r="49" ht="14.25" hidden="1" customHeight="1">
      <c r="A49" s="11">
        <v>14405.0</v>
      </c>
      <c r="B49" s="12" t="s">
        <v>1092</v>
      </c>
      <c r="C49" s="12" t="s">
        <v>1222</v>
      </c>
      <c r="D49" s="12" t="s">
        <v>4670</v>
      </c>
      <c r="E49" s="12" t="s">
        <v>4671</v>
      </c>
      <c r="F49" s="12" t="s">
        <v>4554</v>
      </c>
      <c r="G49" s="12" t="s">
        <v>4508</v>
      </c>
      <c r="H49" s="11">
        <v>172870.0</v>
      </c>
      <c r="I49" s="12" t="s">
        <v>4652</v>
      </c>
      <c r="J49" s="12" t="s">
        <v>4653</v>
      </c>
      <c r="K49" s="12" t="s">
        <v>4672</v>
      </c>
      <c r="L49" s="12" t="s">
        <v>772</v>
      </c>
      <c r="M49" s="16">
        <v>45507.0</v>
      </c>
      <c r="N49" s="12" t="s">
        <v>4512</v>
      </c>
    </row>
    <row r="50" ht="14.25" hidden="1" customHeight="1">
      <c r="A50" s="3">
        <v>14405.0</v>
      </c>
      <c r="B50" s="4" t="s">
        <v>1092</v>
      </c>
      <c r="C50" s="4" t="s">
        <v>1227</v>
      </c>
      <c r="D50" s="4" t="s">
        <v>4673</v>
      </c>
      <c r="E50" s="4" t="s">
        <v>4674</v>
      </c>
      <c r="F50" s="4" t="s">
        <v>4507</v>
      </c>
      <c r="G50" s="4" t="s">
        <v>4508</v>
      </c>
      <c r="H50" s="3">
        <v>1.6843973E7</v>
      </c>
      <c r="I50" s="4" t="s">
        <v>4652</v>
      </c>
      <c r="J50" s="4" t="s">
        <v>4653</v>
      </c>
      <c r="K50" s="4" t="s">
        <v>4675</v>
      </c>
      <c r="L50" s="4" t="s">
        <v>772</v>
      </c>
      <c r="M50" s="5">
        <v>45507.0</v>
      </c>
      <c r="N50" s="4" t="s">
        <v>4512</v>
      </c>
    </row>
    <row r="51" ht="14.25" hidden="1" customHeight="1">
      <c r="A51" s="11">
        <v>14405.0</v>
      </c>
      <c r="B51" s="12" t="s">
        <v>1092</v>
      </c>
      <c r="C51" s="12" t="s">
        <v>1242</v>
      </c>
      <c r="D51" s="12" t="s">
        <v>4676</v>
      </c>
      <c r="E51" s="12" t="s">
        <v>1243</v>
      </c>
      <c r="F51" s="12" t="s">
        <v>4554</v>
      </c>
      <c r="G51" s="12" t="s">
        <v>4508</v>
      </c>
      <c r="H51" s="11">
        <v>189272.0</v>
      </c>
      <c r="I51" s="12" t="s">
        <v>4652</v>
      </c>
      <c r="J51" s="12" t="s">
        <v>4653</v>
      </c>
      <c r="K51" s="12" t="s">
        <v>4677</v>
      </c>
      <c r="L51" s="12" t="s">
        <v>772</v>
      </c>
      <c r="M51" s="16">
        <v>45507.0</v>
      </c>
      <c r="N51" s="12" t="s">
        <v>4512</v>
      </c>
    </row>
    <row r="52" ht="14.25" hidden="1" customHeight="1">
      <c r="A52" s="3">
        <v>14405.0</v>
      </c>
      <c r="B52" s="4" t="s">
        <v>1092</v>
      </c>
      <c r="C52" s="4" t="s">
        <v>1252</v>
      </c>
      <c r="D52" s="4" t="s">
        <v>4678</v>
      </c>
      <c r="E52" s="4" t="s">
        <v>1253</v>
      </c>
      <c r="F52" s="4" t="s">
        <v>4554</v>
      </c>
      <c r="G52" s="4" t="s">
        <v>4508</v>
      </c>
      <c r="H52" s="3">
        <v>1.6843973E7</v>
      </c>
      <c r="I52" s="4" t="s">
        <v>4652</v>
      </c>
      <c r="J52" s="4" t="s">
        <v>4653</v>
      </c>
      <c r="K52" s="4" t="s">
        <v>4679</v>
      </c>
      <c r="L52" s="4" t="s">
        <v>772</v>
      </c>
      <c r="M52" s="5">
        <v>45507.0</v>
      </c>
      <c r="N52" s="4" t="s">
        <v>4512</v>
      </c>
    </row>
    <row r="53" ht="14.25" hidden="1" customHeight="1">
      <c r="A53" s="11">
        <v>14405.0</v>
      </c>
      <c r="B53" s="12" t="s">
        <v>1092</v>
      </c>
      <c r="C53" s="12" t="s">
        <v>1172</v>
      </c>
      <c r="D53" s="12" t="s">
        <v>4680</v>
      </c>
      <c r="E53" s="12" t="s">
        <v>4681</v>
      </c>
      <c r="F53" s="12" t="s">
        <v>4591</v>
      </c>
      <c r="G53" s="12" t="s">
        <v>4508</v>
      </c>
      <c r="H53" s="11">
        <v>8.6630644E7</v>
      </c>
      <c r="I53" s="12" t="s">
        <v>4682</v>
      </c>
      <c r="J53" s="12" t="s">
        <v>4683</v>
      </c>
      <c r="K53" s="12" t="s">
        <v>4684</v>
      </c>
      <c r="L53" s="12" t="s">
        <v>772</v>
      </c>
      <c r="M53" s="16">
        <v>45507.0</v>
      </c>
      <c r="N53" s="12" t="s">
        <v>4512</v>
      </c>
    </row>
    <row r="54" ht="14.25" hidden="1" customHeight="1">
      <c r="A54" s="3">
        <v>14405.0</v>
      </c>
      <c r="B54" s="4" t="s">
        <v>1092</v>
      </c>
      <c r="C54" s="4" t="s">
        <v>1287</v>
      </c>
      <c r="D54" s="4" t="s">
        <v>4685</v>
      </c>
      <c r="E54" s="4" t="s">
        <v>4686</v>
      </c>
      <c r="F54" s="4" t="s">
        <v>4554</v>
      </c>
      <c r="G54" s="4" t="s">
        <v>4508</v>
      </c>
      <c r="H54" s="3">
        <v>1.5599482E7</v>
      </c>
      <c r="I54" s="4" t="s">
        <v>4682</v>
      </c>
      <c r="J54" s="4" t="s">
        <v>4683</v>
      </c>
      <c r="K54" s="4" t="s">
        <v>4687</v>
      </c>
      <c r="L54" s="4" t="s">
        <v>772</v>
      </c>
      <c r="M54" s="5">
        <v>45507.0</v>
      </c>
      <c r="N54" s="4" t="s">
        <v>4512</v>
      </c>
    </row>
    <row r="55" ht="14.25" hidden="1" customHeight="1">
      <c r="A55" s="11">
        <v>14405.0</v>
      </c>
      <c r="B55" s="12" t="s">
        <v>1092</v>
      </c>
      <c r="C55" s="12" t="s">
        <v>1357</v>
      </c>
      <c r="D55" s="12" t="s">
        <v>4688</v>
      </c>
      <c r="E55" s="12" t="s">
        <v>1358</v>
      </c>
      <c r="F55" s="12" t="s">
        <v>4554</v>
      </c>
      <c r="G55" s="12" t="s">
        <v>4508</v>
      </c>
      <c r="H55" s="11">
        <v>459138.0</v>
      </c>
      <c r="I55" s="12" t="s">
        <v>4682</v>
      </c>
      <c r="J55" s="12" t="s">
        <v>4683</v>
      </c>
      <c r="K55" s="12" t="s">
        <v>4689</v>
      </c>
      <c r="L55" s="12" t="s">
        <v>772</v>
      </c>
      <c r="M55" s="16">
        <v>45507.0</v>
      </c>
      <c r="N55" s="12" t="s">
        <v>4512</v>
      </c>
    </row>
    <row r="56" ht="14.25" hidden="1" customHeight="1">
      <c r="A56" s="3">
        <v>14405.0</v>
      </c>
      <c r="B56" s="4" t="s">
        <v>1092</v>
      </c>
      <c r="C56" s="4" t="s">
        <v>1365</v>
      </c>
      <c r="D56" s="4" t="s">
        <v>4690</v>
      </c>
      <c r="E56" s="4" t="s">
        <v>1366</v>
      </c>
      <c r="F56" s="4" t="s">
        <v>4507</v>
      </c>
      <c r="G56" s="4" t="s">
        <v>4508</v>
      </c>
      <c r="H56" s="3">
        <v>188800.0</v>
      </c>
      <c r="I56" s="4" t="s">
        <v>4691</v>
      </c>
      <c r="J56" s="4" t="s">
        <v>4692</v>
      </c>
      <c r="K56" s="4" t="s">
        <v>4693</v>
      </c>
      <c r="L56" s="4" t="s">
        <v>772</v>
      </c>
      <c r="M56" s="5">
        <v>45507.0</v>
      </c>
      <c r="N56" s="4" t="s">
        <v>4512</v>
      </c>
    </row>
    <row r="57" ht="14.25" hidden="1" customHeight="1">
      <c r="A57" s="11">
        <v>14405.0</v>
      </c>
      <c r="B57" s="12" t="s">
        <v>1092</v>
      </c>
      <c r="C57" s="12" t="s">
        <v>1213</v>
      </c>
      <c r="D57" s="12" t="s">
        <v>4694</v>
      </c>
      <c r="E57" s="12" t="s">
        <v>1214</v>
      </c>
      <c r="F57" s="12" t="s">
        <v>4591</v>
      </c>
      <c r="G57" s="12" t="s">
        <v>4508</v>
      </c>
      <c r="H57" s="11">
        <v>101362.0</v>
      </c>
      <c r="I57" s="12" t="s">
        <v>4695</v>
      </c>
      <c r="J57" s="12" t="s">
        <v>4696</v>
      </c>
      <c r="K57" s="12" t="s">
        <v>4697</v>
      </c>
      <c r="L57" s="12" t="s">
        <v>772</v>
      </c>
      <c r="M57" s="16">
        <v>45507.0</v>
      </c>
      <c r="N57" s="12" t="s">
        <v>4512</v>
      </c>
    </row>
    <row r="58" ht="14.25" hidden="1" customHeight="1">
      <c r="A58" s="3">
        <v>14405.0</v>
      </c>
      <c r="B58" s="4" t="s">
        <v>1092</v>
      </c>
      <c r="C58" s="4" t="s">
        <v>1237</v>
      </c>
      <c r="D58" s="4" t="s">
        <v>4698</v>
      </c>
      <c r="E58" s="4" t="s">
        <v>4699</v>
      </c>
      <c r="F58" s="4" t="s">
        <v>4554</v>
      </c>
      <c r="G58" s="4" t="s">
        <v>4508</v>
      </c>
      <c r="H58" s="3">
        <v>124726.0</v>
      </c>
      <c r="I58" s="4" t="s">
        <v>4695</v>
      </c>
      <c r="J58" s="4" t="s">
        <v>4696</v>
      </c>
      <c r="K58" s="4" t="s">
        <v>4700</v>
      </c>
      <c r="L58" s="4" t="s">
        <v>772</v>
      </c>
      <c r="M58" s="5">
        <v>45507.0</v>
      </c>
      <c r="N58" s="4" t="s">
        <v>4512</v>
      </c>
    </row>
    <row r="59" ht="14.25" hidden="1" customHeight="1">
      <c r="A59" s="11">
        <v>14405.0</v>
      </c>
      <c r="B59" s="12" t="s">
        <v>1092</v>
      </c>
      <c r="C59" s="12" t="s">
        <v>1247</v>
      </c>
      <c r="D59" s="12" t="s">
        <v>4701</v>
      </c>
      <c r="E59" s="12" t="s">
        <v>4702</v>
      </c>
      <c r="F59" s="12" t="s">
        <v>4554</v>
      </c>
      <c r="G59" s="12" t="s">
        <v>4508</v>
      </c>
      <c r="H59" s="11">
        <v>1.2088628E7</v>
      </c>
      <c r="I59" s="12" t="s">
        <v>4695</v>
      </c>
      <c r="J59" s="12" t="s">
        <v>4696</v>
      </c>
      <c r="K59" s="12" t="s">
        <v>4703</v>
      </c>
      <c r="L59" s="12" t="s">
        <v>772</v>
      </c>
      <c r="M59" s="16">
        <v>45507.0</v>
      </c>
      <c r="N59" s="12" t="s">
        <v>4512</v>
      </c>
    </row>
    <row r="60" ht="14.25" hidden="1" customHeight="1">
      <c r="A60" s="3">
        <v>14405.0</v>
      </c>
      <c r="B60" s="4" t="s">
        <v>1092</v>
      </c>
      <c r="C60" s="4" t="s">
        <v>1257</v>
      </c>
      <c r="D60" s="4" t="s">
        <v>4704</v>
      </c>
      <c r="E60" s="4" t="s">
        <v>1258</v>
      </c>
      <c r="F60" s="4" t="s">
        <v>4507</v>
      </c>
      <c r="G60" s="4" t="s">
        <v>4508</v>
      </c>
      <c r="H60" s="3">
        <v>1.9889372E7</v>
      </c>
      <c r="I60" s="4" t="s">
        <v>4695</v>
      </c>
      <c r="J60" s="4" t="s">
        <v>4696</v>
      </c>
      <c r="K60" s="4" t="s">
        <v>4705</v>
      </c>
      <c r="L60" s="4" t="s">
        <v>772</v>
      </c>
      <c r="M60" s="5">
        <v>45507.0</v>
      </c>
      <c r="N60" s="4" t="s">
        <v>4512</v>
      </c>
    </row>
    <row r="61" ht="14.25" hidden="1" customHeight="1">
      <c r="A61" s="11">
        <v>14405.0</v>
      </c>
      <c r="B61" s="12" t="s">
        <v>1092</v>
      </c>
      <c r="C61" s="12" t="s">
        <v>1262</v>
      </c>
      <c r="D61" s="12" t="s">
        <v>4706</v>
      </c>
      <c r="E61" s="12" t="s">
        <v>1263</v>
      </c>
      <c r="F61" s="12" t="s">
        <v>4554</v>
      </c>
      <c r="G61" s="12" t="s">
        <v>4508</v>
      </c>
      <c r="H61" s="11">
        <v>1.8791028E7</v>
      </c>
      <c r="I61" s="12" t="s">
        <v>4695</v>
      </c>
      <c r="J61" s="12" t="s">
        <v>4696</v>
      </c>
      <c r="K61" s="12" t="s">
        <v>4707</v>
      </c>
      <c r="L61" s="12" t="s">
        <v>772</v>
      </c>
      <c r="M61" s="16">
        <v>45507.0</v>
      </c>
      <c r="N61" s="12" t="s">
        <v>4512</v>
      </c>
    </row>
    <row r="62" ht="14.25" hidden="1" customHeight="1">
      <c r="A62" s="3">
        <v>14405.0</v>
      </c>
      <c r="B62" s="4" t="s">
        <v>1092</v>
      </c>
      <c r="C62" s="4" t="s">
        <v>1310</v>
      </c>
      <c r="D62" s="4" t="s">
        <v>4708</v>
      </c>
      <c r="E62" s="4" t="s">
        <v>1311</v>
      </c>
      <c r="F62" s="4" t="s">
        <v>4554</v>
      </c>
      <c r="G62" s="4" t="s">
        <v>4508</v>
      </c>
      <c r="H62" s="3">
        <v>29500.0</v>
      </c>
      <c r="I62" s="4" t="s">
        <v>4695</v>
      </c>
      <c r="J62" s="4" t="s">
        <v>4696</v>
      </c>
      <c r="K62" s="4" t="s">
        <v>4709</v>
      </c>
      <c r="L62" s="4" t="s">
        <v>772</v>
      </c>
      <c r="M62" s="5">
        <v>45507.0</v>
      </c>
      <c r="N62" s="4" t="s">
        <v>4512</v>
      </c>
    </row>
    <row r="63" ht="14.25" hidden="1" customHeight="1">
      <c r="A63" s="11">
        <v>14405.0</v>
      </c>
      <c r="B63" s="12" t="s">
        <v>1092</v>
      </c>
      <c r="C63" s="12" t="s">
        <v>1183</v>
      </c>
      <c r="D63" s="12" t="s">
        <v>4710</v>
      </c>
      <c r="E63" s="12" t="s">
        <v>1184</v>
      </c>
      <c r="F63" s="12" t="s">
        <v>4591</v>
      </c>
      <c r="G63" s="12" t="s">
        <v>4508</v>
      </c>
      <c r="H63" s="11">
        <v>7725168.0</v>
      </c>
      <c r="I63" s="12" t="s">
        <v>4711</v>
      </c>
      <c r="J63" s="12" t="s">
        <v>4712</v>
      </c>
      <c r="K63" s="12" t="s">
        <v>4713</v>
      </c>
      <c r="L63" s="12" t="s">
        <v>772</v>
      </c>
      <c r="M63" s="16">
        <v>45507.0</v>
      </c>
      <c r="N63" s="12" t="s">
        <v>4512</v>
      </c>
    </row>
    <row r="64" ht="14.25" hidden="1" customHeight="1">
      <c r="A64" s="3">
        <v>14405.0</v>
      </c>
      <c r="B64" s="4" t="s">
        <v>1092</v>
      </c>
      <c r="C64" s="4" t="s">
        <v>1131</v>
      </c>
      <c r="D64" s="4" t="s">
        <v>4714</v>
      </c>
      <c r="E64" s="4" t="s">
        <v>4715</v>
      </c>
      <c r="F64" s="4" t="s">
        <v>4507</v>
      </c>
      <c r="G64" s="4" t="s">
        <v>4508</v>
      </c>
      <c r="H64" s="3">
        <v>1233100.0</v>
      </c>
      <c r="I64" s="4" t="s">
        <v>4716</v>
      </c>
      <c r="J64" s="4" t="s">
        <v>4717</v>
      </c>
      <c r="K64" s="4" t="s">
        <v>4718</v>
      </c>
      <c r="L64" s="4" t="s">
        <v>772</v>
      </c>
      <c r="M64" s="5">
        <v>45507.0</v>
      </c>
      <c r="N64" s="4" t="s">
        <v>4512</v>
      </c>
    </row>
    <row r="65" ht="14.25" hidden="1" customHeight="1">
      <c r="A65" s="11">
        <v>14405.0</v>
      </c>
      <c r="B65" s="12" t="s">
        <v>1092</v>
      </c>
      <c r="C65" s="12" t="s">
        <v>1152</v>
      </c>
      <c r="D65" s="12" t="s">
        <v>4719</v>
      </c>
      <c r="E65" s="12" t="s">
        <v>4720</v>
      </c>
      <c r="F65" s="12" t="s">
        <v>4554</v>
      </c>
      <c r="G65" s="12" t="s">
        <v>4508</v>
      </c>
      <c r="H65" s="11">
        <v>7050028.0</v>
      </c>
      <c r="I65" s="12" t="s">
        <v>4721</v>
      </c>
      <c r="J65" s="12" t="s">
        <v>4722</v>
      </c>
      <c r="K65" s="12" t="s">
        <v>4723</v>
      </c>
      <c r="L65" s="12" t="s">
        <v>772</v>
      </c>
      <c r="M65" s="16">
        <v>45507.0</v>
      </c>
      <c r="N65" s="12" t="s">
        <v>4512</v>
      </c>
    </row>
    <row r="66" ht="14.25" hidden="1" customHeight="1">
      <c r="A66" s="3">
        <v>14405.0</v>
      </c>
      <c r="B66" s="4" t="s">
        <v>1092</v>
      </c>
      <c r="C66" s="4" t="s">
        <v>1349</v>
      </c>
      <c r="D66" s="4" t="s">
        <v>4724</v>
      </c>
      <c r="E66" s="4" t="s">
        <v>4725</v>
      </c>
      <c r="F66" s="4" t="s">
        <v>4554</v>
      </c>
      <c r="G66" s="4" t="s">
        <v>4508</v>
      </c>
      <c r="H66" s="3">
        <v>108442.0</v>
      </c>
      <c r="I66" s="4" t="s">
        <v>4721</v>
      </c>
      <c r="J66" s="4" t="s">
        <v>4722</v>
      </c>
      <c r="K66" s="4" t="s">
        <v>4726</v>
      </c>
      <c r="L66" s="4" t="s">
        <v>772</v>
      </c>
      <c r="M66" s="5">
        <v>45507.0</v>
      </c>
      <c r="N66" s="4" t="s">
        <v>4512</v>
      </c>
    </row>
    <row r="67" ht="14.25" hidden="1" customHeight="1">
      <c r="A67" s="11">
        <v>14405.0</v>
      </c>
      <c r="B67" s="12" t="s">
        <v>1092</v>
      </c>
      <c r="C67" s="12" t="s">
        <v>1136</v>
      </c>
      <c r="D67" s="12" t="s">
        <v>4727</v>
      </c>
      <c r="E67" s="12" t="s">
        <v>1137</v>
      </c>
      <c r="F67" s="12" t="s">
        <v>4554</v>
      </c>
      <c r="G67" s="12" t="s">
        <v>4508</v>
      </c>
      <c r="H67" s="11">
        <v>1.0529999E7</v>
      </c>
      <c r="I67" s="12" t="s">
        <v>4728</v>
      </c>
      <c r="J67" s="12" t="s">
        <v>4729</v>
      </c>
      <c r="K67" s="12" t="s">
        <v>4730</v>
      </c>
      <c r="L67" s="12" t="s">
        <v>772</v>
      </c>
      <c r="M67" s="16">
        <v>45507.0</v>
      </c>
      <c r="N67" s="12" t="s">
        <v>4512</v>
      </c>
    </row>
    <row r="68" ht="14.25" hidden="1" customHeight="1">
      <c r="A68" s="3">
        <v>14405.0</v>
      </c>
      <c r="B68" s="4" t="s">
        <v>1092</v>
      </c>
      <c r="C68" s="4" t="s">
        <v>1267</v>
      </c>
      <c r="D68" s="4" t="s">
        <v>4731</v>
      </c>
      <c r="E68" s="4" t="s">
        <v>1268</v>
      </c>
      <c r="F68" s="4" t="s">
        <v>4507</v>
      </c>
      <c r="G68" s="4" t="s">
        <v>4508</v>
      </c>
      <c r="H68" s="3">
        <v>8086658.0</v>
      </c>
      <c r="I68" s="4" t="s">
        <v>4728</v>
      </c>
      <c r="J68" s="4" t="s">
        <v>4729</v>
      </c>
      <c r="K68" s="4" t="s">
        <v>4732</v>
      </c>
      <c r="L68" s="4" t="s">
        <v>772</v>
      </c>
      <c r="M68" s="5">
        <v>45507.0</v>
      </c>
      <c r="N68" s="4" t="s">
        <v>4512</v>
      </c>
    </row>
    <row r="69" ht="14.25" hidden="1" customHeight="1">
      <c r="A69" s="11">
        <v>14405.0</v>
      </c>
      <c r="B69" s="12" t="s">
        <v>1092</v>
      </c>
      <c r="C69" s="12" t="s">
        <v>1292</v>
      </c>
      <c r="D69" s="12" t="s">
        <v>4733</v>
      </c>
      <c r="E69" s="12" t="s">
        <v>4734</v>
      </c>
      <c r="F69" s="12" t="s">
        <v>4554</v>
      </c>
      <c r="G69" s="12" t="s">
        <v>4508</v>
      </c>
      <c r="H69" s="11">
        <v>188450.0</v>
      </c>
      <c r="I69" s="12" t="s">
        <v>4728</v>
      </c>
      <c r="J69" s="12" t="s">
        <v>4729</v>
      </c>
      <c r="K69" s="12" t="s">
        <v>4735</v>
      </c>
      <c r="L69" s="12" t="s">
        <v>772</v>
      </c>
      <c r="M69" s="16">
        <v>45507.0</v>
      </c>
      <c r="N69" s="12" t="s">
        <v>4512</v>
      </c>
    </row>
    <row r="70" ht="14.25" hidden="1" customHeight="1">
      <c r="A70" s="3">
        <v>14405.0</v>
      </c>
      <c r="B70" s="4" t="s">
        <v>1092</v>
      </c>
      <c r="C70" s="4" t="s">
        <v>1301</v>
      </c>
      <c r="D70" s="4" t="s">
        <v>4736</v>
      </c>
      <c r="E70" s="4" t="s">
        <v>1302</v>
      </c>
      <c r="F70" s="4" t="s">
        <v>4554</v>
      </c>
      <c r="G70" s="4" t="s">
        <v>4508</v>
      </c>
      <c r="H70" s="3">
        <v>166200.0</v>
      </c>
      <c r="I70" s="4" t="s">
        <v>4728</v>
      </c>
      <c r="J70" s="4" t="s">
        <v>4729</v>
      </c>
      <c r="K70" s="4" t="s">
        <v>4737</v>
      </c>
      <c r="L70" s="4" t="s">
        <v>772</v>
      </c>
      <c r="M70" s="5">
        <v>45507.0</v>
      </c>
      <c r="N70" s="4" t="s">
        <v>4512</v>
      </c>
    </row>
    <row r="71" ht="14.25" hidden="1" customHeight="1">
      <c r="A71" s="11">
        <v>14405.0</v>
      </c>
      <c r="B71" s="12" t="s">
        <v>1092</v>
      </c>
      <c r="C71" s="12" t="s">
        <v>1340</v>
      </c>
      <c r="D71" s="12" t="s">
        <v>4738</v>
      </c>
      <c r="E71" s="12" t="s">
        <v>4739</v>
      </c>
      <c r="F71" s="12" t="s">
        <v>4507</v>
      </c>
      <c r="G71" s="12" t="s">
        <v>4508</v>
      </c>
      <c r="H71" s="11">
        <v>61360.0</v>
      </c>
      <c r="I71" s="12" t="s">
        <v>4740</v>
      </c>
      <c r="J71" s="12" t="s">
        <v>4741</v>
      </c>
      <c r="K71" s="12" t="s">
        <v>4742</v>
      </c>
      <c r="L71" s="12" t="s">
        <v>772</v>
      </c>
      <c r="M71" s="16">
        <v>45507.0</v>
      </c>
      <c r="N71" s="12" t="s">
        <v>4512</v>
      </c>
    </row>
    <row r="72" ht="14.25" hidden="1" customHeight="1">
      <c r="A72" s="3">
        <v>14405.0</v>
      </c>
      <c r="B72" s="4" t="s">
        <v>1092</v>
      </c>
      <c r="C72" s="4" t="s">
        <v>1114</v>
      </c>
      <c r="D72" s="4" t="s">
        <v>4743</v>
      </c>
      <c r="E72" s="4" t="s">
        <v>4744</v>
      </c>
      <c r="F72" s="4" t="s">
        <v>4507</v>
      </c>
      <c r="G72" s="4" t="s">
        <v>4508</v>
      </c>
      <c r="H72" s="3">
        <v>1.19294018E8</v>
      </c>
      <c r="I72" s="4" t="s">
        <v>4745</v>
      </c>
      <c r="J72" s="4" t="s">
        <v>4746</v>
      </c>
      <c r="K72" s="4" t="s">
        <v>4747</v>
      </c>
      <c r="L72" s="4" t="s">
        <v>772</v>
      </c>
      <c r="M72" s="5">
        <v>45507.0</v>
      </c>
      <c r="N72" s="4" t="s">
        <v>4512</v>
      </c>
    </row>
    <row r="73" ht="14.25" hidden="1" customHeight="1">
      <c r="A73" s="11">
        <v>14405.0</v>
      </c>
      <c r="B73" s="12" t="s">
        <v>1092</v>
      </c>
      <c r="C73" s="12" t="s">
        <v>1119</v>
      </c>
      <c r="D73" s="12" t="s">
        <v>4748</v>
      </c>
      <c r="E73" s="12" t="s">
        <v>1120</v>
      </c>
      <c r="F73" s="12" t="s">
        <v>4554</v>
      </c>
      <c r="G73" s="12" t="s">
        <v>4508</v>
      </c>
      <c r="H73" s="11">
        <v>1.05846883E8</v>
      </c>
      <c r="I73" s="12" t="s">
        <v>4745</v>
      </c>
      <c r="J73" s="12" t="s">
        <v>4746</v>
      </c>
      <c r="K73" s="12" t="s">
        <v>4749</v>
      </c>
      <c r="L73" s="12" t="s">
        <v>772</v>
      </c>
      <c r="M73" s="16">
        <v>45507.0</v>
      </c>
      <c r="N73" s="12" t="s">
        <v>4512</v>
      </c>
    </row>
    <row r="74" ht="14.25" hidden="1" customHeight="1">
      <c r="A74" s="3">
        <v>14405.0</v>
      </c>
      <c r="B74" s="4" t="s">
        <v>1092</v>
      </c>
      <c r="C74" s="4" t="s">
        <v>1160</v>
      </c>
      <c r="D74" s="4" t="s">
        <v>4750</v>
      </c>
      <c r="E74" s="4" t="s">
        <v>1161</v>
      </c>
      <c r="F74" s="4" t="s">
        <v>4554</v>
      </c>
      <c r="G74" s="4" t="s">
        <v>4508</v>
      </c>
      <c r="H74" s="3">
        <v>5.4878433E7</v>
      </c>
      <c r="I74" s="4" t="s">
        <v>4745</v>
      </c>
      <c r="J74" s="4" t="s">
        <v>4746</v>
      </c>
      <c r="K74" s="4" t="s">
        <v>4751</v>
      </c>
      <c r="L74" s="4" t="s">
        <v>772</v>
      </c>
      <c r="M74" s="5">
        <v>45507.0</v>
      </c>
      <c r="N74" s="4" t="s">
        <v>4512</v>
      </c>
    </row>
    <row r="75" ht="14.25" hidden="1" customHeight="1">
      <c r="A75" s="11">
        <v>14405.0</v>
      </c>
      <c r="B75" s="12" t="s">
        <v>1092</v>
      </c>
      <c r="C75" s="12" t="s">
        <v>1370</v>
      </c>
      <c r="D75" s="12" t="s">
        <v>4752</v>
      </c>
      <c r="E75" s="12" t="s">
        <v>4753</v>
      </c>
      <c r="F75" s="12" t="s">
        <v>4554</v>
      </c>
      <c r="G75" s="12" t="s">
        <v>4508</v>
      </c>
      <c r="H75" s="11">
        <v>7477038.0</v>
      </c>
      <c r="I75" s="12" t="s">
        <v>4754</v>
      </c>
      <c r="J75" s="12" t="s">
        <v>4755</v>
      </c>
      <c r="K75" s="12" t="s">
        <v>4756</v>
      </c>
      <c r="L75" s="12" t="s">
        <v>772</v>
      </c>
      <c r="M75" s="16">
        <v>45507.0</v>
      </c>
      <c r="N75" s="12" t="s">
        <v>4512</v>
      </c>
    </row>
    <row r="76" ht="14.25" hidden="1" customHeight="1">
      <c r="A76" s="3">
        <v>14405.0</v>
      </c>
      <c r="B76" s="4" t="s">
        <v>1092</v>
      </c>
      <c r="C76" s="4" t="s">
        <v>1123</v>
      </c>
      <c r="D76" s="4" t="s">
        <v>4757</v>
      </c>
      <c r="E76" s="4" t="s">
        <v>1124</v>
      </c>
      <c r="F76" s="4" t="s">
        <v>4554</v>
      </c>
      <c r="G76" s="4" t="s">
        <v>4508</v>
      </c>
      <c r="H76" s="3">
        <v>901756.0</v>
      </c>
      <c r="I76" s="4" t="s">
        <v>4758</v>
      </c>
      <c r="J76" s="4" t="s">
        <v>4759</v>
      </c>
      <c r="K76" s="4" t="s">
        <v>4760</v>
      </c>
      <c r="L76" s="4" t="s">
        <v>772</v>
      </c>
      <c r="M76" s="5">
        <v>45507.0</v>
      </c>
      <c r="N76" s="4" t="s">
        <v>4512</v>
      </c>
    </row>
    <row r="77" ht="14.25" hidden="1" customHeight="1">
      <c r="A77" s="11">
        <v>14405.0</v>
      </c>
      <c r="B77" s="12" t="s">
        <v>1092</v>
      </c>
      <c r="C77" s="12" t="s">
        <v>1127</v>
      </c>
      <c r="D77" s="12" t="s">
        <v>4761</v>
      </c>
      <c r="E77" s="12" t="s">
        <v>4762</v>
      </c>
      <c r="F77" s="12" t="s">
        <v>4507</v>
      </c>
      <c r="G77" s="12" t="s">
        <v>4508</v>
      </c>
      <c r="H77" s="11">
        <v>8845162.0</v>
      </c>
      <c r="I77" s="12" t="s">
        <v>4758</v>
      </c>
      <c r="J77" s="12" t="s">
        <v>4759</v>
      </c>
      <c r="K77" s="12" t="s">
        <v>4763</v>
      </c>
      <c r="L77" s="12" t="s">
        <v>772</v>
      </c>
      <c r="M77" s="16">
        <v>45507.0</v>
      </c>
      <c r="N77" s="12" t="s">
        <v>4512</v>
      </c>
    </row>
    <row r="78" ht="14.25" hidden="1" customHeight="1">
      <c r="A78" s="3">
        <v>14405.0</v>
      </c>
      <c r="B78" s="4" t="s">
        <v>1092</v>
      </c>
      <c r="C78" s="4" t="s">
        <v>1168</v>
      </c>
      <c r="D78" s="4" t="s">
        <v>4764</v>
      </c>
      <c r="E78" s="4" t="s">
        <v>4765</v>
      </c>
      <c r="F78" s="4" t="s">
        <v>4554</v>
      </c>
      <c r="G78" s="4" t="s">
        <v>4508</v>
      </c>
      <c r="H78" s="3">
        <v>1.50742168E8</v>
      </c>
      <c r="I78" s="4" t="s">
        <v>4758</v>
      </c>
      <c r="J78" s="4" t="s">
        <v>4759</v>
      </c>
      <c r="K78" s="4" t="s">
        <v>4766</v>
      </c>
      <c r="L78" s="4" t="s">
        <v>772</v>
      </c>
      <c r="M78" s="5">
        <v>45507.0</v>
      </c>
      <c r="N78" s="4" t="s">
        <v>4512</v>
      </c>
    </row>
    <row r="79" ht="14.25" hidden="1" customHeight="1">
      <c r="A79" s="11">
        <v>14405.0</v>
      </c>
      <c r="B79" s="12" t="s">
        <v>1092</v>
      </c>
      <c r="C79" s="12" t="s">
        <v>1192</v>
      </c>
      <c r="D79" s="12" t="s">
        <v>4767</v>
      </c>
      <c r="E79" s="12" t="s">
        <v>1193</v>
      </c>
      <c r="F79" s="12" t="s">
        <v>4591</v>
      </c>
      <c r="G79" s="12" t="s">
        <v>4508</v>
      </c>
      <c r="H79" s="11">
        <v>456955.0</v>
      </c>
      <c r="I79" s="12" t="s">
        <v>4758</v>
      </c>
      <c r="J79" s="12" t="s">
        <v>4759</v>
      </c>
      <c r="K79" s="12" t="s">
        <v>4768</v>
      </c>
      <c r="L79" s="12" t="s">
        <v>772</v>
      </c>
      <c r="M79" s="16">
        <v>45507.0</v>
      </c>
      <c r="N79" s="12" t="s">
        <v>4512</v>
      </c>
    </row>
    <row r="80" ht="14.25" hidden="1" customHeight="1">
      <c r="A80" s="3">
        <v>14405.0</v>
      </c>
      <c r="B80" s="4" t="s">
        <v>1092</v>
      </c>
      <c r="C80" s="4" t="s">
        <v>1199</v>
      </c>
      <c r="D80" s="4" t="s">
        <v>4769</v>
      </c>
      <c r="E80" s="4" t="s">
        <v>1200</v>
      </c>
      <c r="F80" s="4" t="s">
        <v>4554</v>
      </c>
      <c r="G80" s="4" t="s">
        <v>4508</v>
      </c>
      <c r="H80" s="3">
        <v>1.52900655E8</v>
      </c>
      <c r="I80" s="4" t="s">
        <v>4758</v>
      </c>
      <c r="J80" s="4" t="s">
        <v>4759</v>
      </c>
      <c r="K80" s="4" t="s">
        <v>4770</v>
      </c>
      <c r="L80" s="4" t="s">
        <v>772</v>
      </c>
      <c r="M80" s="5">
        <v>45507.0</v>
      </c>
      <c r="N80" s="4" t="s">
        <v>4512</v>
      </c>
    </row>
    <row r="81" ht="14.25" hidden="1" customHeight="1">
      <c r="A81" s="11">
        <v>14405.0</v>
      </c>
      <c r="B81" s="12" t="s">
        <v>1092</v>
      </c>
      <c r="C81" s="12" t="s">
        <v>1097</v>
      </c>
      <c r="D81" s="12" t="s">
        <v>4771</v>
      </c>
      <c r="E81" s="12" t="s">
        <v>4772</v>
      </c>
      <c r="F81" s="12" t="s">
        <v>4507</v>
      </c>
      <c r="G81" s="12" t="s">
        <v>4508</v>
      </c>
      <c r="H81" s="11">
        <v>1.6976402E7</v>
      </c>
      <c r="I81" s="12" t="s">
        <v>4773</v>
      </c>
      <c r="J81" s="12" t="s">
        <v>4774</v>
      </c>
      <c r="K81" s="12" t="s">
        <v>4775</v>
      </c>
      <c r="L81" s="12" t="s">
        <v>772</v>
      </c>
      <c r="M81" s="16">
        <v>45507.0</v>
      </c>
      <c r="N81" s="12" t="s">
        <v>4512</v>
      </c>
    </row>
    <row r="82" ht="14.25" hidden="1" customHeight="1">
      <c r="A82" s="3">
        <v>14405.0</v>
      </c>
      <c r="B82" s="4" t="s">
        <v>1380</v>
      </c>
      <c r="C82" s="4" t="s">
        <v>1389</v>
      </c>
      <c r="D82" s="4" t="s">
        <v>4776</v>
      </c>
      <c r="E82" s="4" t="s">
        <v>1390</v>
      </c>
      <c r="F82" s="4" t="s">
        <v>4507</v>
      </c>
      <c r="G82" s="4" t="s">
        <v>4508</v>
      </c>
      <c r="H82" s="3">
        <v>177000.0</v>
      </c>
      <c r="I82" s="4" t="s">
        <v>4569</v>
      </c>
      <c r="J82" s="4" t="s">
        <v>4570</v>
      </c>
      <c r="K82" s="4" t="s">
        <v>4777</v>
      </c>
      <c r="L82" s="4" t="s">
        <v>772</v>
      </c>
      <c r="M82" s="5">
        <v>45507.0</v>
      </c>
      <c r="N82" s="4" t="s">
        <v>4512</v>
      </c>
    </row>
    <row r="83" ht="14.25" hidden="1" customHeight="1">
      <c r="A83" s="11">
        <v>14405.0</v>
      </c>
      <c r="B83" s="12" t="s">
        <v>1380</v>
      </c>
      <c r="C83" s="12" t="s">
        <v>1410</v>
      </c>
      <c r="D83" s="12" t="s">
        <v>4778</v>
      </c>
      <c r="E83" s="12" t="s">
        <v>1411</v>
      </c>
      <c r="F83" s="12" t="s">
        <v>4554</v>
      </c>
      <c r="G83" s="12" t="s">
        <v>4508</v>
      </c>
      <c r="H83" s="11">
        <v>163400.0</v>
      </c>
      <c r="I83" s="12" t="s">
        <v>4569</v>
      </c>
      <c r="J83" s="12" t="s">
        <v>4570</v>
      </c>
      <c r="K83" s="12" t="s">
        <v>4779</v>
      </c>
      <c r="L83" s="12" t="s">
        <v>772</v>
      </c>
      <c r="M83" s="16">
        <v>45507.0</v>
      </c>
      <c r="N83" s="12" t="s">
        <v>4512</v>
      </c>
    </row>
    <row r="84" ht="14.25" hidden="1" customHeight="1">
      <c r="A84" s="3">
        <v>14405.0</v>
      </c>
      <c r="B84" s="4" t="s">
        <v>1380</v>
      </c>
      <c r="C84" s="4" t="s">
        <v>1415</v>
      </c>
      <c r="D84" s="4" t="s">
        <v>4780</v>
      </c>
      <c r="E84" s="4" t="s">
        <v>1416</v>
      </c>
      <c r="F84" s="4" t="s">
        <v>4554</v>
      </c>
      <c r="G84" s="4" t="s">
        <v>4508</v>
      </c>
      <c r="H84" s="3">
        <v>156000.0</v>
      </c>
      <c r="I84" s="4" t="s">
        <v>4569</v>
      </c>
      <c r="J84" s="4" t="s">
        <v>4570</v>
      </c>
      <c r="K84" s="4" t="s">
        <v>4781</v>
      </c>
      <c r="L84" s="4" t="s">
        <v>772</v>
      </c>
      <c r="M84" s="5">
        <v>45507.0</v>
      </c>
      <c r="N84" s="4" t="s">
        <v>4512</v>
      </c>
    </row>
    <row r="85" ht="14.25" hidden="1" customHeight="1">
      <c r="A85" s="11">
        <v>14405.0</v>
      </c>
      <c r="B85" s="12" t="s">
        <v>1380</v>
      </c>
      <c r="C85" s="12" t="s">
        <v>1420</v>
      </c>
      <c r="D85" s="12" t="s">
        <v>4782</v>
      </c>
      <c r="E85" s="12" t="s">
        <v>1421</v>
      </c>
      <c r="F85" s="12" t="s">
        <v>4554</v>
      </c>
      <c r="G85" s="12" t="s">
        <v>4508</v>
      </c>
      <c r="H85" s="11">
        <v>164000.0</v>
      </c>
      <c r="I85" s="12" t="s">
        <v>4569</v>
      </c>
      <c r="J85" s="12" t="s">
        <v>4570</v>
      </c>
      <c r="K85" s="12" t="s">
        <v>4783</v>
      </c>
      <c r="L85" s="12" t="s">
        <v>772</v>
      </c>
      <c r="M85" s="16">
        <v>45507.0</v>
      </c>
      <c r="N85" s="12" t="s">
        <v>4512</v>
      </c>
    </row>
    <row r="86" ht="14.25" hidden="1" customHeight="1">
      <c r="A86" s="3">
        <v>14405.0</v>
      </c>
      <c r="B86" s="4" t="s">
        <v>1380</v>
      </c>
      <c r="C86" s="4" t="s">
        <v>1425</v>
      </c>
      <c r="D86" s="4" t="s">
        <v>4784</v>
      </c>
      <c r="E86" s="4" t="s">
        <v>1426</v>
      </c>
      <c r="F86" s="4" t="s">
        <v>4554</v>
      </c>
      <c r="G86" s="4" t="s">
        <v>4508</v>
      </c>
      <c r="H86" s="3">
        <v>164300.0</v>
      </c>
      <c r="I86" s="4" t="s">
        <v>4569</v>
      </c>
      <c r="J86" s="4" t="s">
        <v>4570</v>
      </c>
      <c r="K86" s="4" t="s">
        <v>4785</v>
      </c>
      <c r="L86" s="4" t="s">
        <v>772</v>
      </c>
      <c r="M86" s="5">
        <v>45507.0</v>
      </c>
      <c r="N86" s="4" t="s">
        <v>4512</v>
      </c>
    </row>
    <row r="87" ht="14.25" hidden="1" customHeight="1">
      <c r="A87" s="11">
        <v>14405.0</v>
      </c>
      <c r="B87" s="12" t="s">
        <v>1380</v>
      </c>
      <c r="C87" s="12" t="s">
        <v>1398</v>
      </c>
      <c r="D87" s="12" t="s">
        <v>4786</v>
      </c>
      <c r="E87" s="12" t="s">
        <v>1399</v>
      </c>
      <c r="F87" s="12" t="s">
        <v>4787</v>
      </c>
      <c r="G87" s="12" t="s">
        <v>4508</v>
      </c>
      <c r="H87" s="11">
        <v>6705468.0</v>
      </c>
      <c r="I87" s="12" t="s">
        <v>4788</v>
      </c>
      <c r="J87" s="12" t="s">
        <v>4789</v>
      </c>
      <c r="K87" s="12" t="s">
        <v>4790</v>
      </c>
      <c r="L87" s="12" t="s">
        <v>772</v>
      </c>
      <c r="M87" s="16">
        <v>45507.0</v>
      </c>
      <c r="N87" s="12" t="s">
        <v>4512</v>
      </c>
    </row>
    <row r="88" ht="14.25" hidden="1" customHeight="1">
      <c r="A88" s="3">
        <v>14405.0</v>
      </c>
      <c r="B88" s="4" t="s">
        <v>1380</v>
      </c>
      <c r="C88" s="4" t="s">
        <v>1385</v>
      </c>
      <c r="D88" s="4" t="s">
        <v>4791</v>
      </c>
      <c r="E88" s="4" t="s">
        <v>1386</v>
      </c>
      <c r="F88" s="4" t="s">
        <v>4507</v>
      </c>
      <c r="G88" s="4" t="s">
        <v>4508</v>
      </c>
      <c r="H88" s="3">
        <v>200600.0</v>
      </c>
      <c r="I88" s="4" t="s">
        <v>4592</v>
      </c>
      <c r="J88" s="4" t="s">
        <v>4593</v>
      </c>
      <c r="K88" s="4" t="s">
        <v>4792</v>
      </c>
      <c r="L88" s="4" t="s">
        <v>772</v>
      </c>
      <c r="M88" s="5">
        <v>45507.0</v>
      </c>
      <c r="N88" s="4" t="s">
        <v>4512</v>
      </c>
    </row>
    <row r="89" ht="14.25" hidden="1" customHeight="1">
      <c r="A89" s="11">
        <v>14405.0</v>
      </c>
      <c r="B89" s="12" t="s">
        <v>1380</v>
      </c>
      <c r="C89" s="12" t="s">
        <v>1394</v>
      </c>
      <c r="D89" s="12" t="s">
        <v>4793</v>
      </c>
      <c r="E89" s="12" t="s">
        <v>1395</v>
      </c>
      <c r="F89" s="12" t="s">
        <v>4591</v>
      </c>
      <c r="G89" s="12" t="s">
        <v>4508</v>
      </c>
      <c r="H89" s="11">
        <v>212400.0</v>
      </c>
      <c r="I89" s="12" t="s">
        <v>4623</v>
      </c>
      <c r="J89" s="12" t="s">
        <v>4624</v>
      </c>
      <c r="K89" s="12" t="s">
        <v>4794</v>
      </c>
      <c r="L89" s="12" t="s">
        <v>772</v>
      </c>
      <c r="M89" s="16">
        <v>45507.0</v>
      </c>
      <c r="N89" s="12" t="s">
        <v>4512</v>
      </c>
    </row>
    <row r="90" ht="14.25" hidden="1" customHeight="1">
      <c r="A90" s="3">
        <v>14405.0</v>
      </c>
      <c r="B90" s="4" t="s">
        <v>1380</v>
      </c>
      <c r="C90" s="4" t="s">
        <v>1381</v>
      </c>
      <c r="D90" s="4" t="s">
        <v>4795</v>
      </c>
      <c r="E90" s="4" t="s">
        <v>1382</v>
      </c>
      <c r="F90" s="4" t="s">
        <v>4787</v>
      </c>
      <c r="G90" s="4" t="s">
        <v>4508</v>
      </c>
      <c r="H90" s="3">
        <v>26982.0</v>
      </c>
      <c r="I90" s="4" t="s">
        <v>4635</v>
      </c>
      <c r="J90" s="4" t="s">
        <v>4636</v>
      </c>
      <c r="K90" s="4" t="s">
        <v>4796</v>
      </c>
      <c r="L90" s="4" t="s">
        <v>772</v>
      </c>
      <c r="M90" s="5">
        <v>45507.0</v>
      </c>
      <c r="N90" s="4" t="s">
        <v>4512</v>
      </c>
    </row>
    <row r="91" ht="14.25" hidden="1" customHeight="1">
      <c r="A91" s="11">
        <v>14405.0</v>
      </c>
      <c r="B91" s="12" t="s">
        <v>1380</v>
      </c>
      <c r="C91" s="12" t="s">
        <v>1402</v>
      </c>
      <c r="D91" s="12" t="s">
        <v>4797</v>
      </c>
      <c r="E91" s="12" t="s">
        <v>1403</v>
      </c>
      <c r="F91" s="12" t="s">
        <v>4507</v>
      </c>
      <c r="G91" s="12" t="s">
        <v>4508</v>
      </c>
      <c r="H91" s="11">
        <v>1302366.0</v>
      </c>
      <c r="I91" s="12" t="s">
        <v>4648</v>
      </c>
      <c r="J91" s="12" t="s">
        <v>4649</v>
      </c>
      <c r="K91" s="12" t="s">
        <v>4798</v>
      </c>
      <c r="L91" s="12" t="s">
        <v>772</v>
      </c>
      <c r="M91" s="16">
        <v>45507.0</v>
      </c>
      <c r="N91" s="12" t="s">
        <v>4512</v>
      </c>
    </row>
    <row r="92" ht="14.25" hidden="1" customHeight="1">
      <c r="A92" s="3">
        <v>14405.0</v>
      </c>
      <c r="B92" s="4" t="s">
        <v>1380</v>
      </c>
      <c r="C92" s="4" t="s">
        <v>1430</v>
      </c>
      <c r="D92" s="4" t="s">
        <v>4799</v>
      </c>
      <c r="E92" s="4" t="s">
        <v>1431</v>
      </c>
      <c r="F92" s="4" t="s">
        <v>4591</v>
      </c>
      <c r="G92" s="4" t="s">
        <v>4508</v>
      </c>
      <c r="H92" s="3">
        <v>233640.0</v>
      </c>
      <c r="I92" s="4" t="s">
        <v>4800</v>
      </c>
      <c r="J92" s="4" t="s">
        <v>4801</v>
      </c>
      <c r="K92" s="4" t="s">
        <v>4802</v>
      </c>
      <c r="L92" s="4" t="s">
        <v>772</v>
      </c>
      <c r="M92" s="5">
        <v>45507.0</v>
      </c>
      <c r="N92" s="4" t="s">
        <v>4512</v>
      </c>
    </row>
    <row r="93" ht="14.25" hidden="1" customHeight="1">
      <c r="A93" s="11">
        <v>14405.0</v>
      </c>
      <c r="B93" s="12" t="s">
        <v>1380</v>
      </c>
      <c r="C93" s="12" t="s">
        <v>1406</v>
      </c>
      <c r="D93" s="12" t="s">
        <v>4803</v>
      </c>
      <c r="E93" s="12" t="s">
        <v>1407</v>
      </c>
      <c r="F93" s="12" t="s">
        <v>4507</v>
      </c>
      <c r="G93" s="12" t="s">
        <v>4508</v>
      </c>
      <c r="H93" s="11">
        <v>767000.0</v>
      </c>
      <c r="I93" s="12" t="s">
        <v>4758</v>
      </c>
      <c r="J93" s="12" t="s">
        <v>4759</v>
      </c>
      <c r="K93" s="12" t="s">
        <v>4804</v>
      </c>
      <c r="L93" s="12" t="s">
        <v>772</v>
      </c>
      <c r="M93" s="16">
        <v>45507.0</v>
      </c>
      <c r="N93" s="12" t="s">
        <v>4512</v>
      </c>
    </row>
    <row r="94" ht="14.25" hidden="1" customHeight="1">
      <c r="A94" s="3">
        <v>14379.0</v>
      </c>
      <c r="B94" s="4" t="s">
        <v>1435</v>
      </c>
      <c r="C94" s="4" t="s">
        <v>1515</v>
      </c>
      <c r="D94" s="4" t="s">
        <v>4805</v>
      </c>
      <c r="E94" s="4" t="s">
        <v>4806</v>
      </c>
      <c r="F94" s="4" t="s">
        <v>4507</v>
      </c>
      <c r="G94" s="4" t="s">
        <v>4508</v>
      </c>
      <c r="H94" s="3">
        <v>179419.0</v>
      </c>
      <c r="I94" s="4" t="s">
        <v>4807</v>
      </c>
      <c r="J94" s="4" t="s">
        <v>4808</v>
      </c>
      <c r="K94" s="4" t="s">
        <v>4809</v>
      </c>
      <c r="L94" s="4" t="s">
        <v>772</v>
      </c>
      <c r="M94" s="5">
        <v>45507.0</v>
      </c>
      <c r="N94" s="4" t="s">
        <v>4512</v>
      </c>
    </row>
    <row r="95" ht="14.25" hidden="1" customHeight="1">
      <c r="A95" s="11">
        <v>14379.0</v>
      </c>
      <c r="B95" s="12" t="s">
        <v>1435</v>
      </c>
      <c r="C95" s="12" t="s">
        <v>1456</v>
      </c>
      <c r="D95" s="12" t="s">
        <v>4810</v>
      </c>
      <c r="E95" s="12" t="s">
        <v>4811</v>
      </c>
      <c r="F95" s="12" t="s">
        <v>4554</v>
      </c>
      <c r="G95" s="12" t="s">
        <v>4508</v>
      </c>
      <c r="H95" s="11">
        <v>1000000.0</v>
      </c>
      <c r="I95" s="12" t="s">
        <v>4812</v>
      </c>
      <c r="J95" s="12" t="s">
        <v>4813</v>
      </c>
      <c r="K95" s="12" t="s">
        <v>4814</v>
      </c>
      <c r="L95" s="12" t="s">
        <v>772</v>
      </c>
      <c r="M95" s="16">
        <v>45507.0</v>
      </c>
      <c r="N95" s="12" t="s">
        <v>4512</v>
      </c>
    </row>
    <row r="96" ht="14.25" hidden="1" customHeight="1">
      <c r="A96" s="3">
        <v>14379.0</v>
      </c>
      <c r="B96" s="4" t="s">
        <v>1435</v>
      </c>
      <c r="C96" s="4" t="s">
        <v>1441</v>
      </c>
      <c r="D96" s="4" t="s">
        <v>4815</v>
      </c>
      <c r="E96" s="4" t="s">
        <v>1442</v>
      </c>
      <c r="F96" s="4" t="s">
        <v>4554</v>
      </c>
      <c r="G96" s="4" t="s">
        <v>4508</v>
      </c>
      <c r="H96" s="3">
        <v>1.4574615E7</v>
      </c>
      <c r="I96" s="4" t="s">
        <v>4816</v>
      </c>
      <c r="J96" s="4" t="s">
        <v>4817</v>
      </c>
      <c r="K96" s="4" t="s">
        <v>4818</v>
      </c>
      <c r="L96" s="4" t="s">
        <v>772</v>
      </c>
      <c r="M96" s="5">
        <v>45507.0</v>
      </c>
      <c r="N96" s="4" t="s">
        <v>4512</v>
      </c>
    </row>
    <row r="97" ht="14.25" hidden="1" customHeight="1">
      <c r="A97" s="11">
        <v>14379.0</v>
      </c>
      <c r="B97" s="12" t="s">
        <v>1435</v>
      </c>
      <c r="C97" s="12" t="s">
        <v>1481</v>
      </c>
      <c r="D97" s="12" t="s">
        <v>4819</v>
      </c>
      <c r="E97" s="12" t="s">
        <v>4820</v>
      </c>
      <c r="F97" s="12" t="s">
        <v>4507</v>
      </c>
      <c r="G97" s="12" t="s">
        <v>4508</v>
      </c>
      <c r="H97" s="11">
        <v>5985904.0</v>
      </c>
      <c r="I97" s="12" t="s">
        <v>4821</v>
      </c>
      <c r="J97" s="12" t="s">
        <v>4822</v>
      </c>
      <c r="K97" s="12" t="s">
        <v>4823</v>
      </c>
      <c r="L97" s="12" t="s">
        <v>772</v>
      </c>
      <c r="M97" s="16">
        <v>45507.0</v>
      </c>
      <c r="N97" s="12" t="s">
        <v>4512</v>
      </c>
    </row>
    <row r="98" ht="14.25" hidden="1" customHeight="1">
      <c r="A98" s="3">
        <v>14379.0</v>
      </c>
      <c r="B98" s="4" t="s">
        <v>1435</v>
      </c>
      <c r="C98" s="4" t="s">
        <v>1441</v>
      </c>
      <c r="D98" s="4" t="s">
        <v>4824</v>
      </c>
      <c r="E98" s="4" t="s">
        <v>1442</v>
      </c>
      <c r="F98" s="4" t="s">
        <v>4554</v>
      </c>
      <c r="G98" s="4" t="s">
        <v>4508</v>
      </c>
      <c r="H98" s="3">
        <v>229640.0</v>
      </c>
      <c r="I98" s="4" t="s">
        <v>4825</v>
      </c>
      <c r="J98" s="4" t="s">
        <v>4826</v>
      </c>
      <c r="K98" s="4" t="s">
        <v>4827</v>
      </c>
      <c r="L98" s="4" t="s">
        <v>772</v>
      </c>
      <c r="M98" s="5">
        <v>45507.0</v>
      </c>
      <c r="N98" s="4" t="s">
        <v>4512</v>
      </c>
    </row>
    <row r="99" ht="14.25" hidden="1" customHeight="1">
      <c r="A99" s="11">
        <v>14379.0</v>
      </c>
      <c r="B99" s="12" t="s">
        <v>1435</v>
      </c>
      <c r="C99" s="12" t="s">
        <v>1446</v>
      </c>
      <c r="D99" s="12" t="s">
        <v>4828</v>
      </c>
      <c r="E99" s="12" t="s">
        <v>1447</v>
      </c>
      <c r="F99" s="12" t="s">
        <v>4554</v>
      </c>
      <c r="G99" s="12" t="s">
        <v>4508</v>
      </c>
      <c r="H99" s="11">
        <v>318030.0</v>
      </c>
      <c r="I99" s="12" t="s">
        <v>4825</v>
      </c>
      <c r="J99" s="12" t="s">
        <v>4826</v>
      </c>
      <c r="K99" s="12" t="s">
        <v>4829</v>
      </c>
      <c r="L99" s="12" t="s">
        <v>772</v>
      </c>
      <c r="M99" s="16">
        <v>45507.0</v>
      </c>
      <c r="N99" s="12" t="s">
        <v>4512</v>
      </c>
    </row>
    <row r="100" ht="14.25" hidden="1" customHeight="1">
      <c r="A100" s="3">
        <v>14379.0</v>
      </c>
      <c r="B100" s="4" t="s">
        <v>1435</v>
      </c>
      <c r="C100" s="4" t="s">
        <v>1545</v>
      </c>
      <c r="D100" s="4" t="s">
        <v>4830</v>
      </c>
      <c r="E100" s="4" t="s">
        <v>1546</v>
      </c>
      <c r="F100" s="4" t="s">
        <v>4554</v>
      </c>
      <c r="G100" s="4" t="s">
        <v>4508</v>
      </c>
      <c r="H100" s="3">
        <v>1.8995846E7</v>
      </c>
      <c r="I100" s="4" t="s">
        <v>4831</v>
      </c>
      <c r="J100" s="4" t="s">
        <v>4832</v>
      </c>
      <c r="K100" s="4" t="s">
        <v>4833</v>
      </c>
      <c r="L100" s="4" t="s">
        <v>772</v>
      </c>
      <c r="M100" s="5">
        <v>45507.0</v>
      </c>
      <c r="N100" s="4" t="s">
        <v>4512</v>
      </c>
    </row>
    <row r="101" ht="14.25" hidden="1" customHeight="1">
      <c r="A101" s="11">
        <v>14379.0</v>
      </c>
      <c r="B101" s="12" t="s">
        <v>1435</v>
      </c>
      <c r="C101" s="12" t="s">
        <v>1471</v>
      </c>
      <c r="D101" s="12" t="s">
        <v>4834</v>
      </c>
      <c r="E101" s="12" t="s">
        <v>4835</v>
      </c>
      <c r="F101" s="12" t="s">
        <v>4507</v>
      </c>
      <c r="G101" s="12" t="s">
        <v>4508</v>
      </c>
      <c r="H101" s="11">
        <v>1.6898835E7</v>
      </c>
      <c r="I101" s="12" t="s">
        <v>4836</v>
      </c>
      <c r="J101" s="12" t="s">
        <v>4837</v>
      </c>
      <c r="K101" s="12" t="s">
        <v>4838</v>
      </c>
      <c r="L101" s="12" t="s">
        <v>772</v>
      </c>
      <c r="M101" s="16">
        <v>45507.0</v>
      </c>
      <c r="N101" s="12" t="s">
        <v>4512</v>
      </c>
    </row>
    <row r="102" ht="14.25" hidden="1" customHeight="1">
      <c r="A102" s="3">
        <v>14379.0</v>
      </c>
      <c r="B102" s="4" t="s">
        <v>1435</v>
      </c>
      <c r="C102" s="4" t="s">
        <v>1466</v>
      </c>
      <c r="D102" s="4" t="s">
        <v>4839</v>
      </c>
      <c r="E102" s="4" t="s">
        <v>1467</v>
      </c>
      <c r="F102" s="4" t="s">
        <v>4507</v>
      </c>
      <c r="G102" s="4" t="s">
        <v>4508</v>
      </c>
      <c r="H102" s="3">
        <v>430875.0</v>
      </c>
      <c r="I102" s="4" t="s">
        <v>4840</v>
      </c>
      <c r="J102" s="4" t="s">
        <v>4841</v>
      </c>
      <c r="K102" s="4" t="s">
        <v>4842</v>
      </c>
      <c r="L102" s="4" t="s">
        <v>772</v>
      </c>
      <c r="M102" s="5">
        <v>45507.0</v>
      </c>
      <c r="N102" s="4" t="s">
        <v>4512</v>
      </c>
    </row>
    <row r="103" ht="14.25" hidden="1" customHeight="1">
      <c r="A103" s="11">
        <v>14379.0</v>
      </c>
      <c r="B103" s="12" t="s">
        <v>1435</v>
      </c>
      <c r="C103" s="12" t="s">
        <v>1550</v>
      </c>
      <c r="D103" s="12" t="s">
        <v>4843</v>
      </c>
      <c r="E103" s="12" t="s">
        <v>4844</v>
      </c>
      <c r="F103" s="12" t="s">
        <v>4507</v>
      </c>
      <c r="G103" s="12" t="s">
        <v>4508</v>
      </c>
      <c r="H103" s="11">
        <v>149860.0</v>
      </c>
      <c r="I103" s="12" t="s">
        <v>4845</v>
      </c>
      <c r="J103" s="12" t="s">
        <v>4846</v>
      </c>
      <c r="K103" s="12" t="s">
        <v>4847</v>
      </c>
      <c r="L103" s="12" t="s">
        <v>772</v>
      </c>
      <c r="M103" s="16">
        <v>45507.0</v>
      </c>
      <c r="N103" s="12" t="s">
        <v>4512</v>
      </c>
    </row>
    <row r="104" ht="14.25" hidden="1" customHeight="1">
      <c r="A104" s="3">
        <v>14379.0</v>
      </c>
      <c r="B104" s="4" t="s">
        <v>1435</v>
      </c>
      <c r="C104" s="4" t="s">
        <v>1530</v>
      </c>
      <c r="D104" s="4" t="s">
        <v>4848</v>
      </c>
      <c r="E104" s="4" t="s">
        <v>4849</v>
      </c>
      <c r="F104" s="4" t="s">
        <v>4507</v>
      </c>
      <c r="G104" s="4" t="s">
        <v>4508</v>
      </c>
      <c r="H104" s="3">
        <v>193284.0</v>
      </c>
      <c r="I104" s="4" t="s">
        <v>4850</v>
      </c>
      <c r="J104" s="4" t="s">
        <v>4851</v>
      </c>
      <c r="K104" s="4" t="s">
        <v>4852</v>
      </c>
      <c r="L104" s="4" t="s">
        <v>772</v>
      </c>
      <c r="M104" s="5">
        <v>45507.0</v>
      </c>
      <c r="N104" s="4" t="s">
        <v>4512</v>
      </c>
    </row>
    <row r="105" ht="14.25" hidden="1" customHeight="1">
      <c r="A105" s="11">
        <v>14379.0</v>
      </c>
      <c r="B105" s="12" t="s">
        <v>1435</v>
      </c>
      <c r="C105" s="12" t="s">
        <v>1535</v>
      </c>
      <c r="D105" s="12" t="s">
        <v>4853</v>
      </c>
      <c r="E105" s="12" t="s">
        <v>4854</v>
      </c>
      <c r="F105" s="12" t="s">
        <v>4507</v>
      </c>
      <c r="G105" s="12" t="s">
        <v>4508</v>
      </c>
      <c r="H105" s="11">
        <v>198712.0</v>
      </c>
      <c r="I105" s="12" t="s">
        <v>4850</v>
      </c>
      <c r="J105" s="12" t="s">
        <v>4851</v>
      </c>
      <c r="K105" s="12" t="s">
        <v>4855</v>
      </c>
      <c r="L105" s="12" t="s">
        <v>772</v>
      </c>
      <c r="M105" s="16">
        <v>45507.0</v>
      </c>
      <c r="N105" s="12" t="s">
        <v>4512</v>
      </c>
    </row>
    <row r="106" ht="14.25" hidden="1" customHeight="1">
      <c r="A106" s="3">
        <v>14379.0</v>
      </c>
      <c r="B106" s="4" t="s">
        <v>1435</v>
      </c>
      <c r="C106" s="4" t="s">
        <v>1555</v>
      </c>
      <c r="D106" s="4" t="s">
        <v>4856</v>
      </c>
      <c r="E106" s="4" t="s">
        <v>4857</v>
      </c>
      <c r="F106" s="4" t="s">
        <v>4507</v>
      </c>
      <c r="G106" s="4" t="s">
        <v>4508</v>
      </c>
      <c r="H106" s="3">
        <v>204435.0</v>
      </c>
      <c r="I106" s="4" t="s">
        <v>4850</v>
      </c>
      <c r="J106" s="4" t="s">
        <v>4851</v>
      </c>
      <c r="K106" s="4" t="s">
        <v>4858</v>
      </c>
      <c r="L106" s="4" t="s">
        <v>772</v>
      </c>
      <c r="M106" s="5">
        <v>45507.0</v>
      </c>
      <c r="N106" s="4" t="s">
        <v>4512</v>
      </c>
    </row>
    <row r="107" ht="14.25" hidden="1" customHeight="1">
      <c r="A107" s="11">
        <v>14379.0</v>
      </c>
      <c r="B107" s="12" t="s">
        <v>1435</v>
      </c>
      <c r="C107" s="12" t="s">
        <v>1555</v>
      </c>
      <c r="D107" s="12" t="s">
        <v>4856</v>
      </c>
      <c r="E107" s="12" t="s">
        <v>4857</v>
      </c>
      <c r="F107" s="12" t="s">
        <v>4507</v>
      </c>
      <c r="G107" s="12" t="s">
        <v>4508</v>
      </c>
      <c r="H107" s="11">
        <v>204435.0</v>
      </c>
      <c r="I107" s="12" t="s">
        <v>4850</v>
      </c>
      <c r="J107" s="12" t="s">
        <v>4851</v>
      </c>
      <c r="K107" s="12" t="s">
        <v>4858</v>
      </c>
      <c r="L107" s="12" t="s">
        <v>772</v>
      </c>
      <c r="M107" s="16">
        <v>45507.0</v>
      </c>
      <c r="N107" s="12" t="s">
        <v>4512</v>
      </c>
    </row>
    <row r="108" ht="14.25" hidden="1" customHeight="1">
      <c r="A108" s="3">
        <v>14379.0</v>
      </c>
      <c r="B108" s="4" t="s">
        <v>1435</v>
      </c>
      <c r="C108" s="4" t="s">
        <v>1563</v>
      </c>
      <c r="D108" s="4" t="s">
        <v>4859</v>
      </c>
      <c r="E108" s="4" t="s">
        <v>4860</v>
      </c>
      <c r="F108" s="4" t="s">
        <v>4507</v>
      </c>
      <c r="G108" s="4" t="s">
        <v>4508</v>
      </c>
      <c r="H108" s="3">
        <v>194346.0</v>
      </c>
      <c r="I108" s="4" t="s">
        <v>4850</v>
      </c>
      <c r="J108" s="4" t="s">
        <v>4851</v>
      </c>
      <c r="K108" s="4" t="s">
        <v>4861</v>
      </c>
      <c r="L108" s="4" t="s">
        <v>772</v>
      </c>
      <c r="M108" s="5">
        <v>45507.0</v>
      </c>
      <c r="N108" s="4" t="s">
        <v>4512</v>
      </c>
    </row>
    <row r="109" ht="14.25" hidden="1" customHeight="1">
      <c r="A109" s="11">
        <v>14379.0</v>
      </c>
      <c r="B109" s="12" t="s">
        <v>1435</v>
      </c>
      <c r="C109" s="12" t="s">
        <v>1496</v>
      </c>
      <c r="D109" s="12" t="s">
        <v>4862</v>
      </c>
      <c r="E109" s="12" t="s">
        <v>1497</v>
      </c>
      <c r="F109" s="12" t="s">
        <v>4507</v>
      </c>
      <c r="G109" s="12" t="s">
        <v>4508</v>
      </c>
      <c r="H109" s="11">
        <v>3.7358009E7</v>
      </c>
      <c r="I109" s="12" t="s">
        <v>4863</v>
      </c>
      <c r="J109" s="12" t="s">
        <v>4864</v>
      </c>
      <c r="K109" s="12" t="s">
        <v>4865</v>
      </c>
      <c r="L109" s="12" t="s">
        <v>772</v>
      </c>
      <c r="M109" s="16">
        <v>45507.0</v>
      </c>
      <c r="N109" s="12" t="s">
        <v>4512</v>
      </c>
    </row>
    <row r="110" ht="14.25" hidden="1" customHeight="1">
      <c r="A110" s="3">
        <v>14379.0</v>
      </c>
      <c r="B110" s="4" t="s">
        <v>1435</v>
      </c>
      <c r="C110" s="4" t="s">
        <v>1471</v>
      </c>
      <c r="D110" s="4" t="s">
        <v>4866</v>
      </c>
      <c r="E110" s="4" t="s">
        <v>4835</v>
      </c>
      <c r="F110" s="4" t="s">
        <v>4507</v>
      </c>
      <c r="G110" s="4" t="s">
        <v>4508</v>
      </c>
      <c r="H110" s="3">
        <v>672600.0</v>
      </c>
      <c r="I110" s="4" t="s">
        <v>4867</v>
      </c>
      <c r="J110" s="4" t="s">
        <v>4868</v>
      </c>
      <c r="K110" s="4" t="s">
        <v>4869</v>
      </c>
      <c r="L110" s="4" t="s">
        <v>772</v>
      </c>
      <c r="M110" s="5">
        <v>45507.0</v>
      </c>
      <c r="N110" s="4" t="s">
        <v>4512</v>
      </c>
    </row>
    <row r="111" ht="14.25" hidden="1" customHeight="1">
      <c r="A111" s="11">
        <v>14379.0</v>
      </c>
      <c r="B111" s="12" t="s">
        <v>1435</v>
      </c>
      <c r="C111" s="12" t="s">
        <v>1436</v>
      </c>
      <c r="D111" s="12" t="s">
        <v>4870</v>
      </c>
      <c r="E111" s="12" t="s">
        <v>4871</v>
      </c>
      <c r="F111" s="12" t="s">
        <v>4507</v>
      </c>
      <c r="G111" s="12" t="s">
        <v>4508</v>
      </c>
      <c r="H111" s="11">
        <v>3.54161149E8</v>
      </c>
      <c r="I111" s="12" t="s">
        <v>4872</v>
      </c>
      <c r="J111" s="12" t="s">
        <v>4873</v>
      </c>
      <c r="K111" s="12" t="s">
        <v>4874</v>
      </c>
      <c r="L111" s="12" t="s">
        <v>772</v>
      </c>
      <c r="M111" s="16">
        <v>45507.0</v>
      </c>
      <c r="N111" s="12" t="s">
        <v>4512</v>
      </c>
    </row>
    <row r="112" ht="14.25" hidden="1" customHeight="1">
      <c r="A112" s="3">
        <v>14379.0</v>
      </c>
      <c r="B112" s="4" t="s">
        <v>1435</v>
      </c>
      <c r="C112" s="4" t="s">
        <v>1451</v>
      </c>
      <c r="D112" s="4" t="s">
        <v>4875</v>
      </c>
      <c r="E112" s="4" t="s">
        <v>1452</v>
      </c>
      <c r="F112" s="4" t="s">
        <v>4507</v>
      </c>
      <c r="G112" s="4" t="s">
        <v>4508</v>
      </c>
      <c r="H112" s="3">
        <v>3.0300001E7</v>
      </c>
      <c r="I112" s="4" t="s">
        <v>4876</v>
      </c>
      <c r="J112" s="4" t="s">
        <v>4877</v>
      </c>
      <c r="K112" s="4" t="s">
        <v>4878</v>
      </c>
      <c r="L112" s="4" t="s">
        <v>772</v>
      </c>
      <c r="M112" s="5">
        <v>45507.0</v>
      </c>
      <c r="N112" s="4" t="s">
        <v>4512</v>
      </c>
    </row>
    <row r="113" ht="14.25" hidden="1" customHeight="1">
      <c r="A113" s="11">
        <v>14379.0</v>
      </c>
      <c r="B113" s="12" t="s">
        <v>1435</v>
      </c>
      <c r="C113" s="12" t="s">
        <v>1476</v>
      </c>
      <c r="D113" s="12" t="s">
        <v>4879</v>
      </c>
      <c r="E113" s="12" t="s">
        <v>4880</v>
      </c>
      <c r="F113" s="12" t="s">
        <v>4507</v>
      </c>
      <c r="G113" s="12" t="s">
        <v>4508</v>
      </c>
      <c r="H113" s="11">
        <v>3.1518002E7</v>
      </c>
      <c r="I113" s="12" t="s">
        <v>4876</v>
      </c>
      <c r="J113" s="12" t="s">
        <v>4877</v>
      </c>
      <c r="K113" s="12" t="s">
        <v>4881</v>
      </c>
      <c r="L113" s="12" t="s">
        <v>772</v>
      </c>
      <c r="M113" s="16">
        <v>45507.0</v>
      </c>
      <c r="N113" s="12" t="s">
        <v>4512</v>
      </c>
    </row>
    <row r="114" ht="14.25" hidden="1" customHeight="1">
      <c r="A114" s="3">
        <v>14379.0</v>
      </c>
      <c r="B114" s="4" t="s">
        <v>1435</v>
      </c>
      <c r="C114" s="4" t="s">
        <v>1491</v>
      </c>
      <c r="D114" s="4" t="s">
        <v>4882</v>
      </c>
      <c r="E114" s="4" t="s">
        <v>4883</v>
      </c>
      <c r="F114" s="4" t="s">
        <v>4507</v>
      </c>
      <c r="G114" s="4" t="s">
        <v>4508</v>
      </c>
      <c r="H114" s="3">
        <v>900000.0</v>
      </c>
      <c r="I114" s="4" t="s">
        <v>4884</v>
      </c>
      <c r="J114" s="4" t="s">
        <v>4885</v>
      </c>
      <c r="K114" s="4" t="s">
        <v>4886</v>
      </c>
      <c r="L114" s="4" t="s">
        <v>772</v>
      </c>
      <c r="M114" s="5">
        <v>45507.0</v>
      </c>
      <c r="N114" s="4" t="s">
        <v>4512</v>
      </c>
    </row>
    <row r="115" ht="14.25" hidden="1" customHeight="1">
      <c r="A115" s="11">
        <v>14379.0</v>
      </c>
      <c r="B115" s="12" t="s">
        <v>1435</v>
      </c>
      <c r="C115" s="12" t="s">
        <v>1436</v>
      </c>
      <c r="D115" s="12" t="s">
        <v>4887</v>
      </c>
      <c r="E115" s="12" t="s">
        <v>4871</v>
      </c>
      <c r="F115" s="12" t="s">
        <v>4507</v>
      </c>
      <c r="G115" s="12" t="s">
        <v>4508</v>
      </c>
      <c r="H115" s="11">
        <v>3.54161149E8</v>
      </c>
      <c r="I115" s="12" t="s">
        <v>4888</v>
      </c>
      <c r="J115" s="12" t="s">
        <v>4889</v>
      </c>
      <c r="K115" s="12" t="s">
        <v>4890</v>
      </c>
      <c r="L115" s="12" t="s">
        <v>772</v>
      </c>
      <c r="M115" s="16">
        <v>45507.0</v>
      </c>
      <c r="N115" s="12" t="s">
        <v>4512</v>
      </c>
    </row>
    <row r="116" ht="14.25" hidden="1" customHeight="1">
      <c r="A116" s="3">
        <v>14379.0</v>
      </c>
      <c r="B116" s="4" t="s">
        <v>1435</v>
      </c>
      <c r="C116" s="4" t="s">
        <v>1436</v>
      </c>
      <c r="D116" s="4" t="s">
        <v>4891</v>
      </c>
      <c r="E116" s="4" t="s">
        <v>4871</v>
      </c>
      <c r="F116" s="4" t="s">
        <v>4507</v>
      </c>
      <c r="G116" s="4" t="s">
        <v>4508</v>
      </c>
      <c r="H116" s="3">
        <v>3.54161149E8</v>
      </c>
      <c r="I116" s="4" t="s">
        <v>4892</v>
      </c>
      <c r="J116" s="4" t="s">
        <v>4893</v>
      </c>
      <c r="K116" s="4" t="s">
        <v>4894</v>
      </c>
      <c r="L116" s="4" t="s">
        <v>772</v>
      </c>
      <c r="M116" s="5">
        <v>45507.0</v>
      </c>
      <c r="N116" s="4" t="s">
        <v>4512</v>
      </c>
    </row>
    <row r="117" ht="14.25" hidden="1" customHeight="1">
      <c r="A117" s="11">
        <v>14379.0</v>
      </c>
      <c r="B117" s="12" t="s">
        <v>1435</v>
      </c>
      <c r="C117" s="12" t="s">
        <v>1486</v>
      </c>
      <c r="D117" s="12" t="s">
        <v>4895</v>
      </c>
      <c r="E117" s="12" t="s">
        <v>4896</v>
      </c>
      <c r="F117" s="12" t="s">
        <v>4507</v>
      </c>
      <c r="G117" s="12" t="s">
        <v>4508</v>
      </c>
      <c r="H117" s="11">
        <v>1000000.0</v>
      </c>
      <c r="I117" s="12" t="s">
        <v>4897</v>
      </c>
      <c r="J117" s="12" t="s">
        <v>4898</v>
      </c>
      <c r="K117" s="12" t="s">
        <v>4899</v>
      </c>
      <c r="L117" s="12" t="s">
        <v>772</v>
      </c>
      <c r="M117" s="16">
        <v>45507.0</v>
      </c>
      <c r="N117" s="12" t="s">
        <v>4512</v>
      </c>
    </row>
    <row r="118" ht="14.25" hidden="1" customHeight="1">
      <c r="A118" s="3">
        <v>14379.0</v>
      </c>
      <c r="B118" s="4" t="s">
        <v>1435</v>
      </c>
      <c r="C118" s="4" t="s">
        <v>1500</v>
      </c>
      <c r="D118" s="4" t="s">
        <v>4900</v>
      </c>
      <c r="E118" s="4" t="s">
        <v>4901</v>
      </c>
      <c r="F118" s="4" t="s">
        <v>4507</v>
      </c>
      <c r="G118" s="4" t="s">
        <v>4508</v>
      </c>
      <c r="H118" s="3">
        <v>5.5557547E7</v>
      </c>
      <c r="I118" s="4" t="s">
        <v>4897</v>
      </c>
      <c r="J118" s="4" t="s">
        <v>4898</v>
      </c>
      <c r="K118" s="4" t="s">
        <v>4902</v>
      </c>
      <c r="L118" s="4" t="s">
        <v>772</v>
      </c>
      <c r="M118" s="5">
        <v>45507.0</v>
      </c>
      <c r="N118" s="4" t="s">
        <v>4512</v>
      </c>
    </row>
    <row r="119" ht="14.25" hidden="1" customHeight="1">
      <c r="A119" s="11">
        <v>14379.0</v>
      </c>
      <c r="B119" s="12" t="s">
        <v>1435</v>
      </c>
      <c r="C119" s="12" t="s">
        <v>1505</v>
      </c>
      <c r="D119" s="12" t="s">
        <v>4903</v>
      </c>
      <c r="E119" s="12" t="s">
        <v>4904</v>
      </c>
      <c r="F119" s="12" t="s">
        <v>4507</v>
      </c>
      <c r="G119" s="12" t="s">
        <v>4508</v>
      </c>
      <c r="H119" s="11">
        <v>109740.0</v>
      </c>
      <c r="I119" s="12" t="s">
        <v>4905</v>
      </c>
      <c r="J119" s="12" t="s">
        <v>4906</v>
      </c>
      <c r="K119" s="12" t="s">
        <v>4907</v>
      </c>
      <c r="L119" s="12" t="s">
        <v>772</v>
      </c>
      <c r="M119" s="16">
        <v>45507.0</v>
      </c>
      <c r="N119" s="12" t="s">
        <v>4512</v>
      </c>
    </row>
    <row r="120" ht="14.25" hidden="1" customHeight="1">
      <c r="A120" s="3">
        <v>14379.0</v>
      </c>
      <c r="B120" s="4" t="s">
        <v>1435</v>
      </c>
      <c r="C120" s="4" t="s">
        <v>1525</v>
      </c>
      <c r="D120" s="4" t="s">
        <v>4908</v>
      </c>
      <c r="E120" s="4" t="s">
        <v>4909</v>
      </c>
      <c r="F120" s="4" t="s">
        <v>4507</v>
      </c>
      <c r="G120" s="4" t="s">
        <v>4508</v>
      </c>
      <c r="H120" s="3">
        <v>2.0001797E7</v>
      </c>
      <c r="I120" s="4" t="s">
        <v>4905</v>
      </c>
      <c r="J120" s="4" t="s">
        <v>4906</v>
      </c>
      <c r="K120" s="4" t="s">
        <v>4910</v>
      </c>
      <c r="L120" s="4" t="s">
        <v>772</v>
      </c>
      <c r="M120" s="5">
        <v>45507.0</v>
      </c>
      <c r="N120" s="4" t="s">
        <v>4512</v>
      </c>
    </row>
    <row r="121" ht="14.25" hidden="1" customHeight="1">
      <c r="A121" s="11">
        <v>14379.0</v>
      </c>
      <c r="B121" s="12" t="s">
        <v>1435</v>
      </c>
      <c r="C121" s="12" t="s">
        <v>1560</v>
      </c>
      <c r="D121" s="12" t="s">
        <v>4911</v>
      </c>
      <c r="E121" s="12" t="s">
        <v>1527</v>
      </c>
      <c r="F121" s="12" t="s">
        <v>4507</v>
      </c>
      <c r="G121" s="12" t="s">
        <v>4508</v>
      </c>
      <c r="H121" s="11">
        <v>203196.0</v>
      </c>
      <c r="I121" s="12" t="s">
        <v>4905</v>
      </c>
      <c r="J121" s="12" t="s">
        <v>4906</v>
      </c>
      <c r="K121" s="12" t="s">
        <v>4912</v>
      </c>
      <c r="L121" s="12" t="s">
        <v>772</v>
      </c>
      <c r="M121" s="16">
        <v>45507.0</v>
      </c>
      <c r="N121" s="12" t="s">
        <v>4512</v>
      </c>
    </row>
    <row r="122" ht="14.25" hidden="1" customHeight="1">
      <c r="A122" s="3">
        <v>14379.0</v>
      </c>
      <c r="B122" s="4" t="s">
        <v>1435</v>
      </c>
      <c r="C122" s="4" t="s">
        <v>1520</v>
      </c>
      <c r="D122" s="4" t="s">
        <v>4913</v>
      </c>
      <c r="E122" s="4" t="s">
        <v>4914</v>
      </c>
      <c r="F122" s="4" t="s">
        <v>4507</v>
      </c>
      <c r="G122" s="4" t="s">
        <v>4508</v>
      </c>
      <c r="H122" s="3">
        <v>189744.0</v>
      </c>
      <c r="I122" s="4" t="s">
        <v>4915</v>
      </c>
      <c r="J122" s="4" t="s">
        <v>4916</v>
      </c>
      <c r="K122" s="4" t="s">
        <v>4917</v>
      </c>
      <c r="L122" s="4" t="s">
        <v>772</v>
      </c>
      <c r="M122" s="5">
        <v>45507.0</v>
      </c>
      <c r="N122" s="4" t="s">
        <v>4512</v>
      </c>
    </row>
    <row r="123" ht="14.25" hidden="1" customHeight="1">
      <c r="A123" s="11">
        <v>14379.0</v>
      </c>
      <c r="B123" s="12" t="s">
        <v>1435</v>
      </c>
      <c r="C123" s="12" t="s">
        <v>1510</v>
      </c>
      <c r="D123" s="12" t="s">
        <v>4918</v>
      </c>
      <c r="E123" s="12" t="s">
        <v>4919</v>
      </c>
      <c r="F123" s="12" t="s">
        <v>4554</v>
      </c>
      <c r="G123" s="12" t="s">
        <v>4508</v>
      </c>
      <c r="H123" s="11">
        <v>131393.0</v>
      </c>
      <c r="I123" s="12" t="s">
        <v>4920</v>
      </c>
      <c r="J123" s="12" t="s">
        <v>4921</v>
      </c>
      <c r="K123" s="12" t="s">
        <v>4922</v>
      </c>
      <c r="L123" s="12" t="s">
        <v>772</v>
      </c>
      <c r="M123" s="16">
        <v>45507.0</v>
      </c>
      <c r="N123" s="12" t="s">
        <v>4512</v>
      </c>
    </row>
    <row r="124" ht="14.25" hidden="1" customHeight="1">
      <c r="A124" s="3">
        <v>14379.0</v>
      </c>
      <c r="B124" s="4" t="s">
        <v>1435</v>
      </c>
      <c r="C124" s="4" t="s">
        <v>1540</v>
      </c>
      <c r="D124" s="4" t="s">
        <v>4923</v>
      </c>
      <c r="E124" s="4" t="s">
        <v>4924</v>
      </c>
      <c r="F124" s="4" t="s">
        <v>4507</v>
      </c>
      <c r="G124" s="4" t="s">
        <v>4508</v>
      </c>
      <c r="H124" s="3">
        <v>1.9556344E7</v>
      </c>
      <c r="I124" s="4" t="s">
        <v>4920</v>
      </c>
      <c r="J124" s="4" t="s">
        <v>4921</v>
      </c>
      <c r="K124" s="4" t="s">
        <v>4925</v>
      </c>
      <c r="L124" s="4" t="s">
        <v>772</v>
      </c>
      <c r="M124" s="5">
        <v>45507.0</v>
      </c>
      <c r="N124" s="4" t="s">
        <v>4512</v>
      </c>
    </row>
    <row r="125" ht="14.25" hidden="1" customHeight="1">
      <c r="A125" s="11">
        <v>14278.0</v>
      </c>
      <c r="B125" s="12" t="s">
        <v>1567</v>
      </c>
      <c r="C125" s="12" t="s">
        <v>1568</v>
      </c>
      <c r="D125" s="12" t="s">
        <v>4926</v>
      </c>
      <c r="E125" s="12" t="s">
        <v>1569</v>
      </c>
      <c r="F125" s="12" t="s">
        <v>4507</v>
      </c>
      <c r="G125" s="12" t="s">
        <v>4508</v>
      </c>
      <c r="H125" s="11">
        <v>1.160728979E9</v>
      </c>
      <c r="I125" s="12" t="s">
        <v>4927</v>
      </c>
      <c r="J125" s="12" t="s">
        <v>4928</v>
      </c>
      <c r="K125" s="12" t="s">
        <v>4929</v>
      </c>
      <c r="L125" s="12" t="s">
        <v>772</v>
      </c>
      <c r="M125" s="16">
        <v>45507.0</v>
      </c>
      <c r="N125" s="12" t="s">
        <v>4512</v>
      </c>
    </row>
    <row r="126" ht="14.25" hidden="1" customHeight="1">
      <c r="A126" s="3">
        <v>14200.0</v>
      </c>
      <c r="B126" s="4" t="s">
        <v>1572</v>
      </c>
      <c r="C126" s="4" t="s">
        <v>1585</v>
      </c>
      <c r="D126" s="4" t="s">
        <v>4930</v>
      </c>
      <c r="E126" s="4" t="s">
        <v>1586</v>
      </c>
      <c r="F126" s="4" t="s">
        <v>4507</v>
      </c>
      <c r="G126" s="4" t="s">
        <v>4508</v>
      </c>
      <c r="H126" s="3">
        <v>387040.0</v>
      </c>
      <c r="I126" s="4" t="s">
        <v>4931</v>
      </c>
      <c r="J126" s="4" t="s">
        <v>4932</v>
      </c>
      <c r="K126" s="4" t="s">
        <v>4933</v>
      </c>
      <c r="L126" s="4" t="s">
        <v>772</v>
      </c>
      <c r="M126" s="5">
        <v>45507.0</v>
      </c>
      <c r="N126" s="4" t="s">
        <v>4512</v>
      </c>
    </row>
    <row r="127" ht="14.25" hidden="1" customHeight="1">
      <c r="A127" s="11">
        <v>14200.0</v>
      </c>
      <c r="B127" s="12" t="s">
        <v>1572</v>
      </c>
      <c r="C127" s="12" t="s">
        <v>1581</v>
      </c>
      <c r="D127" s="12" t="s">
        <v>4934</v>
      </c>
      <c r="E127" s="12" t="s">
        <v>1582</v>
      </c>
      <c r="F127" s="12" t="s">
        <v>4507</v>
      </c>
      <c r="G127" s="12" t="s">
        <v>4508</v>
      </c>
      <c r="H127" s="11">
        <v>5.4691584E7</v>
      </c>
      <c r="I127" s="12" t="s">
        <v>4935</v>
      </c>
      <c r="J127" s="12" t="s">
        <v>4936</v>
      </c>
      <c r="K127" s="12" t="s">
        <v>4937</v>
      </c>
      <c r="L127" s="12" t="s">
        <v>772</v>
      </c>
      <c r="M127" s="16">
        <v>45507.0</v>
      </c>
      <c r="N127" s="12" t="s">
        <v>4512</v>
      </c>
    </row>
    <row r="128" ht="14.25" hidden="1" customHeight="1">
      <c r="A128" s="3">
        <v>14199.0</v>
      </c>
      <c r="B128" s="4" t="s">
        <v>1589</v>
      </c>
      <c r="C128" s="4" t="s">
        <v>1626</v>
      </c>
      <c r="D128" s="4" t="s">
        <v>4938</v>
      </c>
      <c r="E128" s="4" t="s">
        <v>1627</v>
      </c>
      <c r="F128" s="4" t="s">
        <v>4507</v>
      </c>
      <c r="G128" s="4" t="s">
        <v>4508</v>
      </c>
      <c r="H128" s="3">
        <v>3.7127129E7</v>
      </c>
      <c r="I128" s="4" t="s">
        <v>4939</v>
      </c>
      <c r="J128" s="4" t="s">
        <v>4940</v>
      </c>
      <c r="K128" s="4" t="s">
        <v>4941</v>
      </c>
      <c r="L128" s="4" t="s">
        <v>772</v>
      </c>
      <c r="M128" s="5">
        <v>45507.0</v>
      </c>
      <c r="N128" s="4" t="s">
        <v>4512</v>
      </c>
    </row>
    <row r="129" ht="14.25" hidden="1" customHeight="1">
      <c r="A129" s="11">
        <v>14199.0</v>
      </c>
      <c r="B129" s="12" t="s">
        <v>1589</v>
      </c>
      <c r="C129" s="12" t="s">
        <v>1613</v>
      </c>
      <c r="D129" s="12" t="s">
        <v>4942</v>
      </c>
      <c r="E129" s="12" t="s">
        <v>1614</v>
      </c>
      <c r="F129" s="12" t="s">
        <v>4507</v>
      </c>
      <c r="G129" s="12" t="s">
        <v>4508</v>
      </c>
      <c r="H129" s="11">
        <v>808060.0</v>
      </c>
      <c r="I129" s="12" t="s">
        <v>4943</v>
      </c>
      <c r="J129" s="12" t="s">
        <v>4944</v>
      </c>
      <c r="K129" s="12" t="s">
        <v>4945</v>
      </c>
      <c r="L129" s="12" t="s">
        <v>772</v>
      </c>
      <c r="M129" s="16">
        <v>45507.0</v>
      </c>
      <c r="N129" s="12" t="s">
        <v>4512</v>
      </c>
    </row>
    <row r="130" ht="14.25" hidden="1" customHeight="1">
      <c r="A130" s="3">
        <v>14199.0</v>
      </c>
      <c r="B130" s="4" t="s">
        <v>1589</v>
      </c>
      <c r="C130" s="4" t="s">
        <v>1590</v>
      </c>
      <c r="D130" s="4" t="s">
        <v>4946</v>
      </c>
      <c r="E130" s="4" t="s">
        <v>1591</v>
      </c>
      <c r="F130" s="4" t="s">
        <v>4554</v>
      </c>
      <c r="G130" s="4" t="s">
        <v>4508</v>
      </c>
      <c r="H130" s="3">
        <v>1.28529178E8</v>
      </c>
      <c r="I130" s="4" t="s">
        <v>4947</v>
      </c>
      <c r="J130" s="4" t="s">
        <v>4948</v>
      </c>
      <c r="K130" s="4" t="s">
        <v>4949</v>
      </c>
      <c r="L130" s="4" t="s">
        <v>772</v>
      </c>
      <c r="M130" s="5">
        <v>45507.0</v>
      </c>
      <c r="N130" s="4" t="s">
        <v>4512</v>
      </c>
    </row>
    <row r="131" ht="14.25" hidden="1" customHeight="1">
      <c r="A131" s="11">
        <v>14199.0</v>
      </c>
      <c r="B131" s="12" t="s">
        <v>1589</v>
      </c>
      <c r="C131" s="12" t="s">
        <v>1609</v>
      </c>
      <c r="D131" s="12" t="s">
        <v>4950</v>
      </c>
      <c r="E131" s="12" t="s">
        <v>4951</v>
      </c>
      <c r="F131" s="12" t="s">
        <v>4507</v>
      </c>
      <c r="G131" s="12" t="s">
        <v>4508</v>
      </c>
      <c r="H131" s="11">
        <v>398500.0</v>
      </c>
      <c r="I131" s="12" t="s">
        <v>4952</v>
      </c>
      <c r="J131" s="12" t="s">
        <v>4953</v>
      </c>
      <c r="K131" s="12" t="s">
        <v>4954</v>
      </c>
      <c r="L131" s="12" t="s">
        <v>772</v>
      </c>
      <c r="M131" s="16">
        <v>45507.0</v>
      </c>
      <c r="N131" s="12" t="s">
        <v>4512</v>
      </c>
    </row>
    <row r="132" ht="14.25" hidden="1" customHeight="1">
      <c r="A132" s="3">
        <v>14199.0</v>
      </c>
      <c r="B132" s="4" t="s">
        <v>1589</v>
      </c>
      <c r="C132" s="4" t="s">
        <v>1609</v>
      </c>
      <c r="D132" s="4" t="s">
        <v>4955</v>
      </c>
      <c r="E132" s="4" t="s">
        <v>4951</v>
      </c>
      <c r="F132" s="4" t="s">
        <v>4507</v>
      </c>
      <c r="G132" s="4" t="s">
        <v>4508</v>
      </c>
      <c r="H132" s="3">
        <v>3202685.0</v>
      </c>
      <c r="I132" s="4" t="s">
        <v>4956</v>
      </c>
      <c r="J132" s="4" t="s">
        <v>4957</v>
      </c>
      <c r="K132" s="4" t="s">
        <v>4958</v>
      </c>
      <c r="L132" s="4" t="s">
        <v>772</v>
      </c>
      <c r="M132" s="5">
        <v>45507.0</v>
      </c>
      <c r="N132" s="4" t="s">
        <v>4512</v>
      </c>
    </row>
    <row r="133" ht="14.25" hidden="1" customHeight="1">
      <c r="A133" s="11">
        <v>14199.0</v>
      </c>
      <c r="B133" s="12" t="s">
        <v>1589</v>
      </c>
      <c r="C133" s="12" t="s">
        <v>1618</v>
      </c>
      <c r="D133" s="12" t="s">
        <v>4959</v>
      </c>
      <c r="E133" s="12" t="s">
        <v>1619</v>
      </c>
      <c r="F133" s="12" t="s">
        <v>4554</v>
      </c>
      <c r="G133" s="12" t="s">
        <v>4508</v>
      </c>
      <c r="H133" s="11">
        <v>705828.0</v>
      </c>
      <c r="I133" s="12" t="s">
        <v>4960</v>
      </c>
      <c r="J133" s="12" t="s">
        <v>4961</v>
      </c>
      <c r="K133" s="12" t="s">
        <v>4962</v>
      </c>
      <c r="L133" s="12" t="s">
        <v>772</v>
      </c>
      <c r="M133" s="16">
        <v>45507.0</v>
      </c>
      <c r="N133" s="12" t="s">
        <v>4512</v>
      </c>
    </row>
    <row r="134" ht="14.25" hidden="1" customHeight="1">
      <c r="A134" s="3">
        <v>14199.0</v>
      </c>
      <c r="B134" s="4" t="s">
        <v>1589</v>
      </c>
      <c r="C134" s="4" t="s">
        <v>1590</v>
      </c>
      <c r="D134" s="4" t="s">
        <v>4963</v>
      </c>
      <c r="E134" s="4" t="s">
        <v>1591</v>
      </c>
      <c r="F134" s="4" t="s">
        <v>4554</v>
      </c>
      <c r="G134" s="4" t="s">
        <v>4508</v>
      </c>
      <c r="H134" s="3">
        <v>1.6560828E7</v>
      </c>
      <c r="I134" s="4" t="s">
        <v>4964</v>
      </c>
      <c r="J134" s="4" t="s">
        <v>4965</v>
      </c>
      <c r="K134" s="4" t="s">
        <v>4966</v>
      </c>
      <c r="L134" s="4" t="s">
        <v>772</v>
      </c>
      <c r="M134" s="5">
        <v>45507.0</v>
      </c>
      <c r="N134" s="4" t="s">
        <v>4512</v>
      </c>
    </row>
    <row r="135" ht="14.25" hidden="1" customHeight="1">
      <c r="A135" s="11">
        <v>14199.0</v>
      </c>
      <c r="B135" s="12" t="s">
        <v>1589</v>
      </c>
      <c r="C135" s="12" t="s">
        <v>1600</v>
      </c>
      <c r="D135" s="12" t="s">
        <v>4967</v>
      </c>
      <c r="E135" s="12" t="s">
        <v>1601</v>
      </c>
      <c r="F135" s="12" t="s">
        <v>4507</v>
      </c>
      <c r="G135" s="12" t="s">
        <v>4508</v>
      </c>
      <c r="H135" s="11">
        <v>2.9748744E7</v>
      </c>
      <c r="I135" s="12" t="s">
        <v>4968</v>
      </c>
      <c r="J135" s="12" t="s">
        <v>4969</v>
      </c>
      <c r="K135" s="12" t="s">
        <v>4970</v>
      </c>
      <c r="L135" s="12" t="s">
        <v>772</v>
      </c>
      <c r="M135" s="16">
        <v>45507.0</v>
      </c>
      <c r="N135" s="12" t="s">
        <v>4512</v>
      </c>
    </row>
    <row r="136" ht="14.25" hidden="1" customHeight="1">
      <c r="A136" s="3">
        <v>14199.0</v>
      </c>
      <c r="B136" s="4" t="s">
        <v>1589</v>
      </c>
      <c r="C136" s="4" t="s">
        <v>1590</v>
      </c>
      <c r="D136" s="4" t="s">
        <v>4971</v>
      </c>
      <c r="E136" s="4" t="s">
        <v>1591</v>
      </c>
      <c r="F136" s="4" t="s">
        <v>4554</v>
      </c>
      <c r="G136" s="4" t="s">
        <v>4508</v>
      </c>
      <c r="H136" s="3">
        <v>43424.0</v>
      </c>
      <c r="I136" s="4" t="s">
        <v>4972</v>
      </c>
      <c r="J136" s="4" t="s">
        <v>4973</v>
      </c>
      <c r="K136" s="4" t="s">
        <v>4974</v>
      </c>
      <c r="L136" s="4" t="s">
        <v>772</v>
      </c>
      <c r="M136" s="5">
        <v>45507.0</v>
      </c>
      <c r="N136" s="4" t="s">
        <v>4512</v>
      </c>
    </row>
    <row r="137" ht="14.25" hidden="1" customHeight="1">
      <c r="A137" s="11">
        <v>14199.0</v>
      </c>
      <c r="B137" s="12" t="s">
        <v>1589</v>
      </c>
      <c r="C137" s="12" t="s">
        <v>1605</v>
      </c>
      <c r="D137" s="12" t="s">
        <v>4975</v>
      </c>
      <c r="E137" s="12" t="s">
        <v>1606</v>
      </c>
      <c r="F137" s="12" t="s">
        <v>4507</v>
      </c>
      <c r="G137" s="12" t="s">
        <v>4508</v>
      </c>
      <c r="H137" s="11">
        <v>1.90599975E8</v>
      </c>
      <c r="I137" s="12" t="s">
        <v>4976</v>
      </c>
      <c r="J137" s="12" t="s">
        <v>4977</v>
      </c>
      <c r="K137" s="12" t="s">
        <v>4978</v>
      </c>
      <c r="L137" s="12" t="s">
        <v>772</v>
      </c>
      <c r="M137" s="16">
        <v>45507.0</v>
      </c>
      <c r="N137" s="12" t="s">
        <v>4512</v>
      </c>
    </row>
    <row r="138" ht="14.25" hidden="1" customHeight="1">
      <c r="A138" s="3">
        <v>14199.0</v>
      </c>
      <c r="B138" s="4" t="s">
        <v>1589</v>
      </c>
      <c r="C138" s="4" t="s">
        <v>1622</v>
      </c>
      <c r="D138" s="4" t="s">
        <v>4979</v>
      </c>
      <c r="E138" s="4" t="s">
        <v>4980</v>
      </c>
      <c r="F138" s="4" t="s">
        <v>4554</v>
      </c>
      <c r="G138" s="4" t="s">
        <v>4508</v>
      </c>
      <c r="H138" s="3">
        <v>1160000.0</v>
      </c>
      <c r="I138" s="4" t="s">
        <v>4981</v>
      </c>
      <c r="J138" s="4" t="s">
        <v>4982</v>
      </c>
      <c r="K138" s="4" t="s">
        <v>4983</v>
      </c>
      <c r="L138" s="4" t="s">
        <v>772</v>
      </c>
      <c r="M138" s="5">
        <v>45507.0</v>
      </c>
      <c r="N138" s="4" t="s">
        <v>4512</v>
      </c>
    </row>
    <row r="139" ht="14.25" hidden="1" customHeight="1">
      <c r="A139" s="11">
        <v>14199.0</v>
      </c>
      <c r="B139" s="12" t="s">
        <v>1589</v>
      </c>
      <c r="C139" s="12" t="s">
        <v>1630</v>
      </c>
      <c r="D139" s="12" t="s">
        <v>4984</v>
      </c>
      <c r="E139" s="12" t="s">
        <v>1631</v>
      </c>
      <c r="F139" s="12" t="s">
        <v>4554</v>
      </c>
      <c r="G139" s="12" t="s">
        <v>4508</v>
      </c>
      <c r="H139" s="11">
        <v>83000.0</v>
      </c>
      <c r="I139" s="12" t="s">
        <v>4985</v>
      </c>
      <c r="J139" s="12" t="s">
        <v>4986</v>
      </c>
      <c r="K139" s="12" t="s">
        <v>4987</v>
      </c>
      <c r="L139" s="12" t="s">
        <v>772</v>
      </c>
      <c r="M139" s="16">
        <v>45507.0</v>
      </c>
      <c r="N139" s="12" t="s">
        <v>4512</v>
      </c>
    </row>
    <row r="140" ht="14.25" hidden="1" customHeight="1">
      <c r="A140" s="3">
        <v>14198.0</v>
      </c>
      <c r="B140" s="4" t="s">
        <v>1634</v>
      </c>
      <c r="C140" s="4" t="s">
        <v>1639</v>
      </c>
      <c r="D140" s="4" t="s">
        <v>4988</v>
      </c>
      <c r="E140" s="4" t="s">
        <v>4989</v>
      </c>
      <c r="F140" s="4" t="s">
        <v>4554</v>
      </c>
      <c r="G140" s="4" t="s">
        <v>4508</v>
      </c>
      <c r="H140" s="3">
        <v>8.9834359E7</v>
      </c>
      <c r="I140" s="4" t="s">
        <v>4990</v>
      </c>
      <c r="J140" s="4" t="s">
        <v>4991</v>
      </c>
      <c r="K140" s="4" t="s">
        <v>4992</v>
      </c>
      <c r="L140" s="4" t="s">
        <v>772</v>
      </c>
      <c r="M140" s="5">
        <v>45507.0</v>
      </c>
      <c r="N140" s="4" t="s">
        <v>4512</v>
      </c>
    </row>
    <row r="141" ht="14.25" hidden="1" customHeight="1">
      <c r="A141" s="11">
        <v>14198.0</v>
      </c>
      <c r="B141" s="12" t="s">
        <v>1634</v>
      </c>
      <c r="C141" s="12" t="s">
        <v>1648</v>
      </c>
      <c r="D141" s="12" t="s">
        <v>4993</v>
      </c>
      <c r="E141" s="12" t="s">
        <v>1649</v>
      </c>
      <c r="F141" s="12" t="s">
        <v>4554</v>
      </c>
      <c r="G141" s="12" t="s">
        <v>4508</v>
      </c>
      <c r="H141" s="11">
        <v>6227629.0</v>
      </c>
      <c r="I141" s="12" t="s">
        <v>4994</v>
      </c>
      <c r="J141" s="12" t="s">
        <v>4995</v>
      </c>
      <c r="K141" s="12" t="s">
        <v>4996</v>
      </c>
      <c r="L141" s="12" t="s">
        <v>772</v>
      </c>
      <c r="M141" s="16">
        <v>45507.0</v>
      </c>
      <c r="N141" s="12" t="s">
        <v>4512</v>
      </c>
    </row>
    <row r="142" ht="14.25" hidden="1" customHeight="1">
      <c r="A142" s="3">
        <v>14198.0</v>
      </c>
      <c r="B142" s="4" t="s">
        <v>1634</v>
      </c>
      <c r="C142" s="4" t="s">
        <v>1694</v>
      </c>
      <c r="D142" s="4" t="s">
        <v>4997</v>
      </c>
      <c r="E142" s="4" t="s">
        <v>1695</v>
      </c>
      <c r="F142" s="4" t="s">
        <v>4554</v>
      </c>
      <c r="G142" s="4" t="s">
        <v>4508</v>
      </c>
      <c r="H142" s="3">
        <v>1.4016512E7</v>
      </c>
      <c r="I142" s="4" t="s">
        <v>4998</v>
      </c>
      <c r="J142" s="4" t="s">
        <v>4999</v>
      </c>
      <c r="K142" s="4" t="s">
        <v>5000</v>
      </c>
      <c r="L142" s="4" t="s">
        <v>772</v>
      </c>
      <c r="M142" s="5">
        <v>45507.0</v>
      </c>
      <c r="N142" s="4" t="s">
        <v>4512</v>
      </c>
    </row>
    <row r="143" ht="14.25" hidden="1" customHeight="1">
      <c r="A143" s="11">
        <v>14198.0</v>
      </c>
      <c r="B143" s="12" t="s">
        <v>1634</v>
      </c>
      <c r="C143" s="12" t="s">
        <v>1648</v>
      </c>
      <c r="D143" s="12" t="s">
        <v>5001</v>
      </c>
      <c r="E143" s="12" t="s">
        <v>1649</v>
      </c>
      <c r="F143" s="12" t="s">
        <v>4507</v>
      </c>
      <c r="G143" s="12" t="s">
        <v>4508</v>
      </c>
      <c r="H143" s="11">
        <v>457374.0</v>
      </c>
      <c r="I143" s="12" t="s">
        <v>4825</v>
      </c>
      <c r="J143" s="12" t="s">
        <v>4826</v>
      </c>
      <c r="K143" s="12" t="s">
        <v>5002</v>
      </c>
      <c r="L143" s="12" t="s">
        <v>772</v>
      </c>
      <c r="M143" s="16">
        <v>45507.0</v>
      </c>
      <c r="N143" s="12" t="s">
        <v>4512</v>
      </c>
    </row>
    <row r="144" ht="14.25" hidden="1" customHeight="1">
      <c r="A144" s="3">
        <v>14198.0</v>
      </c>
      <c r="B144" s="4" t="s">
        <v>1634</v>
      </c>
      <c r="C144" s="4" t="s">
        <v>1686</v>
      </c>
      <c r="D144" s="4" t="s">
        <v>5003</v>
      </c>
      <c r="E144" s="4" t="s">
        <v>1687</v>
      </c>
      <c r="F144" s="4" t="s">
        <v>4554</v>
      </c>
      <c r="G144" s="4" t="s">
        <v>4508</v>
      </c>
      <c r="H144" s="3">
        <v>657255.0</v>
      </c>
      <c r="I144" s="4" t="s">
        <v>4825</v>
      </c>
      <c r="J144" s="4" t="s">
        <v>4826</v>
      </c>
      <c r="K144" s="4" t="s">
        <v>5004</v>
      </c>
      <c r="L144" s="4" t="s">
        <v>772</v>
      </c>
      <c r="M144" s="5">
        <v>45507.0</v>
      </c>
      <c r="N144" s="4" t="s">
        <v>4512</v>
      </c>
    </row>
    <row r="145" ht="14.25" hidden="1" customHeight="1">
      <c r="A145" s="11">
        <v>14198.0</v>
      </c>
      <c r="B145" s="12" t="s">
        <v>1634</v>
      </c>
      <c r="C145" s="12" t="s">
        <v>1737</v>
      </c>
      <c r="D145" s="12" t="s">
        <v>5005</v>
      </c>
      <c r="E145" s="12" t="s">
        <v>1738</v>
      </c>
      <c r="F145" s="12" t="s">
        <v>4554</v>
      </c>
      <c r="G145" s="12" t="s">
        <v>4508</v>
      </c>
      <c r="H145" s="11">
        <v>2036431.0</v>
      </c>
      <c r="I145" s="12" t="s">
        <v>5006</v>
      </c>
      <c r="J145" s="12" t="s">
        <v>5007</v>
      </c>
      <c r="K145" s="12" t="s">
        <v>5008</v>
      </c>
      <c r="L145" s="12" t="s">
        <v>772</v>
      </c>
      <c r="M145" s="16">
        <v>45507.0</v>
      </c>
      <c r="N145" s="12" t="s">
        <v>4512</v>
      </c>
    </row>
    <row r="146" ht="14.25" hidden="1" customHeight="1">
      <c r="A146" s="3">
        <v>14198.0</v>
      </c>
      <c r="B146" s="4" t="s">
        <v>1634</v>
      </c>
      <c r="C146" s="4" t="s">
        <v>1694</v>
      </c>
      <c r="D146" s="4" t="s">
        <v>5009</v>
      </c>
      <c r="E146" s="4" t="s">
        <v>1695</v>
      </c>
      <c r="F146" s="4" t="s">
        <v>4507</v>
      </c>
      <c r="G146" s="4" t="s">
        <v>4508</v>
      </c>
      <c r="H146" s="3">
        <v>1.5901917E7</v>
      </c>
      <c r="I146" s="4" t="s">
        <v>5010</v>
      </c>
      <c r="J146" s="4" t="s">
        <v>5011</v>
      </c>
      <c r="K146" s="4" t="s">
        <v>5012</v>
      </c>
      <c r="L146" s="4" t="s">
        <v>772</v>
      </c>
      <c r="M146" s="5">
        <v>45507.0</v>
      </c>
      <c r="N146" s="4" t="s">
        <v>4512</v>
      </c>
    </row>
    <row r="147" ht="14.25" hidden="1" customHeight="1">
      <c r="A147" s="11">
        <v>14198.0</v>
      </c>
      <c r="B147" s="12" t="s">
        <v>1634</v>
      </c>
      <c r="C147" s="12" t="s">
        <v>1721</v>
      </c>
      <c r="D147" s="12" t="s">
        <v>5013</v>
      </c>
      <c r="E147" s="12" t="s">
        <v>5014</v>
      </c>
      <c r="F147" s="12" t="s">
        <v>4554</v>
      </c>
      <c r="G147" s="12" t="s">
        <v>4508</v>
      </c>
      <c r="H147" s="11">
        <v>3921959.0</v>
      </c>
      <c r="I147" s="12" t="s">
        <v>5010</v>
      </c>
      <c r="J147" s="12" t="s">
        <v>5011</v>
      </c>
      <c r="K147" s="12" t="s">
        <v>5015</v>
      </c>
      <c r="L147" s="12" t="s">
        <v>772</v>
      </c>
      <c r="M147" s="16">
        <v>45507.0</v>
      </c>
      <c r="N147" s="12" t="s">
        <v>4512</v>
      </c>
    </row>
    <row r="148" ht="14.25" hidden="1" customHeight="1">
      <c r="A148" s="3">
        <v>14198.0</v>
      </c>
      <c r="B148" s="4" t="s">
        <v>1634</v>
      </c>
      <c r="C148" s="4" t="s">
        <v>1656</v>
      </c>
      <c r="D148" s="4" t="s">
        <v>5016</v>
      </c>
      <c r="E148" s="4" t="s">
        <v>5017</v>
      </c>
      <c r="F148" s="4" t="s">
        <v>4554</v>
      </c>
      <c r="G148" s="4" t="s">
        <v>4508</v>
      </c>
      <c r="H148" s="3">
        <v>519554.0</v>
      </c>
      <c r="I148" s="4" t="s">
        <v>5018</v>
      </c>
      <c r="J148" s="4" t="s">
        <v>5019</v>
      </c>
      <c r="K148" s="4" t="s">
        <v>5020</v>
      </c>
      <c r="L148" s="4" t="s">
        <v>772</v>
      </c>
      <c r="M148" s="5">
        <v>45507.0</v>
      </c>
      <c r="N148" s="4" t="s">
        <v>4512</v>
      </c>
    </row>
    <row r="149" ht="14.25" hidden="1" customHeight="1">
      <c r="A149" s="11">
        <v>14198.0</v>
      </c>
      <c r="B149" s="12" t="s">
        <v>1634</v>
      </c>
      <c r="C149" s="12" t="s">
        <v>1725</v>
      </c>
      <c r="D149" s="12" t="s">
        <v>5021</v>
      </c>
      <c r="E149" s="12" t="s">
        <v>1726</v>
      </c>
      <c r="F149" s="12" t="s">
        <v>4554</v>
      </c>
      <c r="G149" s="12" t="s">
        <v>4508</v>
      </c>
      <c r="H149" s="11">
        <v>1747176.0</v>
      </c>
      <c r="I149" s="12" t="s">
        <v>5022</v>
      </c>
      <c r="J149" s="12" t="s">
        <v>5023</v>
      </c>
      <c r="K149" s="12" t="s">
        <v>5024</v>
      </c>
      <c r="L149" s="12" t="s">
        <v>772</v>
      </c>
      <c r="M149" s="16">
        <v>45507.0</v>
      </c>
      <c r="N149" s="12" t="s">
        <v>4512</v>
      </c>
    </row>
    <row r="150" ht="14.25" hidden="1" customHeight="1">
      <c r="A150" s="3">
        <v>14198.0</v>
      </c>
      <c r="B150" s="4" t="s">
        <v>1634</v>
      </c>
      <c r="C150" s="4" t="s">
        <v>1729</v>
      </c>
      <c r="D150" s="4" t="s">
        <v>5025</v>
      </c>
      <c r="E150" s="4" t="s">
        <v>1730</v>
      </c>
      <c r="F150" s="4" t="s">
        <v>4554</v>
      </c>
      <c r="G150" s="4" t="s">
        <v>4508</v>
      </c>
      <c r="H150" s="3">
        <v>2520011.0</v>
      </c>
      <c r="I150" s="4" t="s">
        <v>5022</v>
      </c>
      <c r="J150" s="4" t="s">
        <v>5023</v>
      </c>
      <c r="K150" s="4" t="s">
        <v>5026</v>
      </c>
      <c r="L150" s="4" t="s">
        <v>772</v>
      </c>
      <c r="M150" s="5">
        <v>45507.0</v>
      </c>
      <c r="N150" s="4" t="s">
        <v>4512</v>
      </c>
    </row>
    <row r="151" ht="14.25" hidden="1" customHeight="1">
      <c r="A151" s="11">
        <v>14198.0</v>
      </c>
      <c r="B151" s="12" t="s">
        <v>1634</v>
      </c>
      <c r="C151" s="12" t="s">
        <v>1643</v>
      </c>
      <c r="D151" s="12" t="s">
        <v>5027</v>
      </c>
      <c r="E151" s="12" t="s">
        <v>1644</v>
      </c>
      <c r="F151" s="12" t="s">
        <v>4554</v>
      </c>
      <c r="G151" s="12" t="s">
        <v>4508</v>
      </c>
      <c r="H151" s="11">
        <v>3144690.0</v>
      </c>
      <c r="I151" s="12" t="s">
        <v>5028</v>
      </c>
      <c r="J151" s="12" t="s">
        <v>5029</v>
      </c>
      <c r="K151" s="12" t="s">
        <v>5030</v>
      </c>
      <c r="L151" s="12" t="s">
        <v>772</v>
      </c>
      <c r="M151" s="16">
        <v>45507.0</v>
      </c>
      <c r="N151" s="12" t="s">
        <v>4512</v>
      </c>
    </row>
    <row r="152" ht="14.25" hidden="1" customHeight="1">
      <c r="A152" s="3">
        <v>14198.0</v>
      </c>
      <c r="B152" s="4" t="s">
        <v>1634</v>
      </c>
      <c r="C152" s="4" t="s">
        <v>1698</v>
      </c>
      <c r="D152" s="4" t="s">
        <v>5031</v>
      </c>
      <c r="E152" s="4" t="s">
        <v>1699</v>
      </c>
      <c r="F152" s="4" t="s">
        <v>4554</v>
      </c>
      <c r="G152" s="4" t="s">
        <v>4508</v>
      </c>
      <c r="H152" s="3">
        <v>536250.0</v>
      </c>
      <c r="I152" s="4" t="s">
        <v>5028</v>
      </c>
      <c r="J152" s="4" t="s">
        <v>5029</v>
      </c>
      <c r="K152" s="4" t="s">
        <v>5032</v>
      </c>
      <c r="L152" s="4" t="s">
        <v>772</v>
      </c>
      <c r="M152" s="5">
        <v>45507.0</v>
      </c>
      <c r="N152" s="4" t="s">
        <v>4512</v>
      </c>
    </row>
    <row r="153" ht="14.25" hidden="1" customHeight="1">
      <c r="A153" s="11">
        <v>14198.0</v>
      </c>
      <c r="B153" s="12" t="s">
        <v>1634</v>
      </c>
      <c r="C153" s="12" t="s">
        <v>1635</v>
      </c>
      <c r="D153" s="12" t="s">
        <v>5033</v>
      </c>
      <c r="E153" s="12" t="s">
        <v>5034</v>
      </c>
      <c r="F153" s="12" t="s">
        <v>4554</v>
      </c>
      <c r="G153" s="12" t="s">
        <v>4508</v>
      </c>
      <c r="H153" s="11">
        <v>2650000.0</v>
      </c>
      <c r="I153" s="12" t="s">
        <v>4956</v>
      </c>
      <c r="J153" s="12" t="s">
        <v>4957</v>
      </c>
      <c r="K153" s="12" t="s">
        <v>5035</v>
      </c>
      <c r="L153" s="12" t="s">
        <v>772</v>
      </c>
      <c r="M153" s="16">
        <v>45507.0</v>
      </c>
      <c r="N153" s="12" t="s">
        <v>4512</v>
      </c>
    </row>
    <row r="154" ht="14.25" hidden="1" customHeight="1">
      <c r="A154" s="3">
        <v>14198.0</v>
      </c>
      <c r="B154" s="4" t="s">
        <v>1634</v>
      </c>
      <c r="C154" s="4" t="s">
        <v>1668</v>
      </c>
      <c r="D154" s="4" t="s">
        <v>5036</v>
      </c>
      <c r="E154" s="4" t="s">
        <v>1669</v>
      </c>
      <c r="F154" s="4" t="s">
        <v>4554</v>
      </c>
      <c r="G154" s="4" t="s">
        <v>4508</v>
      </c>
      <c r="H154" s="3">
        <v>2497824.0</v>
      </c>
      <c r="I154" s="4" t="s">
        <v>4863</v>
      </c>
      <c r="J154" s="4" t="s">
        <v>4864</v>
      </c>
      <c r="K154" s="4" t="s">
        <v>5037</v>
      </c>
      <c r="L154" s="4" t="s">
        <v>772</v>
      </c>
      <c r="M154" s="5">
        <v>45507.0</v>
      </c>
      <c r="N154" s="4" t="s">
        <v>4512</v>
      </c>
    </row>
    <row r="155" ht="14.25" hidden="1" customHeight="1">
      <c r="A155" s="11">
        <v>14198.0</v>
      </c>
      <c r="B155" s="12" t="s">
        <v>1634</v>
      </c>
      <c r="C155" s="12" t="s">
        <v>1708</v>
      </c>
      <c r="D155" s="12" t="s">
        <v>5038</v>
      </c>
      <c r="E155" s="12" t="s">
        <v>1709</v>
      </c>
      <c r="F155" s="12" t="s">
        <v>4554</v>
      </c>
      <c r="G155" s="12" t="s">
        <v>4508</v>
      </c>
      <c r="H155" s="11">
        <v>1.4709771E7</v>
      </c>
      <c r="I155" s="12" t="s">
        <v>4863</v>
      </c>
      <c r="J155" s="12" t="s">
        <v>4864</v>
      </c>
      <c r="K155" s="12" t="s">
        <v>5039</v>
      </c>
      <c r="L155" s="12" t="s">
        <v>772</v>
      </c>
      <c r="M155" s="16">
        <v>45507.0</v>
      </c>
      <c r="N155" s="12" t="s">
        <v>4512</v>
      </c>
    </row>
    <row r="156" ht="14.25" hidden="1" customHeight="1">
      <c r="A156" s="3">
        <v>14198.0</v>
      </c>
      <c r="B156" s="4" t="s">
        <v>1634</v>
      </c>
      <c r="C156" s="4" t="s">
        <v>1712</v>
      </c>
      <c r="D156" s="4" t="s">
        <v>5040</v>
      </c>
      <c r="E156" s="4" t="s">
        <v>5041</v>
      </c>
      <c r="F156" s="4" t="s">
        <v>4554</v>
      </c>
      <c r="G156" s="4" t="s">
        <v>4508</v>
      </c>
      <c r="H156" s="3">
        <v>1683375.0</v>
      </c>
      <c r="I156" s="4" t="s">
        <v>5042</v>
      </c>
      <c r="J156" s="4" t="s">
        <v>5043</v>
      </c>
      <c r="K156" s="4" t="s">
        <v>5044</v>
      </c>
      <c r="L156" s="4" t="s">
        <v>772</v>
      </c>
      <c r="M156" s="5">
        <v>45507.0</v>
      </c>
      <c r="N156" s="4" t="s">
        <v>4512</v>
      </c>
    </row>
    <row r="157" ht="14.25" hidden="1" customHeight="1">
      <c r="A157" s="11">
        <v>14198.0</v>
      </c>
      <c r="B157" s="12" t="s">
        <v>1634</v>
      </c>
      <c r="C157" s="12" t="s">
        <v>1664</v>
      </c>
      <c r="D157" s="12" t="s">
        <v>5045</v>
      </c>
      <c r="E157" s="12" t="s">
        <v>1665</v>
      </c>
      <c r="F157" s="12" t="s">
        <v>4554</v>
      </c>
      <c r="G157" s="12" t="s">
        <v>4508</v>
      </c>
      <c r="H157" s="11">
        <v>3.8779992E7</v>
      </c>
      <c r="I157" s="12" t="s">
        <v>5046</v>
      </c>
      <c r="J157" s="12" t="s">
        <v>5047</v>
      </c>
      <c r="K157" s="12" t="s">
        <v>5048</v>
      </c>
      <c r="L157" s="12" t="s">
        <v>772</v>
      </c>
      <c r="M157" s="16">
        <v>45507.0</v>
      </c>
      <c r="N157" s="12" t="s">
        <v>4512</v>
      </c>
    </row>
    <row r="158" ht="14.25" hidden="1" customHeight="1">
      <c r="A158" s="3">
        <v>14198.0</v>
      </c>
      <c r="B158" s="4" t="s">
        <v>1634</v>
      </c>
      <c r="C158" s="4" t="s">
        <v>1717</v>
      </c>
      <c r="D158" s="4" t="s">
        <v>5049</v>
      </c>
      <c r="E158" s="4" t="s">
        <v>1718</v>
      </c>
      <c r="F158" s="4" t="s">
        <v>4554</v>
      </c>
      <c r="G158" s="4" t="s">
        <v>4508</v>
      </c>
      <c r="H158" s="3">
        <v>1100001.0</v>
      </c>
      <c r="I158" s="4" t="s">
        <v>5050</v>
      </c>
      <c r="J158" s="4" t="s">
        <v>5051</v>
      </c>
      <c r="K158" s="4" t="s">
        <v>5052</v>
      </c>
      <c r="L158" s="4" t="s">
        <v>772</v>
      </c>
      <c r="M158" s="5">
        <v>45507.0</v>
      </c>
      <c r="N158" s="4" t="s">
        <v>4512</v>
      </c>
    </row>
    <row r="159" ht="14.25" hidden="1" customHeight="1">
      <c r="A159" s="11">
        <v>14198.0</v>
      </c>
      <c r="B159" s="12" t="s">
        <v>1634</v>
      </c>
      <c r="C159" s="12" t="s">
        <v>1681</v>
      </c>
      <c r="D159" s="12" t="s">
        <v>5053</v>
      </c>
      <c r="E159" s="12" t="s">
        <v>5054</v>
      </c>
      <c r="F159" s="12" t="s">
        <v>4554</v>
      </c>
      <c r="G159" s="12" t="s">
        <v>4508</v>
      </c>
      <c r="H159" s="11">
        <v>29736.0</v>
      </c>
      <c r="I159" s="12" t="s">
        <v>5055</v>
      </c>
      <c r="J159" s="12" t="s">
        <v>5056</v>
      </c>
      <c r="K159" s="12" t="s">
        <v>5057</v>
      </c>
      <c r="L159" s="12" t="s">
        <v>772</v>
      </c>
      <c r="M159" s="16">
        <v>45507.0</v>
      </c>
      <c r="N159" s="12" t="s">
        <v>4512</v>
      </c>
    </row>
    <row r="160" ht="14.25" hidden="1" customHeight="1">
      <c r="A160" s="3">
        <v>14198.0</v>
      </c>
      <c r="B160" s="4" t="s">
        <v>1634</v>
      </c>
      <c r="C160" s="4" t="s">
        <v>1676</v>
      </c>
      <c r="D160" s="4" t="s">
        <v>5058</v>
      </c>
      <c r="E160" s="4" t="s">
        <v>5059</v>
      </c>
      <c r="F160" s="4" t="s">
        <v>4554</v>
      </c>
      <c r="G160" s="4" t="s">
        <v>4508</v>
      </c>
      <c r="H160" s="3">
        <v>2.8268611E7</v>
      </c>
      <c r="I160" s="4" t="s">
        <v>5060</v>
      </c>
      <c r="J160" s="4" t="s">
        <v>5061</v>
      </c>
      <c r="K160" s="4" t="s">
        <v>5062</v>
      </c>
      <c r="L160" s="4" t="s">
        <v>772</v>
      </c>
      <c r="M160" s="5">
        <v>45507.0</v>
      </c>
      <c r="N160" s="4" t="s">
        <v>4512</v>
      </c>
    </row>
    <row r="161" ht="14.25" hidden="1" customHeight="1">
      <c r="A161" s="11">
        <v>14198.0</v>
      </c>
      <c r="B161" s="12" t="s">
        <v>1634</v>
      </c>
      <c r="C161" s="12" t="s">
        <v>1733</v>
      </c>
      <c r="D161" s="12" t="s">
        <v>5063</v>
      </c>
      <c r="E161" s="12" t="s">
        <v>5064</v>
      </c>
      <c r="F161" s="12" t="s">
        <v>4554</v>
      </c>
      <c r="G161" s="12" t="s">
        <v>4508</v>
      </c>
      <c r="H161" s="11">
        <v>3264666.0</v>
      </c>
      <c r="I161" s="12" t="s">
        <v>5060</v>
      </c>
      <c r="J161" s="12" t="s">
        <v>5061</v>
      </c>
      <c r="K161" s="12" t="s">
        <v>5065</v>
      </c>
      <c r="L161" s="12" t="s">
        <v>772</v>
      </c>
      <c r="M161" s="16">
        <v>45507.0</v>
      </c>
      <c r="N161" s="12" t="s">
        <v>4512</v>
      </c>
    </row>
    <row r="162" ht="14.25" hidden="1" customHeight="1">
      <c r="A162" s="3">
        <v>14198.0</v>
      </c>
      <c r="B162" s="4" t="s">
        <v>1634</v>
      </c>
      <c r="C162" s="4" t="s">
        <v>1660</v>
      </c>
      <c r="D162" s="4" t="s">
        <v>5066</v>
      </c>
      <c r="E162" s="4" t="s">
        <v>1661</v>
      </c>
      <c r="F162" s="4" t="s">
        <v>4554</v>
      </c>
      <c r="G162" s="4" t="s">
        <v>4508</v>
      </c>
      <c r="H162" s="3">
        <v>670000.0</v>
      </c>
      <c r="I162" s="4" t="s">
        <v>5067</v>
      </c>
      <c r="J162" s="4" t="s">
        <v>5068</v>
      </c>
      <c r="K162" s="4" t="s">
        <v>5069</v>
      </c>
      <c r="L162" s="4" t="s">
        <v>772</v>
      </c>
      <c r="M162" s="5">
        <v>45507.0</v>
      </c>
      <c r="N162" s="4" t="s">
        <v>4512</v>
      </c>
    </row>
    <row r="163" ht="14.25" hidden="1" customHeight="1">
      <c r="A163" s="11">
        <v>14198.0</v>
      </c>
      <c r="B163" s="12" t="s">
        <v>1634</v>
      </c>
      <c r="C163" s="12" t="s">
        <v>1672</v>
      </c>
      <c r="D163" s="12" t="s">
        <v>5070</v>
      </c>
      <c r="E163" s="12" t="s">
        <v>1673</v>
      </c>
      <c r="F163" s="12" t="s">
        <v>4554</v>
      </c>
      <c r="G163" s="12" t="s">
        <v>4508</v>
      </c>
      <c r="H163" s="11">
        <v>680860.0</v>
      </c>
      <c r="I163" s="12" t="s">
        <v>5071</v>
      </c>
      <c r="J163" s="12" t="s">
        <v>5072</v>
      </c>
      <c r="K163" s="12" t="s">
        <v>5073</v>
      </c>
      <c r="L163" s="12" t="s">
        <v>772</v>
      </c>
      <c r="M163" s="16">
        <v>45507.0</v>
      </c>
      <c r="N163" s="12" t="s">
        <v>4512</v>
      </c>
    </row>
    <row r="164" ht="14.25" hidden="1" customHeight="1">
      <c r="A164" s="3">
        <v>14198.0</v>
      </c>
      <c r="B164" s="4" t="s">
        <v>1634</v>
      </c>
      <c r="C164" s="4" t="s">
        <v>1656</v>
      </c>
      <c r="D164" s="4" t="s">
        <v>5074</v>
      </c>
      <c r="E164" s="4" t="s">
        <v>5017</v>
      </c>
      <c r="F164" s="4" t="s">
        <v>4554</v>
      </c>
      <c r="G164" s="4" t="s">
        <v>4508</v>
      </c>
      <c r="H164" s="3">
        <v>28674.0</v>
      </c>
      <c r="I164" s="4" t="s">
        <v>5075</v>
      </c>
      <c r="J164" s="4" t="s">
        <v>5076</v>
      </c>
      <c r="K164" s="4" t="s">
        <v>5077</v>
      </c>
      <c r="L164" s="4" t="s">
        <v>772</v>
      </c>
      <c r="M164" s="5">
        <v>45507.0</v>
      </c>
      <c r="N164" s="4" t="s">
        <v>4512</v>
      </c>
    </row>
    <row r="165" ht="14.25" hidden="1" customHeight="1">
      <c r="A165" s="11">
        <v>14198.0</v>
      </c>
      <c r="B165" s="12" t="s">
        <v>1634</v>
      </c>
      <c r="C165" s="12" t="s">
        <v>1703</v>
      </c>
      <c r="D165" s="12" t="s">
        <v>5078</v>
      </c>
      <c r="E165" s="12" t="s">
        <v>1704</v>
      </c>
      <c r="F165" s="12" t="s">
        <v>4554</v>
      </c>
      <c r="G165" s="12" t="s">
        <v>4508</v>
      </c>
      <c r="H165" s="11">
        <v>601800.0</v>
      </c>
      <c r="I165" s="12" t="s">
        <v>5079</v>
      </c>
      <c r="J165" s="12" t="s">
        <v>5080</v>
      </c>
      <c r="K165" s="12" t="s">
        <v>5081</v>
      </c>
      <c r="L165" s="12" t="s">
        <v>772</v>
      </c>
      <c r="M165" s="16">
        <v>45507.0</v>
      </c>
      <c r="N165" s="12" t="s">
        <v>4512</v>
      </c>
    </row>
    <row r="166" ht="14.25" hidden="1" customHeight="1">
      <c r="A166" s="3">
        <v>14198.0</v>
      </c>
      <c r="B166" s="4" t="s">
        <v>1634</v>
      </c>
      <c r="C166" s="4" t="s">
        <v>1648</v>
      </c>
      <c r="D166" s="4" t="s">
        <v>5082</v>
      </c>
      <c r="E166" s="4" t="s">
        <v>1649</v>
      </c>
      <c r="F166" s="4" t="s">
        <v>4554</v>
      </c>
      <c r="G166" s="4" t="s">
        <v>4508</v>
      </c>
      <c r="H166" s="3">
        <v>5.5788225E7</v>
      </c>
      <c r="I166" s="4" t="s">
        <v>5083</v>
      </c>
      <c r="J166" s="4" t="s">
        <v>5084</v>
      </c>
      <c r="K166" s="4" t="s">
        <v>5085</v>
      </c>
      <c r="L166" s="4" t="s">
        <v>772</v>
      </c>
      <c r="M166" s="5">
        <v>45507.0</v>
      </c>
      <c r="N166" s="4" t="s">
        <v>4512</v>
      </c>
    </row>
    <row r="167" ht="14.25" hidden="1" customHeight="1">
      <c r="A167" s="11">
        <v>14198.0</v>
      </c>
      <c r="B167" s="12" t="s">
        <v>1634</v>
      </c>
      <c r="C167" s="12" t="s">
        <v>1652</v>
      </c>
      <c r="D167" s="12" t="s">
        <v>5086</v>
      </c>
      <c r="E167" s="12" t="s">
        <v>1653</v>
      </c>
      <c r="F167" s="12" t="s">
        <v>4591</v>
      </c>
      <c r="G167" s="12" t="s">
        <v>4508</v>
      </c>
      <c r="H167" s="11">
        <v>1.20191462E8</v>
      </c>
      <c r="I167" s="12" t="s">
        <v>5083</v>
      </c>
      <c r="J167" s="12" t="s">
        <v>5084</v>
      </c>
      <c r="K167" s="12" t="s">
        <v>5087</v>
      </c>
      <c r="L167" s="12" t="s">
        <v>772</v>
      </c>
      <c r="M167" s="16">
        <v>45507.0</v>
      </c>
      <c r="N167" s="12" t="s">
        <v>4512</v>
      </c>
    </row>
    <row r="168" ht="14.25" hidden="1" customHeight="1">
      <c r="A168" s="3">
        <v>14198.0</v>
      </c>
      <c r="B168" s="4" t="s">
        <v>1634</v>
      </c>
      <c r="C168" s="4" t="s">
        <v>1686</v>
      </c>
      <c r="D168" s="4" t="s">
        <v>5088</v>
      </c>
      <c r="E168" s="4" t="s">
        <v>1687</v>
      </c>
      <c r="F168" s="4" t="s">
        <v>4554</v>
      </c>
      <c r="G168" s="4" t="s">
        <v>4508</v>
      </c>
      <c r="H168" s="3">
        <v>5677159.0</v>
      </c>
      <c r="I168" s="4" t="s">
        <v>5083</v>
      </c>
      <c r="J168" s="4" t="s">
        <v>5084</v>
      </c>
      <c r="K168" s="4" t="s">
        <v>5089</v>
      </c>
      <c r="L168" s="4" t="s">
        <v>772</v>
      </c>
      <c r="M168" s="5">
        <v>45507.0</v>
      </c>
      <c r="N168" s="4" t="s">
        <v>4512</v>
      </c>
    </row>
    <row r="169" ht="14.25" hidden="1" customHeight="1">
      <c r="A169" s="11">
        <v>14198.0</v>
      </c>
      <c r="B169" s="12" t="s">
        <v>1634</v>
      </c>
      <c r="C169" s="12" t="s">
        <v>1690</v>
      </c>
      <c r="D169" s="12" t="s">
        <v>5090</v>
      </c>
      <c r="E169" s="12" t="s">
        <v>5091</v>
      </c>
      <c r="F169" s="12" t="s">
        <v>4554</v>
      </c>
      <c r="G169" s="12" t="s">
        <v>4508</v>
      </c>
      <c r="H169" s="11">
        <v>4.0395274E7</v>
      </c>
      <c r="I169" s="12" t="s">
        <v>5083</v>
      </c>
      <c r="J169" s="12" t="s">
        <v>5084</v>
      </c>
      <c r="K169" s="12" t="s">
        <v>5092</v>
      </c>
      <c r="L169" s="12" t="s">
        <v>772</v>
      </c>
      <c r="M169" s="16">
        <v>45507.0</v>
      </c>
      <c r="N169" s="12" t="s">
        <v>4512</v>
      </c>
    </row>
    <row r="170" ht="14.25" hidden="1" customHeight="1">
      <c r="A170" s="3">
        <v>14198.0</v>
      </c>
      <c r="B170" s="4" t="s">
        <v>1634</v>
      </c>
      <c r="C170" s="4" t="s">
        <v>1681</v>
      </c>
      <c r="D170" s="4" t="s">
        <v>5093</v>
      </c>
      <c r="E170" s="4" t="s">
        <v>5054</v>
      </c>
      <c r="F170" s="4" t="s">
        <v>4554</v>
      </c>
      <c r="G170" s="4" t="s">
        <v>4508</v>
      </c>
      <c r="H170" s="3">
        <v>1.8777458E7</v>
      </c>
      <c r="I170" s="4" t="s">
        <v>5094</v>
      </c>
      <c r="J170" s="4" t="s">
        <v>5095</v>
      </c>
      <c r="K170" s="4" t="s">
        <v>5096</v>
      </c>
      <c r="L170" s="4" t="s">
        <v>772</v>
      </c>
      <c r="M170" s="5">
        <v>45507.0</v>
      </c>
      <c r="N170" s="4" t="s">
        <v>4512</v>
      </c>
    </row>
    <row r="171" ht="14.25" hidden="1" customHeight="1">
      <c r="A171" s="11">
        <v>14198.0</v>
      </c>
      <c r="B171" s="12" t="s">
        <v>1634</v>
      </c>
      <c r="C171" s="12" t="s">
        <v>1656</v>
      </c>
      <c r="D171" s="12" t="s">
        <v>5097</v>
      </c>
      <c r="E171" s="12" t="s">
        <v>5017</v>
      </c>
      <c r="F171" s="12" t="s">
        <v>4554</v>
      </c>
      <c r="G171" s="12" t="s">
        <v>4508</v>
      </c>
      <c r="H171" s="11">
        <v>1.4157026E7</v>
      </c>
      <c r="I171" s="12" t="s">
        <v>5098</v>
      </c>
      <c r="J171" s="12" t="s">
        <v>5099</v>
      </c>
      <c r="K171" s="12" t="s">
        <v>5100</v>
      </c>
      <c r="L171" s="12" t="s">
        <v>772</v>
      </c>
      <c r="M171" s="16">
        <v>45507.0</v>
      </c>
      <c r="N171" s="12" t="s">
        <v>4512</v>
      </c>
    </row>
    <row r="172" ht="14.25" hidden="1" customHeight="1">
      <c r="A172" s="3">
        <v>14188.0</v>
      </c>
      <c r="B172" s="4" t="s">
        <v>1741</v>
      </c>
      <c r="C172" s="4" t="s">
        <v>1781</v>
      </c>
      <c r="D172" s="4" t="s">
        <v>5101</v>
      </c>
      <c r="E172" s="4" t="s">
        <v>1782</v>
      </c>
      <c r="F172" s="4" t="s">
        <v>4554</v>
      </c>
      <c r="G172" s="4" t="s">
        <v>4508</v>
      </c>
      <c r="H172" s="3">
        <v>471882.0</v>
      </c>
      <c r="I172" s="4" t="s">
        <v>5102</v>
      </c>
      <c r="J172" s="4" t="s">
        <v>5103</v>
      </c>
      <c r="K172" s="4" t="s">
        <v>5104</v>
      </c>
      <c r="L172" s="4" t="s">
        <v>772</v>
      </c>
      <c r="M172" s="5">
        <v>45507.0</v>
      </c>
      <c r="N172" s="4" t="s">
        <v>4512</v>
      </c>
    </row>
    <row r="173" ht="14.25" hidden="1" customHeight="1">
      <c r="A173" s="11">
        <v>14188.0</v>
      </c>
      <c r="B173" s="12" t="s">
        <v>1741</v>
      </c>
      <c r="C173" s="12" t="s">
        <v>1742</v>
      </c>
      <c r="D173" s="12" t="s">
        <v>5105</v>
      </c>
      <c r="E173" s="12" t="s">
        <v>1743</v>
      </c>
      <c r="F173" s="12" t="s">
        <v>4554</v>
      </c>
      <c r="G173" s="12" t="s">
        <v>4508</v>
      </c>
      <c r="H173" s="11">
        <v>1.15855997E8</v>
      </c>
      <c r="I173" s="12" t="s">
        <v>5106</v>
      </c>
      <c r="J173" s="12" t="s">
        <v>5107</v>
      </c>
      <c r="K173" s="12" t="s">
        <v>5108</v>
      </c>
      <c r="L173" s="12" t="s">
        <v>772</v>
      </c>
      <c r="M173" s="16">
        <v>45507.0</v>
      </c>
      <c r="N173" s="12" t="s">
        <v>4512</v>
      </c>
    </row>
    <row r="174" ht="14.25" hidden="1" customHeight="1">
      <c r="A174" s="3">
        <v>14188.0</v>
      </c>
      <c r="B174" s="4" t="s">
        <v>1741</v>
      </c>
      <c r="C174" s="4" t="s">
        <v>1776</v>
      </c>
      <c r="D174" s="4" t="s">
        <v>5109</v>
      </c>
      <c r="E174" s="4" t="s">
        <v>1777</v>
      </c>
      <c r="F174" s="4" t="s">
        <v>4554</v>
      </c>
      <c r="G174" s="4" t="s">
        <v>4508</v>
      </c>
      <c r="H174" s="3">
        <v>955796.0</v>
      </c>
      <c r="I174" s="4" t="s">
        <v>5110</v>
      </c>
      <c r="J174" s="4" t="s">
        <v>5111</v>
      </c>
      <c r="K174" s="4" t="s">
        <v>5112</v>
      </c>
      <c r="L174" s="4" t="s">
        <v>772</v>
      </c>
      <c r="M174" s="5">
        <v>45507.0</v>
      </c>
      <c r="N174" s="4" t="s">
        <v>4512</v>
      </c>
    </row>
    <row r="175" ht="14.25" hidden="1" customHeight="1">
      <c r="A175" s="11">
        <v>14188.0</v>
      </c>
      <c r="B175" s="12" t="s">
        <v>1741</v>
      </c>
      <c r="C175" s="12" t="s">
        <v>1648</v>
      </c>
      <c r="D175" s="12" t="s">
        <v>4993</v>
      </c>
      <c r="E175" s="12" t="s">
        <v>1649</v>
      </c>
      <c r="F175" s="12" t="s">
        <v>4554</v>
      </c>
      <c r="G175" s="12" t="s">
        <v>4508</v>
      </c>
      <c r="H175" s="11">
        <v>6227629.0</v>
      </c>
      <c r="I175" s="12" t="s">
        <v>4994</v>
      </c>
      <c r="J175" s="12" t="s">
        <v>4995</v>
      </c>
      <c r="K175" s="12" t="s">
        <v>4996</v>
      </c>
      <c r="L175" s="12" t="s">
        <v>772</v>
      </c>
      <c r="M175" s="16">
        <v>45507.0</v>
      </c>
      <c r="N175" s="12" t="s">
        <v>4512</v>
      </c>
    </row>
    <row r="176" ht="14.25" hidden="1" customHeight="1">
      <c r="A176" s="3">
        <v>14188.0</v>
      </c>
      <c r="B176" s="4" t="s">
        <v>1741</v>
      </c>
      <c r="C176" s="4" t="s">
        <v>1648</v>
      </c>
      <c r="D176" s="4" t="s">
        <v>5001</v>
      </c>
      <c r="E176" s="4" t="s">
        <v>1649</v>
      </c>
      <c r="F176" s="4" t="s">
        <v>4507</v>
      </c>
      <c r="G176" s="4" t="s">
        <v>4508</v>
      </c>
      <c r="H176" s="3">
        <v>457374.0</v>
      </c>
      <c r="I176" s="4" t="s">
        <v>4825</v>
      </c>
      <c r="J176" s="4" t="s">
        <v>4826</v>
      </c>
      <c r="K176" s="4" t="s">
        <v>5002</v>
      </c>
      <c r="L176" s="4" t="s">
        <v>772</v>
      </c>
      <c r="M176" s="5">
        <v>45507.0</v>
      </c>
      <c r="N176" s="4" t="s">
        <v>4512</v>
      </c>
    </row>
    <row r="177" ht="14.25" hidden="1" customHeight="1">
      <c r="A177" s="11">
        <v>14188.0</v>
      </c>
      <c r="B177" s="12" t="s">
        <v>1741</v>
      </c>
      <c r="C177" s="12" t="s">
        <v>1686</v>
      </c>
      <c r="D177" s="12" t="s">
        <v>5003</v>
      </c>
      <c r="E177" s="12" t="s">
        <v>1687</v>
      </c>
      <c r="F177" s="12" t="s">
        <v>4554</v>
      </c>
      <c r="G177" s="12" t="s">
        <v>4508</v>
      </c>
      <c r="H177" s="11">
        <v>657255.0</v>
      </c>
      <c r="I177" s="12" t="s">
        <v>4825</v>
      </c>
      <c r="J177" s="12" t="s">
        <v>4826</v>
      </c>
      <c r="K177" s="12" t="s">
        <v>5004</v>
      </c>
      <c r="L177" s="12" t="s">
        <v>772</v>
      </c>
      <c r="M177" s="16">
        <v>45507.0</v>
      </c>
      <c r="N177" s="12" t="s">
        <v>4512</v>
      </c>
    </row>
    <row r="178" ht="14.25" hidden="1" customHeight="1">
      <c r="A178" s="3">
        <v>14188.0</v>
      </c>
      <c r="B178" s="4" t="s">
        <v>1741</v>
      </c>
      <c r="C178" s="4" t="s">
        <v>1785</v>
      </c>
      <c r="D178" s="4" t="s">
        <v>5113</v>
      </c>
      <c r="E178" s="4" t="s">
        <v>1786</v>
      </c>
      <c r="F178" s="4" t="s">
        <v>4554</v>
      </c>
      <c r="G178" s="4" t="s">
        <v>4508</v>
      </c>
      <c r="H178" s="3">
        <v>104860.0</v>
      </c>
      <c r="I178" s="4" t="s">
        <v>4825</v>
      </c>
      <c r="J178" s="4" t="s">
        <v>4826</v>
      </c>
      <c r="K178" s="4" t="s">
        <v>5114</v>
      </c>
      <c r="L178" s="4" t="s">
        <v>772</v>
      </c>
      <c r="M178" s="5">
        <v>45507.0</v>
      </c>
      <c r="N178" s="4" t="s">
        <v>4512</v>
      </c>
    </row>
    <row r="179" ht="14.25" hidden="1" customHeight="1">
      <c r="A179" s="11">
        <v>14188.0</v>
      </c>
      <c r="B179" s="12" t="s">
        <v>1741</v>
      </c>
      <c r="C179" s="12" t="s">
        <v>1776</v>
      </c>
      <c r="D179" s="12" t="s">
        <v>5115</v>
      </c>
      <c r="E179" s="12" t="s">
        <v>1777</v>
      </c>
      <c r="F179" s="12" t="s">
        <v>4554</v>
      </c>
      <c r="G179" s="12" t="s">
        <v>4508</v>
      </c>
      <c r="H179" s="11">
        <v>4.9927797E7</v>
      </c>
      <c r="I179" s="12" t="s">
        <v>5116</v>
      </c>
      <c r="J179" s="12" t="s">
        <v>5117</v>
      </c>
      <c r="K179" s="12" t="s">
        <v>5118</v>
      </c>
      <c r="L179" s="12" t="s">
        <v>772</v>
      </c>
      <c r="M179" s="16">
        <v>45507.0</v>
      </c>
      <c r="N179" s="12" t="s">
        <v>4512</v>
      </c>
    </row>
    <row r="180" ht="14.25" hidden="1" customHeight="1">
      <c r="A180" s="3">
        <v>14188.0</v>
      </c>
      <c r="B180" s="4" t="s">
        <v>1741</v>
      </c>
      <c r="C180" s="4" t="s">
        <v>1725</v>
      </c>
      <c r="D180" s="4" t="s">
        <v>5021</v>
      </c>
      <c r="E180" s="4" t="s">
        <v>1726</v>
      </c>
      <c r="F180" s="4" t="s">
        <v>4554</v>
      </c>
      <c r="G180" s="4" t="s">
        <v>4508</v>
      </c>
      <c r="H180" s="3">
        <v>1747176.0</v>
      </c>
      <c r="I180" s="4" t="s">
        <v>5022</v>
      </c>
      <c r="J180" s="4" t="s">
        <v>5023</v>
      </c>
      <c r="K180" s="4" t="s">
        <v>5024</v>
      </c>
      <c r="L180" s="4" t="s">
        <v>772</v>
      </c>
      <c r="M180" s="5">
        <v>45507.0</v>
      </c>
      <c r="N180" s="4" t="s">
        <v>4512</v>
      </c>
    </row>
    <row r="181" ht="14.25" hidden="1" customHeight="1">
      <c r="A181" s="11">
        <v>14188.0</v>
      </c>
      <c r="B181" s="12" t="s">
        <v>1741</v>
      </c>
      <c r="C181" s="12" t="s">
        <v>1768</v>
      </c>
      <c r="D181" s="12" t="s">
        <v>5119</v>
      </c>
      <c r="E181" s="12" t="s">
        <v>1769</v>
      </c>
      <c r="F181" s="12" t="s">
        <v>4554</v>
      </c>
      <c r="G181" s="12" t="s">
        <v>4508</v>
      </c>
      <c r="H181" s="11">
        <v>412500.0</v>
      </c>
      <c r="I181" s="12" t="s">
        <v>5028</v>
      </c>
      <c r="J181" s="12" t="s">
        <v>5029</v>
      </c>
      <c r="K181" s="12" t="s">
        <v>5120</v>
      </c>
      <c r="L181" s="12" t="s">
        <v>772</v>
      </c>
      <c r="M181" s="16">
        <v>45507.0</v>
      </c>
      <c r="N181" s="12" t="s">
        <v>4512</v>
      </c>
    </row>
    <row r="182" ht="14.25" hidden="1" customHeight="1">
      <c r="A182" s="3">
        <v>14188.0</v>
      </c>
      <c r="B182" s="4" t="s">
        <v>1741</v>
      </c>
      <c r="C182" s="4" t="s">
        <v>1698</v>
      </c>
      <c r="D182" s="4" t="s">
        <v>5031</v>
      </c>
      <c r="E182" s="4" t="s">
        <v>1699</v>
      </c>
      <c r="F182" s="4" t="s">
        <v>4554</v>
      </c>
      <c r="G182" s="4" t="s">
        <v>4508</v>
      </c>
      <c r="H182" s="3">
        <v>536250.0</v>
      </c>
      <c r="I182" s="4" t="s">
        <v>5028</v>
      </c>
      <c r="J182" s="4" t="s">
        <v>5029</v>
      </c>
      <c r="K182" s="4" t="s">
        <v>5032</v>
      </c>
      <c r="L182" s="4" t="s">
        <v>772</v>
      </c>
      <c r="M182" s="5">
        <v>45507.0</v>
      </c>
      <c r="N182" s="4" t="s">
        <v>4512</v>
      </c>
    </row>
    <row r="183" ht="14.25" hidden="1" customHeight="1">
      <c r="A183" s="11">
        <v>14188.0</v>
      </c>
      <c r="B183" s="12" t="s">
        <v>1741</v>
      </c>
      <c r="C183" s="12" t="s">
        <v>1635</v>
      </c>
      <c r="D183" s="12" t="s">
        <v>5033</v>
      </c>
      <c r="E183" s="12" t="s">
        <v>5034</v>
      </c>
      <c r="F183" s="12" t="s">
        <v>4554</v>
      </c>
      <c r="G183" s="12" t="s">
        <v>4508</v>
      </c>
      <c r="H183" s="11">
        <v>2650000.0</v>
      </c>
      <c r="I183" s="12" t="s">
        <v>4956</v>
      </c>
      <c r="J183" s="12" t="s">
        <v>4957</v>
      </c>
      <c r="K183" s="12" t="s">
        <v>5035</v>
      </c>
      <c r="L183" s="12" t="s">
        <v>772</v>
      </c>
      <c r="M183" s="16">
        <v>45507.0</v>
      </c>
      <c r="N183" s="12" t="s">
        <v>4512</v>
      </c>
    </row>
    <row r="184" ht="14.25" hidden="1" customHeight="1">
      <c r="A184" s="3">
        <v>14188.0</v>
      </c>
      <c r="B184" s="4" t="s">
        <v>1741</v>
      </c>
      <c r="C184" s="4" t="s">
        <v>1747</v>
      </c>
      <c r="D184" s="4" t="s">
        <v>5121</v>
      </c>
      <c r="E184" s="4" t="s">
        <v>1748</v>
      </c>
      <c r="F184" s="4" t="s">
        <v>4554</v>
      </c>
      <c r="G184" s="4" t="s">
        <v>4508</v>
      </c>
      <c r="H184" s="3">
        <v>276116.0</v>
      </c>
      <c r="I184" s="4" t="s">
        <v>5122</v>
      </c>
      <c r="J184" s="4" t="s">
        <v>5123</v>
      </c>
      <c r="K184" s="4" t="s">
        <v>5124</v>
      </c>
      <c r="L184" s="4" t="s">
        <v>772</v>
      </c>
      <c r="M184" s="5">
        <v>45507.0</v>
      </c>
      <c r="N184" s="4" t="s">
        <v>4512</v>
      </c>
    </row>
    <row r="185" ht="14.25" hidden="1" customHeight="1">
      <c r="A185" s="11">
        <v>14188.0</v>
      </c>
      <c r="B185" s="12" t="s">
        <v>1741</v>
      </c>
      <c r="C185" s="12" t="s">
        <v>1668</v>
      </c>
      <c r="D185" s="12" t="s">
        <v>5036</v>
      </c>
      <c r="E185" s="12" t="s">
        <v>1669</v>
      </c>
      <c r="F185" s="12" t="s">
        <v>4554</v>
      </c>
      <c r="G185" s="12" t="s">
        <v>4508</v>
      </c>
      <c r="H185" s="11">
        <v>2497824.0</v>
      </c>
      <c r="I185" s="12" t="s">
        <v>4863</v>
      </c>
      <c r="J185" s="12" t="s">
        <v>4864</v>
      </c>
      <c r="K185" s="12" t="s">
        <v>5037</v>
      </c>
      <c r="L185" s="12" t="s">
        <v>772</v>
      </c>
      <c r="M185" s="16">
        <v>45507.0</v>
      </c>
      <c r="N185" s="12" t="s">
        <v>4512</v>
      </c>
    </row>
    <row r="186" ht="14.25" hidden="1" customHeight="1">
      <c r="A186" s="3">
        <v>14188.0</v>
      </c>
      <c r="B186" s="4" t="s">
        <v>1741</v>
      </c>
      <c r="C186" s="4" t="s">
        <v>1789</v>
      </c>
      <c r="D186" s="4" t="s">
        <v>5125</v>
      </c>
      <c r="E186" s="4" t="s">
        <v>1790</v>
      </c>
      <c r="F186" s="4" t="s">
        <v>4554</v>
      </c>
      <c r="G186" s="4" t="s">
        <v>4508</v>
      </c>
      <c r="H186" s="3">
        <v>43904.0</v>
      </c>
      <c r="I186" s="4" t="s">
        <v>4863</v>
      </c>
      <c r="J186" s="4" t="s">
        <v>4864</v>
      </c>
      <c r="K186" s="4" t="s">
        <v>5126</v>
      </c>
      <c r="L186" s="4" t="s">
        <v>772</v>
      </c>
      <c r="M186" s="5">
        <v>45507.0</v>
      </c>
      <c r="N186" s="4" t="s">
        <v>4512</v>
      </c>
    </row>
    <row r="187" ht="14.25" hidden="1" customHeight="1">
      <c r="A187" s="11">
        <v>14188.0</v>
      </c>
      <c r="B187" s="12" t="s">
        <v>1741</v>
      </c>
      <c r="C187" s="12" t="s">
        <v>1756</v>
      </c>
      <c r="D187" s="12" t="s">
        <v>5127</v>
      </c>
      <c r="E187" s="12" t="s">
        <v>1757</v>
      </c>
      <c r="F187" s="12" t="s">
        <v>4554</v>
      </c>
      <c r="G187" s="12" t="s">
        <v>4508</v>
      </c>
      <c r="H187" s="11">
        <v>6.0025264E7</v>
      </c>
      <c r="I187" s="12" t="s">
        <v>5042</v>
      </c>
      <c r="J187" s="12" t="s">
        <v>5043</v>
      </c>
      <c r="K187" s="12" t="s">
        <v>5128</v>
      </c>
      <c r="L187" s="12" t="s">
        <v>772</v>
      </c>
      <c r="M187" s="16">
        <v>45507.0</v>
      </c>
      <c r="N187" s="12" t="s">
        <v>4512</v>
      </c>
    </row>
    <row r="188" ht="14.25" hidden="1" customHeight="1">
      <c r="A188" s="3">
        <v>14188.0</v>
      </c>
      <c r="B188" s="4" t="s">
        <v>1741</v>
      </c>
      <c r="C188" s="4" t="s">
        <v>1765</v>
      </c>
      <c r="D188" s="4" t="s">
        <v>5129</v>
      </c>
      <c r="E188" s="4" t="s">
        <v>1766</v>
      </c>
      <c r="F188" s="4" t="s">
        <v>4554</v>
      </c>
      <c r="G188" s="4" t="s">
        <v>4508</v>
      </c>
      <c r="H188" s="3">
        <v>3.9882575E7</v>
      </c>
      <c r="I188" s="4" t="s">
        <v>5042</v>
      </c>
      <c r="J188" s="4" t="s">
        <v>5043</v>
      </c>
      <c r="K188" s="4" t="s">
        <v>5130</v>
      </c>
      <c r="L188" s="4" t="s">
        <v>772</v>
      </c>
      <c r="M188" s="5">
        <v>45507.0</v>
      </c>
      <c r="N188" s="4" t="s">
        <v>4512</v>
      </c>
    </row>
    <row r="189" ht="14.25" hidden="1" customHeight="1">
      <c r="A189" s="11">
        <v>14188.0</v>
      </c>
      <c r="B189" s="12" t="s">
        <v>1741</v>
      </c>
      <c r="C189" s="12" t="s">
        <v>1772</v>
      </c>
      <c r="D189" s="12" t="s">
        <v>5131</v>
      </c>
      <c r="E189" s="12" t="s">
        <v>1773</v>
      </c>
      <c r="F189" s="12" t="s">
        <v>4554</v>
      </c>
      <c r="G189" s="12" t="s">
        <v>4508</v>
      </c>
      <c r="H189" s="11">
        <v>488520.0</v>
      </c>
      <c r="I189" s="12" t="s">
        <v>5132</v>
      </c>
      <c r="J189" s="12" t="s">
        <v>5133</v>
      </c>
      <c r="K189" s="12" t="s">
        <v>5134</v>
      </c>
      <c r="L189" s="12" t="s">
        <v>772</v>
      </c>
      <c r="M189" s="16">
        <v>45507.0</v>
      </c>
      <c r="N189" s="12" t="s">
        <v>4512</v>
      </c>
    </row>
    <row r="190" ht="14.25" hidden="1" customHeight="1">
      <c r="A190" s="3">
        <v>14188.0</v>
      </c>
      <c r="B190" s="4" t="s">
        <v>1741</v>
      </c>
      <c r="C190" s="4" t="s">
        <v>1742</v>
      </c>
      <c r="D190" s="4" t="s">
        <v>5135</v>
      </c>
      <c r="E190" s="4" t="s">
        <v>1743</v>
      </c>
      <c r="F190" s="4" t="s">
        <v>2345</v>
      </c>
      <c r="G190" s="4" t="s">
        <v>4508</v>
      </c>
      <c r="H190" s="3">
        <v>1.10482583E8</v>
      </c>
      <c r="I190" s="4" t="s">
        <v>5136</v>
      </c>
      <c r="J190" s="4" t="s">
        <v>5137</v>
      </c>
      <c r="K190" s="4" t="s">
        <v>5138</v>
      </c>
      <c r="L190" s="4" t="s">
        <v>772</v>
      </c>
      <c r="M190" s="5">
        <v>45507.0</v>
      </c>
      <c r="N190" s="4" t="s">
        <v>4512</v>
      </c>
    </row>
    <row r="191" ht="14.25" hidden="1" customHeight="1">
      <c r="A191" s="11">
        <v>14188.0</v>
      </c>
      <c r="B191" s="12" t="s">
        <v>1741</v>
      </c>
      <c r="C191" s="12" t="s">
        <v>1760</v>
      </c>
      <c r="D191" s="12" t="s">
        <v>5139</v>
      </c>
      <c r="E191" s="12" t="s">
        <v>1761</v>
      </c>
      <c r="F191" s="12" t="s">
        <v>4591</v>
      </c>
      <c r="G191" s="12" t="s">
        <v>4508</v>
      </c>
      <c r="H191" s="11">
        <v>4429425.0</v>
      </c>
      <c r="I191" s="12" t="s">
        <v>5140</v>
      </c>
      <c r="J191" s="12" t="s">
        <v>5141</v>
      </c>
      <c r="K191" s="12" t="s">
        <v>5142</v>
      </c>
      <c r="L191" s="12" t="s">
        <v>772</v>
      </c>
      <c r="M191" s="16">
        <v>45507.0</v>
      </c>
      <c r="N191" s="12" t="s">
        <v>4512</v>
      </c>
    </row>
    <row r="192" ht="14.25" hidden="1" customHeight="1">
      <c r="A192" s="3">
        <v>14188.0</v>
      </c>
      <c r="B192" s="4" t="s">
        <v>1741</v>
      </c>
      <c r="C192" s="4" t="s">
        <v>1793</v>
      </c>
      <c r="D192" s="4" t="s">
        <v>5143</v>
      </c>
      <c r="E192" s="4" t="s">
        <v>1794</v>
      </c>
      <c r="F192" s="4" t="s">
        <v>5144</v>
      </c>
      <c r="G192" s="4" t="s">
        <v>4508</v>
      </c>
      <c r="H192" s="3">
        <v>1566922.0</v>
      </c>
      <c r="I192" s="4" t="s">
        <v>5145</v>
      </c>
      <c r="J192" s="4" t="s">
        <v>5146</v>
      </c>
      <c r="K192" s="4" t="s">
        <v>5147</v>
      </c>
      <c r="L192" s="4" t="s">
        <v>772</v>
      </c>
      <c r="M192" s="5">
        <v>45507.0</v>
      </c>
      <c r="N192" s="4" t="s">
        <v>4512</v>
      </c>
    </row>
    <row r="193" ht="14.25" hidden="1" customHeight="1">
      <c r="A193" s="11">
        <v>14188.0</v>
      </c>
      <c r="B193" s="12" t="s">
        <v>1741</v>
      </c>
      <c r="C193" s="12" t="s">
        <v>1751</v>
      </c>
      <c r="D193" s="12" t="s">
        <v>5148</v>
      </c>
      <c r="E193" s="12" t="s">
        <v>1752</v>
      </c>
      <c r="F193" s="12" t="s">
        <v>4554</v>
      </c>
      <c r="G193" s="12" t="s">
        <v>4508</v>
      </c>
      <c r="H193" s="11">
        <v>400000.0</v>
      </c>
      <c r="I193" s="12" t="s">
        <v>5083</v>
      </c>
      <c r="J193" s="12" t="s">
        <v>5084</v>
      </c>
      <c r="K193" s="12" t="s">
        <v>5149</v>
      </c>
      <c r="L193" s="12" t="s">
        <v>772</v>
      </c>
      <c r="M193" s="16">
        <v>45507.0</v>
      </c>
      <c r="N193" s="12" t="s">
        <v>4512</v>
      </c>
    </row>
    <row r="194" ht="14.25" hidden="1" customHeight="1">
      <c r="A194" s="3">
        <v>14188.0</v>
      </c>
      <c r="B194" s="4" t="s">
        <v>1741</v>
      </c>
      <c r="C194" s="4" t="s">
        <v>1648</v>
      </c>
      <c r="D194" s="4" t="s">
        <v>5082</v>
      </c>
      <c r="E194" s="4" t="s">
        <v>1649</v>
      </c>
      <c r="F194" s="4" t="s">
        <v>4554</v>
      </c>
      <c r="G194" s="4" t="s">
        <v>4508</v>
      </c>
      <c r="H194" s="3">
        <v>5.5788225E7</v>
      </c>
      <c r="I194" s="4" t="s">
        <v>5083</v>
      </c>
      <c r="J194" s="4" t="s">
        <v>5084</v>
      </c>
      <c r="K194" s="4" t="s">
        <v>5085</v>
      </c>
      <c r="L194" s="4" t="s">
        <v>772</v>
      </c>
      <c r="M194" s="5">
        <v>45507.0</v>
      </c>
      <c r="N194" s="4" t="s">
        <v>4512</v>
      </c>
    </row>
    <row r="195" ht="14.25" hidden="1" customHeight="1">
      <c r="A195" s="11">
        <v>14188.0</v>
      </c>
      <c r="B195" s="12" t="s">
        <v>1741</v>
      </c>
      <c r="C195" s="12" t="s">
        <v>1686</v>
      </c>
      <c r="D195" s="12" t="s">
        <v>5088</v>
      </c>
      <c r="E195" s="12" t="s">
        <v>1687</v>
      </c>
      <c r="F195" s="12" t="s">
        <v>4554</v>
      </c>
      <c r="G195" s="12" t="s">
        <v>4508</v>
      </c>
      <c r="H195" s="11">
        <v>5677159.0</v>
      </c>
      <c r="I195" s="12" t="s">
        <v>5083</v>
      </c>
      <c r="J195" s="12" t="s">
        <v>5084</v>
      </c>
      <c r="K195" s="12" t="s">
        <v>5089</v>
      </c>
      <c r="L195" s="12" t="s">
        <v>772</v>
      </c>
      <c r="M195" s="16">
        <v>45507.0</v>
      </c>
      <c r="N195" s="12" t="s">
        <v>4512</v>
      </c>
    </row>
    <row r="196" ht="14.25" hidden="1" customHeight="1">
      <c r="A196" s="3">
        <v>14187.0</v>
      </c>
      <c r="B196" s="4" t="s">
        <v>1797</v>
      </c>
      <c r="C196" s="4" t="s">
        <v>1798</v>
      </c>
      <c r="D196" s="4" t="s">
        <v>5150</v>
      </c>
      <c r="E196" s="4" t="s">
        <v>5151</v>
      </c>
      <c r="F196" s="4" t="s">
        <v>4554</v>
      </c>
      <c r="G196" s="4" t="s">
        <v>4508</v>
      </c>
      <c r="H196" s="3">
        <v>4000000.0</v>
      </c>
      <c r="I196" s="4" t="s">
        <v>4897</v>
      </c>
      <c r="J196" s="4" t="s">
        <v>4898</v>
      </c>
      <c r="K196" s="4" t="s">
        <v>5152</v>
      </c>
      <c r="L196" s="4" t="s">
        <v>772</v>
      </c>
      <c r="M196" s="5">
        <v>45507.0</v>
      </c>
      <c r="N196" s="4" t="s">
        <v>4512</v>
      </c>
    </row>
    <row r="197" ht="14.25" hidden="1" customHeight="1">
      <c r="A197" s="11">
        <v>14186.0</v>
      </c>
      <c r="B197" s="12" t="s">
        <v>1802</v>
      </c>
      <c r="C197" s="12" t="s">
        <v>1803</v>
      </c>
      <c r="D197" s="12" t="s">
        <v>5153</v>
      </c>
      <c r="E197" s="12" t="s">
        <v>5154</v>
      </c>
      <c r="F197" s="12" t="s">
        <v>4507</v>
      </c>
      <c r="G197" s="12" t="s">
        <v>4508</v>
      </c>
      <c r="H197" s="11">
        <v>4000000.0</v>
      </c>
      <c r="I197" s="12" t="s">
        <v>4897</v>
      </c>
      <c r="J197" s="12" t="s">
        <v>4898</v>
      </c>
      <c r="K197" s="12" t="s">
        <v>5155</v>
      </c>
      <c r="L197" s="12" t="s">
        <v>772</v>
      </c>
      <c r="M197" s="16">
        <v>45507.0</v>
      </c>
      <c r="N197" s="12" t="s">
        <v>4512</v>
      </c>
    </row>
    <row r="198" ht="14.25" hidden="1" customHeight="1">
      <c r="A198" s="3">
        <v>14185.0</v>
      </c>
      <c r="B198" s="4" t="s">
        <v>1807</v>
      </c>
      <c r="C198" s="4" t="s">
        <v>1838</v>
      </c>
      <c r="D198" s="4" t="s">
        <v>5156</v>
      </c>
      <c r="E198" s="4" t="s">
        <v>1839</v>
      </c>
      <c r="F198" s="4" t="s">
        <v>4554</v>
      </c>
      <c r="G198" s="4" t="s">
        <v>4508</v>
      </c>
      <c r="H198" s="3">
        <v>204000.0</v>
      </c>
      <c r="I198" s="4" t="s">
        <v>5157</v>
      </c>
      <c r="J198" s="4" t="s">
        <v>5158</v>
      </c>
      <c r="K198" s="4" t="s">
        <v>5159</v>
      </c>
      <c r="L198" s="4" t="s">
        <v>772</v>
      </c>
      <c r="M198" s="5">
        <v>45507.0</v>
      </c>
      <c r="N198" s="4" t="s">
        <v>4512</v>
      </c>
    </row>
    <row r="199" ht="14.25" hidden="1" customHeight="1">
      <c r="A199" s="11">
        <v>14185.0</v>
      </c>
      <c r="B199" s="12" t="s">
        <v>1807</v>
      </c>
      <c r="C199" s="12" t="s">
        <v>1823</v>
      </c>
      <c r="D199" s="12" t="s">
        <v>5160</v>
      </c>
      <c r="E199" s="12" t="s">
        <v>5161</v>
      </c>
      <c r="F199" s="12" t="s">
        <v>4554</v>
      </c>
      <c r="G199" s="12" t="s">
        <v>4508</v>
      </c>
      <c r="H199" s="11">
        <v>342900.0</v>
      </c>
      <c r="I199" s="12" t="s">
        <v>5162</v>
      </c>
      <c r="J199" s="12" t="s">
        <v>5163</v>
      </c>
      <c r="K199" s="12" t="s">
        <v>5164</v>
      </c>
      <c r="L199" s="12" t="s">
        <v>772</v>
      </c>
      <c r="M199" s="16">
        <v>45507.0</v>
      </c>
      <c r="N199" s="12" t="s">
        <v>4512</v>
      </c>
    </row>
    <row r="200" ht="14.25" hidden="1" customHeight="1">
      <c r="A200" s="3">
        <v>14185.0</v>
      </c>
      <c r="B200" s="4" t="s">
        <v>1807</v>
      </c>
      <c r="C200" s="4" t="s">
        <v>1818</v>
      </c>
      <c r="D200" s="4" t="s">
        <v>5165</v>
      </c>
      <c r="E200" s="4" t="s">
        <v>5166</v>
      </c>
      <c r="F200" s="4" t="s">
        <v>4507</v>
      </c>
      <c r="G200" s="4" t="s">
        <v>4508</v>
      </c>
      <c r="H200" s="3">
        <v>3.76104351E8</v>
      </c>
      <c r="I200" s="4" t="s">
        <v>5167</v>
      </c>
      <c r="J200" s="4" t="s">
        <v>5168</v>
      </c>
      <c r="K200" s="4" t="s">
        <v>5169</v>
      </c>
      <c r="L200" s="4" t="s">
        <v>772</v>
      </c>
      <c r="M200" s="5">
        <v>45507.0</v>
      </c>
      <c r="N200" s="4" t="s">
        <v>4512</v>
      </c>
    </row>
    <row r="201" ht="14.25" hidden="1" customHeight="1">
      <c r="A201" s="11">
        <v>14185.0</v>
      </c>
      <c r="B201" s="12" t="s">
        <v>1807</v>
      </c>
      <c r="C201" s="12" t="s">
        <v>1828</v>
      </c>
      <c r="D201" s="12" t="s">
        <v>5170</v>
      </c>
      <c r="E201" s="12" t="s">
        <v>1829</v>
      </c>
      <c r="F201" s="12" t="s">
        <v>4554</v>
      </c>
      <c r="G201" s="12" t="s">
        <v>4508</v>
      </c>
      <c r="H201" s="11">
        <v>72000.0</v>
      </c>
      <c r="I201" s="12" t="s">
        <v>5171</v>
      </c>
      <c r="J201" s="12" t="s">
        <v>5172</v>
      </c>
      <c r="K201" s="12" t="s">
        <v>5173</v>
      </c>
      <c r="L201" s="12" t="s">
        <v>772</v>
      </c>
      <c r="M201" s="16">
        <v>45507.0</v>
      </c>
      <c r="N201" s="12" t="s">
        <v>4512</v>
      </c>
    </row>
    <row r="202" ht="14.25" hidden="1" customHeight="1">
      <c r="A202" s="3">
        <v>14185.0</v>
      </c>
      <c r="B202" s="4" t="s">
        <v>1807</v>
      </c>
      <c r="C202" s="4" t="s">
        <v>1813</v>
      </c>
      <c r="D202" s="4" t="s">
        <v>5174</v>
      </c>
      <c r="E202" s="4" t="s">
        <v>5175</v>
      </c>
      <c r="F202" s="4" t="s">
        <v>4507</v>
      </c>
      <c r="G202" s="4" t="s">
        <v>4508</v>
      </c>
      <c r="H202" s="3">
        <v>1.9382769E7</v>
      </c>
      <c r="I202" s="4" t="s">
        <v>5176</v>
      </c>
      <c r="J202" s="4" t="s">
        <v>5177</v>
      </c>
      <c r="K202" s="4" t="s">
        <v>5178</v>
      </c>
      <c r="L202" s="4" t="s">
        <v>772</v>
      </c>
      <c r="M202" s="5">
        <v>45507.0</v>
      </c>
      <c r="N202" s="4" t="s">
        <v>4512</v>
      </c>
    </row>
    <row r="203" ht="14.25" hidden="1" customHeight="1">
      <c r="A203" s="11">
        <v>14185.0</v>
      </c>
      <c r="B203" s="12" t="s">
        <v>1807</v>
      </c>
      <c r="C203" s="12" t="s">
        <v>1808</v>
      </c>
      <c r="D203" s="12" t="s">
        <v>5179</v>
      </c>
      <c r="E203" s="12" t="s">
        <v>1809</v>
      </c>
      <c r="F203" s="12" t="s">
        <v>4554</v>
      </c>
      <c r="G203" s="12" t="s">
        <v>4508</v>
      </c>
      <c r="H203" s="11">
        <v>3.13995653E8</v>
      </c>
      <c r="I203" s="12" t="s">
        <v>5180</v>
      </c>
      <c r="J203" s="12" t="s">
        <v>5181</v>
      </c>
      <c r="K203" s="12" t="s">
        <v>5182</v>
      </c>
      <c r="L203" s="12" t="s">
        <v>772</v>
      </c>
      <c r="M203" s="16">
        <v>45507.0</v>
      </c>
      <c r="N203" s="12" t="s">
        <v>4512</v>
      </c>
    </row>
    <row r="204" ht="14.25" hidden="1" customHeight="1">
      <c r="A204" s="3">
        <v>14185.0</v>
      </c>
      <c r="B204" s="4" t="s">
        <v>1807</v>
      </c>
      <c r="C204" s="4" t="s">
        <v>1833</v>
      </c>
      <c r="D204" s="4" t="s">
        <v>5183</v>
      </c>
      <c r="E204" s="4" t="s">
        <v>1834</v>
      </c>
      <c r="F204" s="4" t="s">
        <v>4554</v>
      </c>
      <c r="G204" s="4" t="s">
        <v>4508</v>
      </c>
      <c r="H204" s="3">
        <v>200000.0</v>
      </c>
      <c r="I204" s="4" t="s">
        <v>5184</v>
      </c>
      <c r="J204" s="4" t="s">
        <v>5185</v>
      </c>
      <c r="K204" s="4" t="s">
        <v>5186</v>
      </c>
      <c r="L204" s="4" t="s">
        <v>772</v>
      </c>
      <c r="M204" s="5">
        <v>45507.0</v>
      </c>
      <c r="N204" s="4" t="s">
        <v>4512</v>
      </c>
    </row>
    <row r="205" ht="14.25" hidden="1" customHeight="1">
      <c r="A205" s="11">
        <v>14183.0</v>
      </c>
      <c r="B205" s="12" t="s">
        <v>1843</v>
      </c>
      <c r="C205" s="12" t="s">
        <v>1844</v>
      </c>
      <c r="D205" s="12" t="s">
        <v>5187</v>
      </c>
      <c r="E205" s="12" t="s">
        <v>1845</v>
      </c>
      <c r="F205" s="12" t="s">
        <v>4507</v>
      </c>
      <c r="G205" s="12" t="s">
        <v>4508</v>
      </c>
      <c r="H205" s="11">
        <v>1.009088824E9</v>
      </c>
      <c r="I205" s="12" t="s">
        <v>5188</v>
      </c>
      <c r="J205" s="12" t="s">
        <v>5189</v>
      </c>
      <c r="K205" s="12" t="s">
        <v>5190</v>
      </c>
      <c r="L205" s="12" t="s">
        <v>772</v>
      </c>
      <c r="M205" s="16">
        <v>45507.0</v>
      </c>
      <c r="N205" s="12" t="s">
        <v>4512</v>
      </c>
    </row>
    <row r="206" ht="14.25" hidden="1" customHeight="1">
      <c r="A206" s="3">
        <v>14131.0</v>
      </c>
      <c r="B206" s="4" t="s">
        <v>1848</v>
      </c>
      <c r="C206" s="4" t="s">
        <v>1441</v>
      </c>
      <c r="D206" s="4" t="s">
        <v>4815</v>
      </c>
      <c r="E206" s="4" t="s">
        <v>1442</v>
      </c>
      <c r="F206" s="4" t="s">
        <v>4554</v>
      </c>
      <c r="G206" s="4" t="s">
        <v>4508</v>
      </c>
      <c r="H206" s="3">
        <v>1.4574615E7</v>
      </c>
      <c r="I206" s="4" t="s">
        <v>4816</v>
      </c>
      <c r="J206" s="4" t="s">
        <v>4817</v>
      </c>
      <c r="K206" s="4" t="s">
        <v>4818</v>
      </c>
      <c r="L206" s="4" t="s">
        <v>772</v>
      </c>
      <c r="M206" s="5">
        <v>45507.0</v>
      </c>
      <c r="N206" s="4" t="s">
        <v>4512</v>
      </c>
    </row>
    <row r="207" ht="14.25" hidden="1" customHeight="1">
      <c r="A207" s="11">
        <v>14131.0</v>
      </c>
      <c r="B207" s="12" t="s">
        <v>1848</v>
      </c>
      <c r="C207" s="12" t="s">
        <v>2100</v>
      </c>
      <c r="D207" s="12" t="s">
        <v>5191</v>
      </c>
      <c r="E207" s="12" t="s">
        <v>5192</v>
      </c>
      <c r="F207" s="12" t="s">
        <v>4507</v>
      </c>
      <c r="G207" s="12" t="s">
        <v>4508</v>
      </c>
      <c r="H207" s="11">
        <v>109150.0</v>
      </c>
      <c r="I207" s="12" t="s">
        <v>4807</v>
      </c>
      <c r="J207" s="12" t="s">
        <v>4808</v>
      </c>
      <c r="K207" s="12" t="s">
        <v>5193</v>
      </c>
      <c r="L207" s="12" t="s">
        <v>772</v>
      </c>
      <c r="M207" s="16">
        <v>45507.0</v>
      </c>
      <c r="N207" s="12" t="s">
        <v>4512</v>
      </c>
    </row>
    <row r="208" ht="14.25" hidden="1" customHeight="1">
      <c r="A208" s="3">
        <v>14131.0</v>
      </c>
      <c r="B208" s="4" t="s">
        <v>1848</v>
      </c>
      <c r="C208" s="4" t="s">
        <v>1849</v>
      </c>
      <c r="D208" s="4" t="s">
        <v>5194</v>
      </c>
      <c r="E208" s="4" t="s">
        <v>1850</v>
      </c>
      <c r="F208" s="4" t="s">
        <v>4507</v>
      </c>
      <c r="G208" s="4" t="s">
        <v>4508</v>
      </c>
      <c r="H208" s="3">
        <v>9.16397955E8</v>
      </c>
      <c r="I208" s="4" t="s">
        <v>5195</v>
      </c>
      <c r="J208" s="4" t="s">
        <v>5196</v>
      </c>
      <c r="K208" s="4" t="s">
        <v>5197</v>
      </c>
      <c r="L208" s="4" t="s">
        <v>772</v>
      </c>
      <c r="M208" s="5">
        <v>45507.0</v>
      </c>
      <c r="N208" s="4" t="s">
        <v>4512</v>
      </c>
    </row>
    <row r="209" ht="14.25" hidden="1" customHeight="1">
      <c r="A209" s="11">
        <v>14131.0</v>
      </c>
      <c r="B209" s="12" t="s">
        <v>1848</v>
      </c>
      <c r="C209" s="12" t="s">
        <v>2021</v>
      </c>
      <c r="D209" s="12" t="s">
        <v>5198</v>
      </c>
      <c r="E209" s="12" t="s">
        <v>5199</v>
      </c>
      <c r="F209" s="12" t="s">
        <v>4507</v>
      </c>
      <c r="G209" s="12" t="s">
        <v>4508</v>
      </c>
      <c r="H209" s="11">
        <v>1.26446979E8</v>
      </c>
      <c r="I209" s="12" t="s">
        <v>5200</v>
      </c>
      <c r="J209" s="12" t="s">
        <v>5201</v>
      </c>
      <c r="K209" s="12" t="s">
        <v>5202</v>
      </c>
      <c r="L209" s="12" t="s">
        <v>772</v>
      </c>
      <c r="M209" s="16">
        <v>45507.0</v>
      </c>
      <c r="N209" s="12" t="s">
        <v>4512</v>
      </c>
    </row>
    <row r="210" ht="14.25" hidden="1" customHeight="1">
      <c r="A210" s="3">
        <v>14131.0</v>
      </c>
      <c r="B210" s="4" t="s">
        <v>1848</v>
      </c>
      <c r="C210" s="4" t="s">
        <v>1456</v>
      </c>
      <c r="D210" s="4" t="s">
        <v>4810</v>
      </c>
      <c r="E210" s="4" t="s">
        <v>4811</v>
      </c>
      <c r="F210" s="4" t="s">
        <v>4554</v>
      </c>
      <c r="G210" s="4" t="s">
        <v>4508</v>
      </c>
      <c r="H210" s="3">
        <v>1000000.0</v>
      </c>
      <c r="I210" s="4" t="s">
        <v>4812</v>
      </c>
      <c r="J210" s="4" t="s">
        <v>4813</v>
      </c>
      <c r="K210" s="4" t="s">
        <v>4814</v>
      </c>
      <c r="L210" s="4" t="s">
        <v>772</v>
      </c>
      <c r="M210" s="5">
        <v>45507.0</v>
      </c>
      <c r="N210" s="4" t="s">
        <v>4512</v>
      </c>
    </row>
    <row r="211" ht="14.25" hidden="1" customHeight="1">
      <c r="A211" s="11">
        <v>14131.0</v>
      </c>
      <c r="B211" s="12" t="s">
        <v>1848</v>
      </c>
      <c r="C211" s="12" t="s">
        <v>1884</v>
      </c>
      <c r="D211" s="12" t="s">
        <v>5203</v>
      </c>
      <c r="E211" s="12" t="s">
        <v>1885</v>
      </c>
      <c r="F211" s="12" t="s">
        <v>4554</v>
      </c>
      <c r="G211" s="12" t="s">
        <v>4508</v>
      </c>
      <c r="H211" s="11">
        <v>300000.0</v>
      </c>
      <c r="I211" s="12" t="s">
        <v>5204</v>
      </c>
      <c r="J211" s="12" t="s">
        <v>5205</v>
      </c>
      <c r="K211" s="12" t="s">
        <v>5206</v>
      </c>
      <c r="L211" s="12" t="s">
        <v>772</v>
      </c>
      <c r="M211" s="16">
        <v>45507.0</v>
      </c>
      <c r="N211" s="12" t="s">
        <v>4512</v>
      </c>
    </row>
    <row r="212" ht="14.25" hidden="1" customHeight="1">
      <c r="A212" s="3">
        <v>14131.0</v>
      </c>
      <c r="B212" s="4" t="s">
        <v>1848</v>
      </c>
      <c r="C212" s="4" t="s">
        <v>1481</v>
      </c>
      <c r="D212" s="4" t="s">
        <v>4819</v>
      </c>
      <c r="E212" s="4" t="s">
        <v>4820</v>
      </c>
      <c r="F212" s="4" t="s">
        <v>4507</v>
      </c>
      <c r="G212" s="4" t="s">
        <v>4508</v>
      </c>
      <c r="H212" s="3">
        <v>5985904.0</v>
      </c>
      <c r="I212" s="4" t="s">
        <v>4821</v>
      </c>
      <c r="J212" s="4" t="s">
        <v>4822</v>
      </c>
      <c r="K212" s="4" t="s">
        <v>4823</v>
      </c>
      <c r="L212" s="4" t="s">
        <v>772</v>
      </c>
      <c r="M212" s="5">
        <v>45507.0</v>
      </c>
      <c r="N212" s="4" t="s">
        <v>4512</v>
      </c>
    </row>
    <row r="213" ht="14.25" hidden="1" customHeight="1">
      <c r="A213" s="11">
        <v>14131.0</v>
      </c>
      <c r="B213" s="12" t="s">
        <v>1848</v>
      </c>
      <c r="C213" s="12" t="s">
        <v>1481</v>
      </c>
      <c r="D213" s="12" t="s">
        <v>4819</v>
      </c>
      <c r="E213" s="12" t="s">
        <v>4820</v>
      </c>
      <c r="F213" s="12" t="s">
        <v>4507</v>
      </c>
      <c r="G213" s="12" t="s">
        <v>4508</v>
      </c>
      <c r="H213" s="11">
        <v>5985904.0</v>
      </c>
      <c r="I213" s="12" t="s">
        <v>4821</v>
      </c>
      <c r="J213" s="12" t="s">
        <v>4822</v>
      </c>
      <c r="K213" s="12" t="s">
        <v>4823</v>
      </c>
      <c r="L213" s="12" t="s">
        <v>772</v>
      </c>
      <c r="M213" s="16">
        <v>45507.0</v>
      </c>
      <c r="N213" s="12" t="s">
        <v>4512</v>
      </c>
    </row>
    <row r="214" ht="14.25" hidden="1" customHeight="1">
      <c r="A214" s="3">
        <v>14131.0</v>
      </c>
      <c r="B214" s="4" t="s">
        <v>1848</v>
      </c>
      <c r="C214" s="4" t="s">
        <v>2110</v>
      </c>
      <c r="D214" s="4" t="s">
        <v>5207</v>
      </c>
      <c r="E214" s="4" t="s">
        <v>5208</v>
      </c>
      <c r="F214" s="4" t="s">
        <v>4507</v>
      </c>
      <c r="G214" s="4" t="s">
        <v>4508</v>
      </c>
      <c r="H214" s="3">
        <v>1.2215917E7</v>
      </c>
      <c r="I214" s="4" t="s">
        <v>5209</v>
      </c>
      <c r="J214" s="4" t="s">
        <v>5210</v>
      </c>
      <c r="K214" s="4" t="s">
        <v>5211</v>
      </c>
      <c r="L214" s="4" t="s">
        <v>772</v>
      </c>
      <c r="M214" s="5">
        <v>45507.0</v>
      </c>
      <c r="N214" s="4" t="s">
        <v>4512</v>
      </c>
    </row>
    <row r="215" ht="14.25" hidden="1" customHeight="1">
      <c r="A215" s="11">
        <v>14131.0</v>
      </c>
      <c r="B215" s="12" t="s">
        <v>1848</v>
      </c>
      <c r="C215" s="12" t="s">
        <v>1935</v>
      </c>
      <c r="D215" s="12" t="s">
        <v>5212</v>
      </c>
      <c r="E215" s="12" t="s">
        <v>5213</v>
      </c>
      <c r="F215" s="12" t="s">
        <v>4554</v>
      </c>
      <c r="G215" s="12" t="s">
        <v>4508</v>
      </c>
      <c r="H215" s="11">
        <v>2225834.0</v>
      </c>
      <c r="I215" s="12" t="s">
        <v>5214</v>
      </c>
      <c r="J215" s="12" t="s">
        <v>5215</v>
      </c>
      <c r="K215" s="12" t="s">
        <v>5216</v>
      </c>
      <c r="L215" s="12" t="s">
        <v>772</v>
      </c>
      <c r="M215" s="16">
        <v>45507.0</v>
      </c>
      <c r="N215" s="12" t="s">
        <v>4512</v>
      </c>
    </row>
    <row r="216" ht="14.25" hidden="1" customHeight="1">
      <c r="A216" s="3">
        <v>14131.0</v>
      </c>
      <c r="B216" s="4" t="s">
        <v>1848</v>
      </c>
      <c r="C216" s="4" t="s">
        <v>1441</v>
      </c>
      <c r="D216" s="4" t="s">
        <v>4824</v>
      </c>
      <c r="E216" s="4" t="s">
        <v>1442</v>
      </c>
      <c r="F216" s="4" t="s">
        <v>4554</v>
      </c>
      <c r="G216" s="4" t="s">
        <v>4508</v>
      </c>
      <c r="H216" s="3">
        <v>229640.0</v>
      </c>
      <c r="I216" s="4" t="s">
        <v>4825</v>
      </c>
      <c r="J216" s="4" t="s">
        <v>4826</v>
      </c>
      <c r="K216" s="4" t="s">
        <v>4827</v>
      </c>
      <c r="L216" s="4" t="s">
        <v>772</v>
      </c>
      <c r="M216" s="5">
        <v>45507.0</v>
      </c>
      <c r="N216" s="4" t="s">
        <v>4512</v>
      </c>
    </row>
    <row r="217" ht="14.25" hidden="1" customHeight="1">
      <c r="A217" s="11">
        <v>14131.0</v>
      </c>
      <c r="B217" s="12" t="s">
        <v>1848</v>
      </c>
      <c r="C217" s="12" t="s">
        <v>1978</v>
      </c>
      <c r="D217" s="12" t="s">
        <v>5217</v>
      </c>
      <c r="E217" s="12" t="s">
        <v>1979</v>
      </c>
      <c r="F217" s="12" t="s">
        <v>4554</v>
      </c>
      <c r="G217" s="12" t="s">
        <v>4508</v>
      </c>
      <c r="H217" s="11">
        <v>453110.0</v>
      </c>
      <c r="I217" s="12" t="s">
        <v>4825</v>
      </c>
      <c r="J217" s="12" t="s">
        <v>4826</v>
      </c>
      <c r="K217" s="12" t="s">
        <v>5218</v>
      </c>
      <c r="L217" s="12" t="s">
        <v>772</v>
      </c>
      <c r="M217" s="16">
        <v>45507.0</v>
      </c>
      <c r="N217" s="12" t="s">
        <v>4512</v>
      </c>
    </row>
    <row r="218" ht="14.25" hidden="1" customHeight="1">
      <c r="A218" s="3">
        <v>14131.0</v>
      </c>
      <c r="B218" s="4" t="s">
        <v>1848</v>
      </c>
      <c r="C218" s="4" t="s">
        <v>2007</v>
      </c>
      <c r="D218" s="4" t="s">
        <v>5219</v>
      </c>
      <c r="E218" s="4" t="s">
        <v>5220</v>
      </c>
      <c r="F218" s="4" t="s">
        <v>4554</v>
      </c>
      <c r="G218" s="4" t="s">
        <v>4508</v>
      </c>
      <c r="H218" s="3">
        <v>400000.0</v>
      </c>
      <c r="I218" s="4" t="s">
        <v>5221</v>
      </c>
      <c r="J218" s="4" t="s">
        <v>5222</v>
      </c>
      <c r="K218" s="4" t="s">
        <v>5223</v>
      </c>
      <c r="L218" s="4" t="s">
        <v>772</v>
      </c>
      <c r="M218" s="5">
        <v>45507.0</v>
      </c>
      <c r="N218" s="4" t="s">
        <v>4512</v>
      </c>
    </row>
    <row r="219" ht="14.25" hidden="1" customHeight="1">
      <c r="A219" s="11">
        <v>14131.0</v>
      </c>
      <c r="B219" s="12" t="s">
        <v>1848</v>
      </c>
      <c r="C219" s="12" t="s">
        <v>1545</v>
      </c>
      <c r="D219" s="12" t="s">
        <v>4830</v>
      </c>
      <c r="E219" s="12" t="s">
        <v>1546</v>
      </c>
      <c r="F219" s="12" t="s">
        <v>4554</v>
      </c>
      <c r="G219" s="12" t="s">
        <v>4508</v>
      </c>
      <c r="H219" s="11">
        <v>1.8995846E7</v>
      </c>
      <c r="I219" s="12" t="s">
        <v>4831</v>
      </c>
      <c r="J219" s="12" t="s">
        <v>4832</v>
      </c>
      <c r="K219" s="12" t="s">
        <v>4833</v>
      </c>
      <c r="L219" s="12" t="s">
        <v>772</v>
      </c>
      <c r="M219" s="16">
        <v>45507.0</v>
      </c>
      <c r="N219" s="12" t="s">
        <v>4512</v>
      </c>
    </row>
    <row r="220" ht="14.25" hidden="1" customHeight="1">
      <c r="A220" s="3">
        <v>14131.0</v>
      </c>
      <c r="B220" s="4" t="s">
        <v>1848</v>
      </c>
      <c r="C220" s="4" t="s">
        <v>2040</v>
      </c>
      <c r="D220" s="4" t="s">
        <v>5224</v>
      </c>
      <c r="E220" s="4" t="s">
        <v>2041</v>
      </c>
      <c r="F220" s="4" t="s">
        <v>4554</v>
      </c>
      <c r="G220" s="4" t="s">
        <v>4508</v>
      </c>
      <c r="H220" s="3">
        <v>4200002.0</v>
      </c>
      <c r="I220" s="4" t="s">
        <v>5225</v>
      </c>
      <c r="J220" s="4" t="s">
        <v>5226</v>
      </c>
      <c r="K220" s="4" t="s">
        <v>5227</v>
      </c>
      <c r="L220" s="4" t="s">
        <v>772</v>
      </c>
      <c r="M220" s="5">
        <v>45507.0</v>
      </c>
      <c r="N220" s="4" t="s">
        <v>4512</v>
      </c>
    </row>
    <row r="221" ht="14.25" hidden="1" customHeight="1">
      <c r="A221" s="11">
        <v>14131.0</v>
      </c>
      <c r="B221" s="12" t="s">
        <v>1848</v>
      </c>
      <c r="C221" s="12" t="s">
        <v>1471</v>
      </c>
      <c r="D221" s="12" t="s">
        <v>4834</v>
      </c>
      <c r="E221" s="12" t="s">
        <v>4835</v>
      </c>
      <c r="F221" s="12" t="s">
        <v>4507</v>
      </c>
      <c r="G221" s="12" t="s">
        <v>4508</v>
      </c>
      <c r="H221" s="11">
        <v>1.6898835E7</v>
      </c>
      <c r="I221" s="12" t="s">
        <v>4836</v>
      </c>
      <c r="J221" s="12" t="s">
        <v>4837</v>
      </c>
      <c r="K221" s="12" t="s">
        <v>4838</v>
      </c>
      <c r="L221" s="12" t="s">
        <v>772</v>
      </c>
      <c r="M221" s="16">
        <v>45507.0</v>
      </c>
      <c r="N221" s="12" t="s">
        <v>4512</v>
      </c>
    </row>
    <row r="222" ht="14.25" hidden="1" customHeight="1">
      <c r="A222" s="3">
        <v>14131.0</v>
      </c>
      <c r="B222" s="4" t="s">
        <v>1848</v>
      </c>
      <c r="C222" s="4" t="s">
        <v>2145</v>
      </c>
      <c r="D222" s="4" t="s">
        <v>5228</v>
      </c>
      <c r="E222" s="4" t="s">
        <v>5229</v>
      </c>
      <c r="F222" s="4" t="s">
        <v>4507</v>
      </c>
      <c r="G222" s="4" t="s">
        <v>4508</v>
      </c>
      <c r="H222" s="3">
        <v>364384.0</v>
      </c>
      <c r="I222" s="4" t="s">
        <v>5230</v>
      </c>
      <c r="J222" s="4" t="s">
        <v>5231</v>
      </c>
      <c r="K222" s="4" t="s">
        <v>5232</v>
      </c>
      <c r="L222" s="4" t="s">
        <v>772</v>
      </c>
      <c r="M222" s="5">
        <v>45507.0</v>
      </c>
      <c r="N222" s="4" t="s">
        <v>4512</v>
      </c>
    </row>
    <row r="223" ht="14.25" hidden="1" customHeight="1">
      <c r="A223" s="11">
        <v>14131.0</v>
      </c>
      <c r="B223" s="12" t="s">
        <v>1848</v>
      </c>
      <c r="C223" s="12" t="s">
        <v>1466</v>
      </c>
      <c r="D223" s="12" t="s">
        <v>4839</v>
      </c>
      <c r="E223" s="12" t="s">
        <v>1467</v>
      </c>
      <c r="F223" s="12" t="s">
        <v>4507</v>
      </c>
      <c r="G223" s="12" t="s">
        <v>4508</v>
      </c>
      <c r="H223" s="11">
        <v>430875.0</v>
      </c>
      <c r="I223" s="12" t="s">
        <v>4840</v>
      </c>
      <c r="J223" s="12" t="s">
        <v>4841</v>
      </c>
      <c r="K223" s="12" t="s">
        <v>4842</v>
      </c>
      <c r="L223" s="12" t="s">
        <v>772</v>
      </c>
      <c r="M223" s="16">
        <v>45507.0</v>
      </c>
      <c r="N223" s="12" t="s">
        <v>4512</v>
      </c>
    </row>
    <row r="224" ht="14.25" hidden="1" customHeight="1">
      <c r="A224" s="3">
        <v>14131.0</v>
      </c>
      <c r="B224" s="4" t="s">
        <v>1848</v>
      </c>
      <c r="C224" s="4" t="s">
        <v>2064</v>
      </c>
      <c r="D224" s="4" t="s">
        <v>5233</v>
      </c>
      <c r="E224" s="4" t="s">
        <v>5234</v>
      </c>
      <c r="F224" s="4" t="s">
        <v>4554</v>
      </c>
      <c r="G224" s="4" t="s">
        <v>4508</v>
      </c>
      <c r="H224" s="3">
        <v>198240.0</v>
      </c>
      <c r="I224" s="4" t="s">
        <v>4845</v>
      </c>
      <c r="J224" s="4" t="s">
        <v>4846</v>
      </c>
      <c r="K224" s="4" t="s">
        <v>5235</v>
      </c>
      <c r="L224" s="4" t="s">
        <v>772</v>
      </c>
      <c r="M224" s="5">
        <v>45507.0</v>
      </c>
      <c r="N224" s="4" t="s">
        <v>4512</v>
      </c>
    </row>
    <row r="225" ht="14.25" hidden="1" customHeight="1">
      <c r="A225" s="11">
        <v>14131.0</v>
      </c>
      <c r="B225" s="12" t="s">
        <v>1848</v>
      </c>
      <c r="C225" s="12" t="s">
        <v>2133</v>
      </c>
      <c r="D225" s="12" t="s">
        <v>5236</v>
      </c>
      <c r="E225" s="12" t="s">
        <v>5237</v>
      </c>
      <c r="F225" s="12" t="s">
        <v>4507</v>
      </c>
      <c r="G225" s="12" t="s">
        <v>4508</v>
      </c>
      <c r="H225" s="11">
        <v>169920.0</v>
      </c>
      <c r="I225" s="12" t="s">
        <v>4845</v>
      </c>
      <c r="J225" s="12" t="s">
        <v>4846</v>
      </c>
      <c r="K225" s="12" t="s">
        <v>5238</v>
      </c>
      <c r="L225" s="12" t="s">
        <v>772</v>
      </c>
      <c r="M225" s="16">
        <v>45507.0</v>
      </c>
      <c r="N225" s="12" t="s">
        <v>4512</v>
      </c>
    </row>
    <row r="226" ht="14.25" hidden="1" customHeight="1">
      <c r="A226" s="3">
        <v>14131.0</v>
      </c>
      <c r="B226" s="4" t="s">
        <v>1848</v>
      </c>
      <c r="C226" s="4" t="s">
        <v>2150</v>
      </c>
      <c r="D226" s="4" t="s">
        <v>5239</v>
      </c>
      <c r="E226" s="4" t="s">
        <v>5240</v>
      </c>
      <c r="F226" s="4" t="s">
        <v>4507</v>
      </c>
      <c r="G226" s="4" t="s">
        <v>4508</v>
      </c>
      <c r="H226" s="3">
        <v>2003522.0</v>
      </c>
      <c r="I226" s="4" t="s">
        <v>4845</v>
      </c>
      <c r="J226" s="4" t="s">
        <v>4846</v>
      </c>
      <c r="K226" s="4" t="s">
        <v>5241</v>
      </c>
      <c r="L226" s="4" t="s">
        <v>772</v>
      </c>
      <c r="M226" s="5">
        <v>45507.0</v>
      </c>
      <c r="N226" s="4" t="s">
        <v>4512</v>
      </c>
    </row>
    <row r="227" ht="14.25" hidden="1" customHeight="1">
      <c r="A227" s="11">
        <v>14131.0</v>
      </c>
      <c r="B227" s="12" t="s">
        <v>1848</v>
      </c>
      <c r="C227" s="12" t="s">
        <v>2150</v>
      </c>
      <c r="D227" s="12" t="s">
        <v>5239</v>
      </c>
      <c r="E227" s="12" t="s">
        <v>5240</v>
      </c>
      <c r="F227" s="12" t="s">
        <v>4507</v>
      </c>
      <c r="G227" s="12" t="s">
        <v>4508</v>
      </c>
      <c r="H227" s="11">
        <v>2003522.0</v>
      </c>
      <c r="I227" s="12" t="s">
        <v>4845</v>
      </c>
      <c r="J227" s="12" t="s">
        <v>4846</v>
      </c>
      <c r="K227" s="12" t="s">
        <v>5241</v>
      </c>
      <c r="L227" s="12" t="s">
        <v>772</v>
      </c>
      <c r="M227" s="16">
        <v>45507.0</v>
      </c>
      <c r="N227" s="12" t="s">
        <v>4512</v>
      </c>
    </row>
    <row r="228" ht="14.25" hidden="1" customHeight="1">
      <c r="A228" s="3">
        <v>14131.0</v>
      </c>
      <c r="B228" s="4" t="s">
        <v>1848</v>
      </c>
      <c r="C228" s="4" t="s">
        <v>2164</v>
      </c>
      <c r="D228" s="4" t="s">
        <v>5242</v>
      </c>
      <c r="E228" s="4" t="s">
        <v>2165</v>
      </c>
      <c r="F228" s="4" t="s">
        <v>4507</v>
      </c>
      <c r="G228" s="4" t="s">
        <v>4508</v>
      </c>
      <c r="H228" s="3">
        <v>1949124.0</v>
      </c>
      <c r="I228" s="4" t="s">
        <v>4845</v>
      </c>
      <c r="J228" s="4" t="s">
        <v>4846</v>
      </c>
      <c r="K228" s="4" t="s">
        <v>5243</v>
      </c>
      <c r="L228" s="4" t="s">
        <v>772</v>
      </c>
      <c r="M228" s="5">
        <v>45507.0</v>
      </c>
      <c r="N228" s="4" t="s">
        <v>4512</v>
      </c>
    </row>
    <row r="229" ht="14.25" hidden="1" customHeight="1">
      <c r="A229" s="11">
        <v>14131.0</v>
      </c>
      <c r="B229" s="12" t="s">
        <v>1848</v>
      </c>
      <c r="C229" s="12" t="s">
        <v>1969</v>
      </c>
      <c r="D229" s="12" t="s">
        <v>5244</v>
      </c>
      <c r="E229" s="12" t="s">
        <v>5245</v>
      </c>
      <c r="F229" s="12" t="s">
        <v>4507</v>
      </c>
      <c r="G229" s="12" t="s">
        <v>4508</v>
      </c>
      <c r="H229" s="11">
        <v>4092003.0</v>
      </c>
      <c r="I229" s="12" t="s">
        <v>5246</v>
      </c>
      <c r="J229" s="12" t="s">
        <v>5247</v>
      </c>
      <c r="K229" s="12" t="s">
        <v>5248</v>
      </c>
      <c r="L229" s="12" t="s">
        <v>772</v>
      </c>
      <c r="M229" s="16">
        <v>45507.0</v>
      </c>
      <c r="N229" s="12" t="s">
        <v>4512</v>
      </c>
    </row>
    <row r="230" ht="14.25" hidden="1" customHeight="1">
      <c r="A230" s="3">
        <v>14131.0</v>
      </c>
      <c r="B230" s="4" t="s">
        <v>1848</v>
      </c>
      <c r="C230" s="4" t="s">
        <v>1889</v>
      </c>
      <c r="D230" s="4" t="s">
        <v>5249</v>
      </c>
      <c r="E230" s="4" t="s">
        <v>1890</v>
      </c>
      <c r="F230" s="4" t="s">
        <v>4507</v>
      </c>
      <c r="G230" s="4" t="s">
        <v>4508</v>
      </c>
      <c r="H230" s="3">
        <v>204258.0</v>
      </c>
      <c r="I230" s="4" t="s">
        <v>5250</v>
      </c>
      <c r="J230" s="4" t="s">
        <v>5251</v>
      </c>
      <c r="K230" s="4" t="s">
        <v>5252</v>
      </c>
      <c r="L230" s="4" t="s">
        <v>772</v>
      </c>
      <c r="M230" s="5">
        <v>45507.0</v>
      </c>
      <c r="N230" s="4" t="s">
        <v>4512</v>
      </c>
    </row>
    <row r="231" ht="14.25" hidden="1" customHeight="1">
      <c r="A231" s="11">
        <v>14131.0</v>
      </c>
      <c r="B231" s="12" t="s">
        <v>1848</v>
      </c>
      <c r="C231" s="12" t="s">
        <v>1969</v>
      </c>
      <c r="D231" s="12" t="s">
        <v>5253</v>
      </c>
      <c r="E231" s="12" t="s">
        <v>5245</v>
      </c>
      <c r="F231" s="12" t="s">
        <v>4507</v>
      </c>
      <c r="G231" s="12" t="s">
        <v>4508</v>
      </c>
      <c r="H231" s="11">
        <v>74222.0</v>
      </c>
      <c r="I231" s="12" t="s">
        <v>5254</v>
      </c>
      <c r="J231" s="12" t="s">
        <v>5255</v>
      </c>
      <c r="K231" s="12" t="s">
        <v>5256</v>
      </c>
      <c r="L231" s="12" t="s">
        <v>772</v>
      </c>
      <c r="M231" s="16">
        <v>45507.0</v>
      </c>
      <c r="N231" s="12" t="s">
        <v>4512</v>
      </c>
    </row>
    <row r="232" ht="14.25" hidden="1" customHeight="1">
      <c r="A232" s="3">
        <v>14131.0</v>
      </c>
      <c r="B232" s="4" t="s">
        <v>1848</v>
      </c>
      <c r="C232" s="4" t="s">
        <v>2045</v>
      </c>
      <c r="D232" s="4" t="s">
        <v>5257</v>
      </c>
      <c r="E232" s="4" t="s">
        <v>2046</v>
      </c>
      <c r="F232" s="4" t="s">
        <v>4507</v>
      </c>
      <c r="G232" s="4" t="s">
        <v>4508</v>
      </c>
      <c r="H232" s="3">
        <v>84960.0</v>
      </c>
      <c r="I232" s="4" t="s">
        <v>4850</v>
      </c>
      <c r="J232" s="4" t="s">
        <v>4851</v>
      </c>
      <c r="K232" s="4" t="s">
        <v>5258</v>
      </c>
      <c r="L232" s="4" t="s">
        <v>772</v>
      </c>
      <c r="M232" s="5">
        <v>45507.0</v>
      </c>
      <c r="N232" s="4" t="s">
        <v>4512</v>
      </c>
    </row>
    <row r="233" ht="14.25" hidden="1" customHeight="1">
      <c r="A233" s="11">
        <v>14131.0</v>
      </c>
      <c r="B233" s="12" t="s">
        <v>1848</v>
      </c>
      <c r="C233" s="12" t="s">
        <v>2055</v>
      </c>
      <c r="D233" s="12" t="s">
        <v>5259</v>
      </c>
      <c r="E233" s="12" t="s">
        <v>2056</v>
      </c>
      <c r="F233" s="12" t="s">
        <v>4507</v>
      </c>
      <c r="G233" s="12" t="s">
        <v>4508</v>
      </c>
      <c r="H233" s="11">
        <v>1.3654488E7</v>
      </c>
      <c r="I233" s="12" t="s">
        <v>4850</v>
      </c>
      <c r="J233" s="12" t="s">
        <v>4851</v>
      </c>
      <c r="K233" s="12" t="s">
        <v>5260</v>
      </c>
      <c r="L233" s="12" t="s">
        <v>772</v>
      </c>
      <c r="M233" s="16">
        <v>45507.0</v>
      </c>
      <c r="N233" s="12" t="s">
        <v>4512</v>
      </c>
    </row>
    <row r="234" ht="14.25" hidden="1" customHeight="1">
      <c r="A234" s="3">
        <v>14131.0</v>
      </c>
      <c r="B234" s="4" t="s">
        <v>1848</v>
      </c>
      <c r="C234" s="4" t="s">
        <v>2068</v>
      </c>
      <c r="D234" s="4" t="s">
        <v>5261</v>
      </c>
      <c r="E234" s="4" t="s">
        <v>2069</v>
      </c>
      <c r="F234" s="4" t="s">
        <v>4507</v>
      </c>
      <c r="G234" s="4" t="s">
        <v>4508</v>
      </c>
      <c r="H234" s="3">
        <v>202370.0</v>
      </c>
      <c r="I234" s="4" t="s">
        <v>4850</v>
      </c>
      <c r="J234" s="4" t="s">
        <v>4851</v>
      </c>
      <c r="K234" s="4" t="s">
        <v>5262</v>
      </c>
      <c r="L234" s="4" t="s">
        <v>772</v>
      </c>
      <c r="M234" s="5">
        <v>45507.0</v>
      </c>
      <c r="N234" s="4" t="s">
        <v>4512</v>
      </c>
    </row>
    <row r="235" ht="14.25" hidden="1" customHeight="1">
      <c r="A235" s="11">
        <v>14131.0</v>
      </c>
      <c r="B235" s="12" t="s">
        <v>1848</v>
      </c>
      <c r="C235" s="12" t="s">
        <v>1555</v>
      </c>
      <c r="D235" s="12" t="s">
        <v>4856</v>
      </c>
      <c r="E235" s="12" t="s">
        <v>4857</v>
      </c>
      <c r="F235" s="12" t="s">
        <v>4507</v>
      </c>
      <c r="G235" s="12" t="s">
        <v>4508</v>
      </c>
      <c r="H235" s="11">
        <v>204435.0</v>
      </c>
      <c r="I235" s="12" t="s">
        <v>4850</v>
      </c>
      <c r="J235" s="12" t="s">
        <v>4851</v>
      </c>
      <c r="K235" s="12" t="s">
        <v>4858</v>
      </c>
      <c r="L235" s="12" t="s">
        <v>772</v>
      </c>
      <c r="M235" s="16">
        <v>45507.0</v>
      </c>
      <c r="N235" s="12" t="s">
        <v>4512</v>
      </c>
    </row>
    <row r="236" ht="14.25" hidden="1" customHeight="1">
      <c r="A236" s="3">
        <v>14131.0</v>
      </c>
      <c r="B236" s="4" t="s">
        <v>1848</v>
      </c>
      <c r="C236" s="4" t="s">
        <v>1555</v>
      </c>
      <c r="D236" s="4" t="s">
        <v>4856</v>
      </c>
      <c r="E236" s="4" t="s">
        <v>4857</v>
      </c>
      <c r="F236" s="4" t="s">
        <v>4507</v>
      </c>
      <c r="G236" s="4" t="s">
        <v>4508</v>
      </c>
      <c r="H236" s="3">
        <v>204435.0</v>
      </c>
      <c r="I236" s="4" t="s">
        <v>4850</v>
      </c>
      <c r="J236" s="4" t="s">
        <v>4851</v>
      </c>
      <c r="K236" s="4" t="s">
        <v>4858</v>
      </c>
      <c r="L236" s="4" t="s">
        <v>772</v>
      </c>
      <c r="M236" s="5">
        <v>45507.0</v>
      </c>
      <c r="N236" s="4" t="s">
        <v>4512</v>
      </c>
    </row>
    <row r="237" ht="14.25" hidden="1" customHeight="1">
      <c r="A237" s="11">
        <v>14131.0</v>
      </c>
      <c r="B237" s="12" t="s">
        <v>1848</v>
      </c>
      <c r="C237" s="12" t="s">
        <v>1904</v>
      </c>
      <c r="D237" s="12" t="s">
        <v>5263</v>
      </c>
      <c r="E237" s="12" t="s">
        <v>5264</v>
      </c>
      <c r="F237" s="12" t="s">
        <v>4591</v>
      </c>
      <c r="G237" s="12" t="s">
        <v>4508</v>
      </c>
      <c r="H237" s="11">
        <v>1.23366039E8</v>
      </c>
      <c r="I237" s="12" t="s">
        <v>5265</v>
      </c>
      <c r="J237" s="12" t="s">
        <v>5266</v>
      </c>
      <c r="K237" s="12" t="s">
        <v>5267</v>
      </c>
      <c r="L237" s="12" t="s">
        <v>772</v>
      </c>
      <c r="M237" s="16">
        <v>45507.0</v>
      </c>
      <c r="N237" s="12" t="s">
        <v>4512</v>
      </c>
    </row>
    <row r="238" ht="14.25" hidden="1" customHeight="1">
      <c r="A238" s="3">
        <v>14131.0</v>
      </c>
      <c r="B238" s="4" t="s">
        <v>1848</v>
      </c>
      <c r="C238" s="4" t="s">
        <v>1909</v>
      </c>
      <c r="D238" s="4" t="s">
        <v>5268</v>
      </c>
      <c r="E238" s="4" t="s">
        <v>1910</v>
      </c>
      <c r="F238" s="4" t="s">
        <v>4554</v>
      </c>
      <c r="G238" s="4" t="s">
        <v>4508</v>
      </c>
      <c r="H238" s="3">
        <v>7.3907998E7</v>
      </c>
      <c r="I238" s="4" t="s">
        <v>5265</v>
      </c>
      <c r="J238" s="4" t="s">
        <v>5266</v>
      </c>
      <c r="K238" s="4" t="s">
        <v>5269</v>
      </c>
      <c r="L238" s="4" t="s">
        <v>772</v>
      </c>
      <c r="M238" s="5">
        <v>45507.0</v>
      </c>
      <c r="N238" s="4" t="s">
        <v>4512</v>
      </c>
    </row>
    <row r="239" ht="14.25" hidden="1" customHeight="1">
      <c r="A239" s="11">
        <v>14131.0</v>
      </c>
      <c r="B239" s="12" t="s">
        <v>1848</v>
      </c>
      <c r="C239" s="12" t="s">
        <v>1496</v>
      </c>
      <c r="D239" s="12" t="s">
        <v>4862</v>
      </c>
      <c r="E239" s="12" t="s">
        <v>1497</v>
      </c>
      <c r="F239" s="12" t="s">
        <v>4507</v>
      </c>
      <c r="G239" s="12" t="s">
        <v>4508</v>
      </c>
      <c r="H239" s="11">
        <v>3.7358009E7</v>
      </c>
      <c r="I239" s="12" t="s">
        <v>4863</v>
      </c>
      <c r="J239" s="12" t="s">
        <v>4864</v>
      </c>
      <c r="K239" s="12" t="s">
        <v>4865</v>
      </c>
      <c r="L239" s="12" t="s">
        <v>772</v>
      </c>
      <c r="M239" s="16">
        <v>45507.0</v>
      </c>
      <c r="N239" s="12" t="s">
        <v>4512</v>
      </c>
    </row>
    <row r="240" ht="14.25" hidden="1" customHeight="1">
      <c r="A240" s="3">
        <v>14131.0</v>
      </c>
      <c r="B240" s="4" t="s">
        <v>1848</v>
      </c>
      <c r="C240" s="4" t="s">
        <v>1471</v>
      </c>
      <c r="D240" s="4" t="s">
        <v>4866</v>
      </c>
      <c r="E240" s="4" t="s">
        <v>4835</v>
      </c>
      <c r="F240" s="4" t="s">
        <v>4507</v>
      </c>
      <c r="G240" s="4" t="s">
        <v>4508</v>
      </c>
      <c r="H240" s="3">
        <v>672600.0</v>
      </c>
      <c r="I240" s="4" t="s">
        <v>4867</v>
      </c>
      <c r="J240" s="4" t="s">
        <v>4868</v>
      </c>
      <c r="K240" s="4" t="s">
        <v>4869</v>
      </c>
      <c r="L240" s="4" t="s">
        <v>772</v>
      </c>
      <c r="M240" s="5">
        <v>45507.0</v>
      </c>
      <c r="N240" s="4" t="s">
        <v>4512</v>
      </c>
    </row>
    <row r="241" ht="14.25" hidden="1" customHeight="1">
      <c r="A241" s="11">
        <v>14131.0</v>
      </c>
      <c r="B241" s="12" t="s">
        <v>1848</v>
      </c>
      <c r="C241" s="12" t="s">
        <v>1854</v>
      </c>
      <c r="D241" s="12" t="s">
        <v>5270</v>
      </c>
      <c r="E241" s="12" t="s">
        <v>1855</v>
      </c>
      <c r="F241" s="12" t="s">
        <v>4507</v>
      </c>
      <c r="G241" s="12" t="s">
        <v>4508</v>
      </c>
      <c r="H241" s="11">
        <v>4758468.0</v>
      </c>
      <c r="I241" s="12" t="s">
        <v>5271</v>
      </c>
      <c r="J241" s="12" t="s">
        <v>5272</v>
      </c>
      <c r="K241" s="12" t="s">
        <v>5273</v>
      </c>
      <c r="L241" s="12" t="s">
        <v>772</v>
      </c>
      <c r="M241" s="16">
        <v>45507.0</v>
      </c>
      <c r="N241" s="12" t="s">
        <v>4512</v>
      </c>
    </row>
    <row r="242" ht="14.25" hidden="1" customHeight="1">
      <c r="A242" s="3">
        <v>14131.0</v>
      </c>
      <c r="B242" s="4" t="s">
        <v>1848</v>
      </c>
      <c r="C242" s="4" t="s">
        <v>1859</v>
      </c>
      <c r="D242" s="4" t="s">
        <v>5274</v>
      </c>
      <c r="E242" s="4" t="s">
        <v>1860</v>
      </c>
      <c r="F242" s="4" t="s">
        <v>4507</v>
      </c>
      <c r="G242" s="4" t="s">
        <v>4508</v>
      </c>
      <c r="H242" s="3">
        <v>976995.0</v>
      </c>
      <c r="I242" s="4" t="s">
        <v>5271</v>
      </c>
      <c r="J242" s="4" t="s">
        <v>5272</v>
      </c>
      <c r="K242" s="4" t="s">
        <v>5275</v>
      </c>
      <c r="L242" s="4" t="s">
        <v>772</v>
      </c>
      <c r="M242" s="5">
        <v>45507.0</v>
      </c>
      <c r="N242" s="4" t="s">
        <v>4512</v>
      </c>
    </row>
    <row r="243" ht="14.25" hidden="1" customHeight="1">
      <c r="A243" s="11">
        <v>14131.0</v>
      </c>
      <c r="B243" s="12" t="s">
        <v>1848</v>
      </c>
      <c r="C243" s="12" t="s">
        <v>2129</v>
      </c>
      <c r="D243" s="12" t="s">
        <v>5276</v>
      </c>
      <c r="E243" s="12" t="s">
        <v>5277</v>
      </c>
      <c r="F243" s="12" t="s">
        <v>4507</v>
      </c>
      <c r="G243" s="12" t="s">
        <v>4508</v>
      </c>
      <c r="H243" s="11">
        <v>10080.0</v>
      </c>
      <c r="I243" s="12" t="s">
        <v>5271</v>
      </c>
      <c r="J243" s="12" t="s">
        <v>5272</v>
      </c>
      <c r="K243" s="12" t="s">
        <v>5278</v>
      </c>
      <c r="L243" s="12" t="s">
        <v>772</v>
      </c>
      <c r="M243" s="16">
        <v>45507.0</v>
      </c>
      <c r="N243" s="12" t="s">
        <v>4512</v>
      </c>
    </row>
    <row r="244" ht="14.25" hidden="1" customHeight="1">
      <c r="A244" s="3">
        <v>14131.0</v>
      </c>
      <c r="B244" s="4" t="s">
        <v>1848</v>
      </c>
      <c r="C244" s="4" t="s">
        <v>1959</v>
      </c>
      <c r="D244" s="4" t="s">
        <v>5279</v>
      </c>
      <c r="E244" s="4" t="s">
        <v>5280</v>
      </c>
      <c r="F244" s="4" t="s">
        <v>4554</v>
      </c>
      <c r="G244" s="4" t="s">
        <v>4508</v>
      </c>
      <c r="H244" s="3">
        <v>2.4687309E7</v>
      </c>
      <c r="I244" s="4" t="s">
        <v>5281</v>
      </c>
      <c r="J244" s="4" t="s">
        <v>5282</v>
      </c>
      <c r="K244" s="4" t="s">
        <v>5283</v>
      </c>
      <c r="L244" s="4" t="s">
        <v>772</v>
      </c>
      <c r="M244" s="5">
        <v>45507.0</v>
      </c>
      <c r="N244" s="4" t="s">
        <v>4512</v>
      </c>
    </row>
    <row r="245" ht="14.25" hidden="1" customHeight="1">
      <c r="A245" s="11">
        <v>14131.0</v>
      </c>
      <c r="B245" s="12" t="s">
        <v>1848</v>
      </c>
      <c r="C245" s="12" t="s">
        <v>1919</v>
      </c>
      <c r="D245" s="12" t="s">
        <v>5284</v>
      </c>
      <c r="E245" s="12" t="s">
        <v>1920</v>
      </c>
      <c r="F245" s="12" t="s">
        <v>4591</v>
      </c>
      <c r="G245" s="12" t="s">
        <v>4508</v>
      </c>
      <c r="H245" s="11">
        <v>4.0450407E7</v>
      </c>
      <c r="I245" s="12" t="s">
        <v>5285</v>
      </c>
      <c r="J245" s="12" t="s">
        <v>5286</v>
      </c>
      <c r="K245" s="12" t="s">
        <v>5287</v>
      </c>
      <c r="L245" s="12" t="s">
        <v>772</v>
      </c>
      <c r="M245" s="16">
        <v>45507.0</v>
      </c>
      <c r="N245" s="12" t="s">
        <v>4512</v>
      </c>
    </row>
    <row r="246" ht="14.25" hidden="1" customHeight="1">
      <c r="A246" s="3">
        <v>14131.0</v>
      </c>
      <c r="B246" s="4" t="s">
        <v>1848</v>
      </c>
      <c r="C246" s="4" t="s">
        <v>1993</v>
      </c>
      <c r="D246" s="4" t="s">
        <v>5288</v>
      </c>
      <c r="E246" s="4" t="s">
        <v>5289</v>
      </c>
      <c r="F246" s="4" t="s">
        <v>4554</v>
      </c>
      <c r="G246" s="4" t="s">
        <v>4508</v>
      </c>
      <c r="H246" s="3">
        <v>4.6579922E7</v>
      </c>
      <c r="I246" s="4" t="s">
        <v>5285</v>
      </c>
      <c r="J246" s="4" t="s">
        <v>5286</v>
      </c>
      <c r="K246" s="4" t="s">
        <v>5290</v>
      </c>
      <c r="L246" s="4" t="s">
        <v>772</v>
      </c>
      <c r="M246" s="5">
        <v>45507.0</v>
      </c>
      <c r="N246" s="4" t="s">
        <v>4512</v>
      </c>
    </row>
    <row r="247" ht="14.25" hidden="1" customHeight="1">
      <c r="A247" s="11">
        <v>14131.0</v>
      </c>
      <c r="B247" s="12" t="s">
        <v>1848</v>
      </c>
      <c r="C247" s="12" t="s">
        <v>1930</v>
      </c>
      <c r="D247" s="12" t="s">
        <v>5291</v>
      </c>
      <c r="E247" s="12" t="s">
        <v>5292</v>
      </c>
      <c r="F247" s="12" t="s">
        <v>4554</v>
      </c>
      <c r="G247" s="12" t="s">
        <v>4508</v>
      </c>
      <c r="H247" s="11">
        <v>894402.0</v>
      </c>
      <c r="I247" s="12" t="s">
        <v>5293</v>
      </c>
      <c r="J247" s="12" t="s">
        <v>5294</v>
      </c>
      <c r="K247" s="12" t="s">
        <v>5295</v>
      </c>
      <c r="L247" s="12" t="s">
        <v>772</v>
      </c>
      <c r="M247" s="16">
        <v>45507.0</v>
      </c>
      <c r="N247" s="12" t="s">
        <v>4512</v>
      </c>
    </row>
    <row r="248" ht="14.25" hidden="1" customHeight="1">
      <c r="A248" s="3">
        <v>14131.0</v>
      </c>
      <c r="B248" s="4" t="s">
        <v>1848</v>
      </c>
      <c r="C248" s="4" t="s">
        <v>1997</v>
      </c>
      <c r="D248" s="4" t="s">
        <v>5296</v>
      </c>
      <c r="E248" s="4" t="s">
        <v>1998</v>
      </c>
      <c r="F248" s="4" t="s">
        <v>4507</v>
      </c>
      <c r="G248" s="4" t="s">
        <v>4508</v>
      </c>
      <c r="H248" s="3">
        <v>1.05656998E8</v>
      </c>
      <c r="I248" s="4" t="s">
        <v>5297</v>
      </c>
      <c r="J248" s="4" t="s">
        <v>5298</v>
      </c>
      <c r="K248" s="4" t="s">
        <v>5299</v>
      </c>
      <c r="L248" s="4" t="s">
        <v>772</v>
      </c>
      <c r="M248" s="5">
        <v>45507.0</v>
      </c>
      <c r="N248" s="4" t="s">
        <v>4512</v>
      </c>
    </row>
    <row r="249" ht="14.25" hidden="1" customHeight="1">
      <c r="A249" s="11">
        <v>14131.0</v>
      </c>
      <c r="B249" s="12" t="s">
        <v>1848</v>
      </c>
      <c r="C249" s="12" t="s">
        <v>1879</v>
      </c>
      <c r="D249" s="12" t="s">
        <v>5300</v>
      </c>
      <c r="E249" s="12" t="s">
        <v>1880</v>
      </c>
      <c r="F249" s="12" t="s">
        <v>4507</v>
      </c>
      <c r="G249" s="12" t="s">
        <v>4508</v>
      </c>
      <c r="H249" s="11">
        <v>7.9744473E7</v>
      </c>
      <c r="I249" s="12" t="s">
        <v>4876</v>
      </c>
      <c r="J249" s="12" t="s">
        <v>4877</v>
      </c>
      <c r="K249" s="12" t="s">
        <v>5301</v>
      </c>
      <c r="L249" s="12" t="s">
        <v>772</v>
      </c>
      <c r="M249" s="16">
        <v>45507.0</v>
      </c>
      <c r="N249" s="12" t="s">
        <v>4512</v>
      </c>
    </row>
    <row r="250" ht="14.25" hidden="1" customHeight="1">
      <c r="A250" s="3">
        <v>14131.0</v>
      </c>
      <c r="B250" s="4" t="s">
        <v>1848</v>
      </c>
      <c r="C250" s="4" t="s">
        <v>1954</v>
      </c>
      <c r="D250" s="4" t="s">
        <v>5302</v>
      </c>
      <c r="E250" s="4" t="s">
        <v>1955</v>
      </c>
      <c r="F250" s="4" t="s">
        <v>4554</v>
      </c>
      <c r="G250" s="4" t="s">
        <v>4508</v>
      </c>
      <c r="H250" s="3">
        <v>286066.0</v>
      </c>
      <c r="I250" s="4" t="s">
        <v>4876</v>
      </c>
      <c r="J250" s="4" t="s">
        <v>4877</v>
      </c>
      <c r="K250" s="4" t="s">
        <v>5303</v>
      </c>
      <c r="L250" s="4" t="s">
        <v>772</v>
      </c>
      <c r="M250" s="5">
        <v>45507.0</v>
      </c>
      <c r="N250" s="4" t="s">
        <v>4512</v>
      </c>
    </row>
    <row r="251" ht="14.25" hidden="1" customHeight="1">
      <c r="A251" s="11">
        <v>14131.0</v>
      </c>
      <c r="B251" s="12" t="s">
        <v>1848</v>
      </c>
      <c r="C251" s="12" t="s">
        <v>1988</v>
      </c>
      <c r="D251" s="12" t="s">
        <v>5304</v>
      </c>
      <c r="E251" s="12" t="s">
        <v>5305</v>
      </c>
      <c r="F251" s="12" t="s">
        <v>4554</v>
      </c>
      <c r="G251" s="12" t="s">
        <v>4508</v>
      </c>
      <c r="H251" s="11">
        <v>2.8499714E7</v>
      </c>
      <c r="I251" s="12" t="s">
        <v>4876</v>
      </c>
      <c r="J251" s="12" t="s">
        <v>4877</v>
      </c>
      <c r="K251" s="12" t="s">
        <v>5306</v>
      </c>
      <c r="L251" s="12" t="s">
        <v>772</v>
      </c>
      <c r="M251" s="16">
        <v>45507.0</v>
      </c>
      <c r="N251" s="12" t="s">
        <v>4512</v>
      </c>
    </row>
    <row r="252" ht="14.25" hidden="1" customHeight="1">
      <c r="A252" s="3">
        <v>14131.0</v>
      </c>
      <c r="B252" s="4" t="s">
        <v>1848</v>
      </c>
      <c r="C252" s="4" t="s">
        <v>2011</v>
      </c>
      <c r="D252" s="4" t="s">
        <v>5307</v>
      </c>
      <c r="E252" s="4" t="s">
        <v>5308</v>
      </c>
      <c r="F252" s="4" t="s">
        <v>4507</v>
      </c>
      <c r="G252" s="4" t="s">
        <v>4508</v>
      </c>
      <c r="H252" s="3">
        <v>8.1011948E7</v>
      </c>
      <c r="I252" s="4" t="s">
        <v>4876</v>
      </c>
      <c r="J252" s="4" t="s">
        <v>4877</v>
      </c>
      <c r="K252" s="4" t="s">
        <v>5309</v>
      </c>
      <c r="L252" s="4" t="s">
        <v>772</v>
      </c>
      <c r="M252" s="5">
        <v>45507.0</v>
      </c>
      <c r="N252" s="4" t="s">
        <v>4512</v>
      </c>
    </row>
    <row r="253" ht="14.25" hidden="1" customHeight="1">
      <c r="A253" s="11">
        <v>14131.0</v>
      </c>
      <c r="B253" s="12" t="s">
        <v>1848</v>
      </c>
      <c r="C253" s="12" t="s">
        <v>2091</v>
      </c>
      <c r="D253" s="12" t="s">
        <v>5310</v>
      </c>
      <c r="E253" s="12" t="s">
        <v>2092</v>
      </c>
      <c r="F253" s="12" t="s">
        <v>4507</v>
      </c>
      <c r="G253" s="12" t="s">
        <v>4508</v>
      </c>
      <c r="H253" s="11">
        <v>4098799.0</v>
      </c>
      <c r="I253" s="12" t="s">
        <v>4876</v>
      </c>
      <c r="J253" s="12" t="s">
        <v>4877</v>
      </c>
      <c r="K253" s="12" t="s">
        <v>5311</v>
      </c>
      <c r="L253" s="12" t="s">
        <v>772</v>
      </c>
      <c r="M253" s="16">
        <v>45507.0</v>
      </c>
      <c r="N253" s="12" t="s">
        <v>4512</v>
      </c>
    </row>
    <row r="254" ht="14.25" hidden="1" customHeight="1">
      <c r="A254" s="3">
        <v>14131.0</v>
      </c>
      <c r="B254" s="4" t="s">
        <v>1848</v>
      </c>
      <c r="C254" s="4" t="s">
        <v>1849</v>
      </c>
      <c r="D254" s="4" t="s">
        <v>5312</v>
      </c>
      <c r="E254" s="4" t="s">
        <v>1850</v>
      </c>
      <c r="F254" s="4" t="s">
        <v>4507</v>
      </c>
      <c r="G254" s="4" t="s">
        <v>4508</v>
      </c>
      <c r="H254" s="3">
        <v>5.40992965E8</v>
      </c>
      <c r="I254" s="4" t="s">
        <v>5313</v>
      </c>
      <c r="J254" s="4" t="s">
        <v>5314</v>
      </c>
      <c r="K254" s="4" t="s">
        <v>5315</v>
      </c>
      <c r="L254" s="4" t="s">
        <v>772</v>
      </c>
      <c r="M254" s="5">
        <v>45507.0</v>
      </c>
      <c r="N254" s="4" t="s">
        <v>4512</v>
      </c>
    </row>
    <row r="255" ht="14.25" hidden="1" customHeight="1">
      <c r="A255" s="11">
        <v>14131.0</v>
      </c>
      <c r="B255" s="12" t="s">
        <v>1848</v>
      </c>
      <c r="C255" s="12" t="s">
        <v>1869</v>
      </c>
      <c r="D255" s="12" t="s">
        <v>5316</v>
      </c>
      <c r="E255" s="12" t="s">
        <v>1871</v>
      </c>
      <c r="F255" s="12" t="s">
        <v>4507</v>
      </c>
      <c r="G255" s="12" t="s">
        <v>4508</v>
      </c>
      <c r="H255" s="11">
        <v>5.5023872E7</v>
      </c>
      <c r="I255" s="12" t="s">
        <v>4884</v>
      </c>
      <c r="J255" s="12" t="s">
        <v>4885</v>
      </c>
      <c r="K255" s="12" t="s">
        <v>5317</v>
      </c>
      <c r="L255" s="12" t="s">
        <v>772</v>
      </c>
      <c r="M255" s="16">
        <v>45507.0</v>
      </c>
      <c r="N255" s="12" t="s">
        <v>4512</v>
      </c>
    </row>
    <row r="256" ht="14.25" hidden="1" customHeight="1">
      <c r="A256" s="3">
        <v>14131.0</v>
      </c>
      <c r="B256" s="4" t="s">
        <v>1848</v>
      </c>
      <c r="C256" s="4" t="s">
        <v>1894</v>
      </c>
      <c r="D256" s="4" t="s">
        <v>5318</v>
      </c>
      <c r="E256" s="4" t="s">
        <v>1895</v>
      </c>
      <c r="F256" s="4" t="s">
        <v>4507</v>
      </c>
      <c r="G256" s="4" t="s">
        <v>4508</v>
      </c>
      <c r="H256" s="3">
        <v>399430.0</v>
      </c>
      <c r="I256" s="4" t="s">
        <v>4884</v>
      </c>
      <c r="J256" s="4" t="s">
        <v>4885</v>
      </c>
      <c r="K256" s="4" t="s">
        <v>5319</v>
      </c>
      <c r="L256" s="4" t="s">
        <v>772</v>
      </c>
      <c r="M256" s="5">
        <v>45507.0</v>
      </c>
      <c r="N256" s="4" t="s">
        <v>4512</v>
      </c>
    </row>
    <row r="257" ht="14.25" hidden="1" customHeight="1">
      <c r="A257" s="11">
        <v>14131.0</v>
      </c>
      <c r="B257" s="12" t="s">
        <v>1848</v>
      </c>
      <c r="C257" s="12" t="s">
        <v>2035</v>
      </c>
      <c r="D257" s="12" t="s">
        <v>5320</v>
      </c>
      <c r="E257" s="12" t="s">
        <v>2036</v>
      </c>
      <c r="F257" s="12" t="s">
        <v>4507</v>
      </c>
      <c r="G257" s="12" t="s">
        <v>4508</v>
      </c>
      <c r="H257" s="11">
        <v>155288.0</v>
      </c>
      <c r="I257" s="12" t="s">
        <v>4884</v>
      </c>
      <c r="J257" s="12" t="s">
        <v>4885</v>
      </c>
      <c r="K257" s="12" t="s">
        <v>5321</v>
      </c>
      <c r="L257" s="12" t="s">
        <v>772</v>
      </c>
      <c r="M257" s="16">
        <v>45507.0</v>
      </c>
      <c r="N257" s="12" t="s">
        <v>4512</v>
      </c>
    </row>
    <row r="258" ht="14.25" hidden="1" customHeight="1">
      <c r="A258" s="3">
        <v>14131.0</v>
      </c>
      <c r="B258" s="4" t="s">
        <v>1848</v>
      </c>
      <c r="C258" s="4" t="s">
        <v>2060</v>
      </c>
      <c r="D258" s="4" t="s">
        <v>5322</v>
      </c>
      <c r="E258" s="4" t="s">
        <v>5323</v>
      </c>
      <c r="F258" s="4" t="s">
        <v>4507</v>
      </c>
      <c r="G258" s="4" t="s">
        <v>4508</v>
      </c>
      <c r="H258" s="3">
        <v>109740.0</v>
      </c>
      <c r="I258" s="4" t="s">
        <v>4884</v>
      </c>
      <c r="J258" s="4" t="s">
        <v>4885</v>
      </c>
      <c r="K258" s="4" t="s">
        <v>5324</v>
      </c>
      <c r="L258" s="4" t="s">
        <v>772</v>
      </c>
      <c r="M258" s="5">
        <v>45507.0</v>
      </c>
      <c r="N258" s="4" t="s">
        <v>4512</v>
      </c>
    </row>
    <row r="259" ht="14.25" hidden="1" customHeight="1">
      <c r="A259" s="11">
        <v>14131.0</v>
      </c>
      <c r="B259" s="12" t="s">
        <v>1848</v>
      </c>
      <c r="C259" s="12" t="s">
        <v>1945</v>
      </c>
      <c r="D259" s="12" t="s">
        <v>5325</v>
      </c>
      <c r="E259" s="12" t="s">
        <v>5326</v>
      </c>
      <c r="F259" s="12" t="s">
        <v>4554</v>
      </c>
      <c r="G259" s="12" t="s">
        <v>4508</v>
      </c>
      <c r="H259" s="11">
        <v>325680.0</v>
      </c>
      <c r="I259" s="12" t="s">
        <v>5327</v>
      </c>
      <c r="J259" s="12" t="s">
        <v>5328</v>
      </c>
      <c r="K259" s="12" t="s">
        <v>5329</v>
      </c>
      <c r="L259" s="12" t="s">
        <v>772</v>
      </c>
      <c r="M259" s="16">
        <v>45507.0</v>
      </c>
      <c r="N259" s="12" t="s">
        <v>4512</v>
      </c>
    </row>
    <row r="260" ht="14.25" hidden="1" customHeight="1">
      <c r="A260" s="3">
        <v>14131.0</v>
      </c>
      <c r="B260" s="4" t="s">
        <v>1848</v>
      </c>
      <c r="C260" s="4" t="s">
        <v>1969</v>
      </c>
      <c r="D260" s="4" t="s">
        <v>5330</v>
      </c>
      <c r="E260" s="4" t="s">
        <v>5245</v>
      </c>
      <c r="F260" s="4" t="s">
        <v>4507</v>
      </c>
      <c r="G260" s="4" t="s">
        <v>4508</v>
      </c>
      <c r="H260" s="3">
        <v>70092.0</v>
      </c>
      <c r="I260" s="4" t="s">
        <v>5331</v>
      </c>
      <c r="J260" s="4" t="s">
        <v>5332</v>
      </c>
      <c r="K260" s="4" t="s">
        <v>5333</v>
      </c>
      <c r="L260" s="4" t="s">
        <v>772</v>
      </c>
      <c r="M260" s="5">
        <v>45507.0</v>
      </c>
      <c r="N260" s="4" t="s">
        <v>4512</v>
      </c>
    </row>
    <row r="261" ht="14.25" hidden="1" customHeight="1">
      <c r="A261" s="11">
        <v>14131.0</v>
      </c>
      <c r="B261" s="12" t="s">
        <v>1848</v>
      </c>
      <c r="C261" s="12" t="s">
        <v>1904</v>
      </c>
      <c r="D261" s="12" t="s">
        <v>5334</v>
      </c>
      <c r="E261" s="12" t="s">
        <v>5264</v>
      </c>
      <c r="F261" s="12" t="s">
        <v>2345</v>
      </c>
      <c r="G261" s="12" t="s">
        <v>4508</v>
      </c>
      <c r="H261" s="11">
        <v>1.1948503E7</v>
      </c>
      <c r="I261" s="12" t="s">
        <v>5335</v>
      </c>
      <c r="J261" s="12" t="s">
        <v>5336</v>
      </c>
      <c r="K261" s="12" t="s">
        <v>5138</v>
      </c>
      <c r="L261" s="12" t="s">
        <v>772</v>
      </c>
      <c r="M261" s="16">
        <v>45507.0</v>
      </c>
      <c r="N261" s="12" t="s">
        <v>4512</v>
      </c>
    </row>
    <row r="262" ht="14.25" hidden="1" customHeight="1">
      <c r="A262" s="3">
        <v>14131.0</v>
      </c>
      <c r="B262" s="4" t="s">
        <v>1848</v>
      </c>
      <c r="C262" s="4" t="s">
        <v>2050</v>
      </c>
      <c r="D262" s="4" t="s">
        <v>5337</v>
      </c>
      <c r="E262" s="4" t="s">
        <v>2051</v>
      </c>
      <c r="F262" s="4" t="s">
        <v>4507</v>
      </c>
      <c r="G262" s="4" t="s">
        <v>4508</v>
      </c>
      <c r="H262" s="3">
        <v>1609992.0</v>
      </c>
      <c r="I262" s="4" t="s">
        <v>5338</v>
      </c>
      <c r="J262" s="4" t="s">
        <v>5339</v>
      </c>
      <c r="K262" s="4" t="s">
        <v>5340</v>
      </c>
      <c r="L262" s="4" t="s">
        <v>772</v>
      </c>
      <c r="M262" s="5">
        <v>45507.0</v>
      </c>
      <c r="N262" s="4" t="s">
        <v>4512</v>
      </c>
    </row>
    <row r="263" ht="14.25" hidden="1" customHeight="1">
      <c r="A263" s="11">
        <v>14131.0</v>
      </c>
      <c r="B263" s="12" t="s">
        <v>1848</v>
      </c>
      <c r="C263" s="12" t="s">
        <v>2087</v>
      </c>
      <c r="D263" s="12" t="s">
        <v>5341</v>
      </c>
      <c r="E263" s="12" t="s">
        <v>2088</v>
      </c>
      <c r="F263" s="12" t="s">
        <v>4554</v>
      </c>
      <c r="G263" s="12" t="s">
        <v>4508</v>
      </c>
      <c r="H263" s="11">
        <v>9073874.0</v>
      </c>
      <c r="I263" s="12" t="s">
        <v>5338</v>
      </c>
      <c r="J263" s="12" t="s">
        <v>5339</v>
      </c>
      <c r="K263" s="12" t="s">
        <v>5342</v>
      </c>
      <c r="L263" s="12" t="s">
        <v>772</v>
      </c>
      <c r="M263" s="16">
        <v>45507.0</v>
      </c>
      <c r="N263" s="12" t="s">
        <v>4512</v>
      </c>
    </row>
    <row r="264" ht="14.25" hidden="1" customHeight="1">
      <c r="A264" s="3">
        <v>14131.0</v>
      </c>
      <c r="B264" s="4" t="s">
        <v>1848</v>
      </c>
      <c r="C264" s="4" t="s">
        <v>2105</v>
      </c>
      <c r="D264" s="4" t="s">
        <v>5343</v>
      </c>
      <c r="E264" s="4" t="s">
        <v>5344</v>
      </c>
      <c r="F264" s="4" t="s">
        <v>4554</v>
      </c>
      <c r="G264" s="4" t="s">
        <v>4508</v>
      </c>
      <c r="H264" s="3">
        <v>1.8961651E7</v>
      </c>
      <c r="I264" s="4" t="s">
        <v>5338</v>
      </c>
      <c r="J264" s="4" t="s">
        <v>5339</v>
      </c>
      <c r="K264" s="4" t="s">
        <v>5345</v>
      </c>
      <c r="L264" s="4" t="s">
        <v>772</v>
      </c>
      <c r="M264" s="5">
        <v>45507.0</v>
      </c>
      <c r="N264" s="4" t="s">
        <v>4512</v>
      </c>
    </row>
    <row r="265" ht="14.25" hidden="1" customHeight="1">
      <c r="A265" s="11">
        <v>14131.0</v>
      </c>
      <c r="B265" s="12" t="s">
        <v>1848</v>
      </c>
      <c r="C265" s="12" t="s">
        <v>1874</v>
      </c>
      <c r="D265" s="12" t="s">
        <v>5346</v>
      </c>
      <c r="E265" s="12" t="s">
        <v>1875</v>
      </c>
      <c r="F265" s="12" t="s">
        <v>4554</v>
      </c>
      <c r="G265" s="12" t="s">
        <v>4508</v>
      </c>
      <c r="H265" s="11">
        <v>8.1091016E7</v>
      </c>
      <c r="I265" s="12" t="s">
        <v>4897</v>
      </c>
      <c r="J265" s="12" t="s">
        <v>4898</v>
      </c>
      <c r="K265" s="12" t="s">
        <v>5347</v>
      </c>
      <c r="L265" s="12" t="s">
        <v>772</v>
      </c>
      <c r="M265" s="16">
        <v>45507.0</v>
      </c>
      <c r="N265" s="12" t="s">
        <v>4512</v>
      </c>
    </row>
    <row r="266" ht="14.25" hidden="1" customHeight="1">
      <c r="A266" s="3">
        <v>14131.0</v>
      </c>
      <c r="B266" s="4" t="s">
        <v>1848</v>
      </c>
      <c r="C266" s="4" t="s">
        <v>1940</v>
      </c>
      <c r="D266" s="4" t="s">
        <v>5348</v>
      </c>
      <c r="E266" s="4" t="s">
        <v>5349</v>
      </c>
      <c r="F266" s="4" t="s">
        <v>4554</v>
      </c>
      <c r="G266" s="4" t="s">
        <v>4508</v>
      </c>
      <c r="H266" s="3">
        <v>6807479.0</v>
      </c>
      <c r="I266" s="4" t="s">
        <v>4897</v>
      </c>
      <c r="J266" s="4" t="s">
        <v>4898</v>
      </c>
      <c r="K266" s="4" t="s">
        <v>5350</v>
      </c>
      <c r="L266" s="4" t="s">
        <v>772</v>
      </c>
      <c r="M266" s="5">
        <v>45507.0</v>
      </c>
      <c r="N266" s="4" t="s">
        <v>4512</v>
      </c>
    </row>
    <row r="267" ht="14.25" hidden="1" customHeight="1">
      <c r="A267" s="11">
        <v>14131.0</v>
      </c>
      <c r="B267" s="12" t="s">
        <v>1848</v>
      </c>
      <c r="C267" s="12" t="s">
        <v>1983</v>
      </c>
      <c r="D267" s="12" t="s">
        <v>5351</v>
      </c>
      <c r="E267" s="12" t="s">
        <v>5352</v>
      </c>
      <c r="F267" s="12" t="s">
        <v>4554</v>
      </c>
      <c r="G267" s="12" t="s">
        <v>4508</v>
      </c>
      <c r="H267" s="11">
        <v>1390028.0</v>
      </c>
      <c r="I267" s="12" t="s">
        <v>4897</v>
      </c>
      <c r="J267" s="12" t="s">
        <v>4898</v>
      </c>
      <c r="K267" s="12" t="s">
        <v>5353</v>
      </c>
      <c r="L267" s="12" t="s">
        <v>772</v>
      </c>
      <c r="M267" s="16">
        <v>45507.0</v>
      </c>
      <c r="N267" s="12" t="s">
        <v>4512</v>
      </c>
    </row>
    <row r="268" ht="14.25" hidden="1" customHeight="1">
      <c r="A268" s="3">
        <v>14131.0</v>
      </c>
      <c r="B268" s="4" t="s">
        <v>1848</v>
      </c>
      <c r="C268" s="4" t="s">
        <v>2002</v>
      </c>
      <c r="D268" s="4" t="s">
        <v>5354</v>
      </c>
      <c r="E268" s="4" t="s">
        <v>2003</v>
      </c>
      <c r="F268" s="4" t="s">
        <v>4591</v>
      </c>
      <c r="G268" s="4" t="s">
        <v>4508</v>
      </c>
      <c r="H268" s="3">
        <v>1307175.0</v>
      </c>
      <c r="I268" s="4" t="s">
        <v>4897</v>
      </c>
      <c r="J268" s="4" t="s">
        <v>4898</v>
      </c>
      <c r="K268" s="4" t="s">
        <v>5355</v>
      </c>
      <c r="L268" s="4" t="s">
        <v>772</v>
      </c>
      <c r="M268" s="5">
        <v>45507.0</v>
      </c>
      <c r="N268" s="4" t="s">
        <v>4512</v>
      </c>
    </row>
    <row r="269" ht="14.25" hidden="1" customHeight="1">
      <c r="A269" s="11">
        <v>14131.0</v>
      </c>
      <c r="B269" s="12" t="s">
        <v>1848</v>
      </c>
      <c r="C269" s="12" t="s">
        <v>1486</v>
      </c>
      <c r="D269" s="12" t="s">
        <v>4895</v>
      </c>
      <c r="E269" s="12" t="s">
        <v>4896</v>
      </c>
      <c r="F269" s="12" t="s">
        <v>4507</v>
      </c>
      <c r="G269" s="12" t="s">
        <v>4508</v>
      </c>
      <c r="H269" s="11">
        <v>1000000.0</v>
      </c>
      <c r="I269" s="12" t="s">
        <v>4897</v>
      </c>
      <c r="J269" s="12" t="s">
        <v>4898</v>
      </c>
      <c r="K269" s="12" t="s">
        <v>4899</v>
      </c>
      <c r="L269" s="12" t="s">
        <v>772</v>
      </c>
      <c r="M269" s="16">
        <v>45507.0</v>
      </c>
      <c r="N269" s="12" t="s">
        <v>4512</v>
      </c>
    </row>
    <row r="270" ht="14.25" hidden="1" customHeight="1">
      <c r="A270" s="3">
        <v>14131.0</v>
      </c>
      <c r="B270" s="4" t="s">
        <v>1848</v>
      </c>
      <c r="C270" s="4" t="s">
        <v>1500</v>
      </c>
      <c r="D270" s="4" t="s">
        <v>4900</v>
      </c>
      <c r="E270" s="4" t="s">
        <v>4901</v>
      </c>
      <c r="F270" s="4" t="s">
        <v>4507</v>
      </c>
      <c r="G270" s="4" t="s">
        <v>4508</v>
      </c>
      <c r="H270" s="3">
        <v>5.5557547E7</v>
      </c>
      <c r="I270" s="4" t="s">
        <v>4897</v>
      </c>
      <c r="J270" s="4" t="s">
        <v>4898</v>
      </c>
      <c r="K270" s="4" t="s">
        <v>4902</v>
      </c>
      <c r="L270" s="4" t="s">
        <v>772</v>
      </c>
      <c r="M270" s="5">
        <v>45507.0</v>
      </c>
      <c r="N270" s="4" t="s">
        <v>4512</v>
      </c>
    </row>
    <row r="271" ht="14.25" hidden="1" customHeight="1">
      <c r="A271" s="11">
        <v>14131.0</v>
      </c>
      <c r="B271" s="12" t="s">
        <v>1848</v>
      </c>
      <c r="C271" s="12" t="s">
        <v>1500</v>
      </c>
      <c r="D271" s="12" t="s">
        <v>4900</v>
      </c>
      <c r="E271" s="12" t="s">
        <v>4901</v>
      </c>
      <c r="F271" s="12" t="s">
        <v>4507</v>
      </c>
      <c r="G271" s="12" t="s">
        <v>4508</v>
      </c>
      <c r="H271" s="11">
        <v>5.5557547E7</v>
      </c>
      <c r="I271" s="12" t="s">
        <v>4897</v>
      </c>
      <c r="J271" s="12" t="s">
        <v>4898</v>
      </c>
      <c r="K271" s="12" t="s">
        <v>4902</v>
      </c>
      <c r="L271" s="12" t="s">
        <v>772</v>
      </c>
      <c r="M271" s="16">
        <v>45507.0</v>
      </c>
      <c r="N271" s="12" t="s">
        <v>4512</v>
      </c>
    </row>
    <row r="272" ht="14.25" hidden="1" customHeight="1">
      <c r="A272" s="3">
        <v>14131.0</v>
      </c>
      <c r="B272" s="4" t="s">
        <v>1848</v>
      </c>
      <c r="C272" s="4" t="s">
        <v>2136</v>
      </c>
      <c r="D272" s="4" t="s">
        <v>5356</v>
      </c>
      <c r="E272" s="4" t="s">
        <v>5357</v>
      </c>
      <c r="F272" s="4" t="s">
        <v>4507</v>
      </c>
      <c r="G272" s="4" t="s">
        <v>4508</v>
      </c>
      <c r="H272" s="3">
        <v>1.5446283E7</v>
      </c>
      <c r="I272" s="4" t="s">
        <v>4897</v>
      </c>
      <c r="J272" s="4" t="s">
        <v>4898</v>
      </c>
      <c r="K272" s="4" t="s">
        <v>5358</v>
      </c>
      <c r="L272" s="4" t="s">
        <v>772</v>
      </c>
      <c r="M272" s="5">
        <v>45507.0</v>
      </c>
      <c r="N272" s="4" t="s">
        <v>4512</v>
      </c>
    </row>
    <row r="273" ht="14.25" hidden="1" customHeight="1">
      <c r="A273" s="11">
        <v>14131.0</v>
      </c>
      <c r="B273" s="12" t="s">
        <v>1848</v>
      </c>
      <c r="C273" s="12" t="s">
        <v>1914</v>
      </c>
      <c r="D273" s="12" t="s">
        <v>5359</v>
      </c>
      <c r="E273" s="12" t="s">
        <v>1915</v>
      </c>
      <c r="F273" s="12" t="s">
        <v>4554</v>
      </c>
      <c r="G273" s="12" t="s">
        <v>4508</v>
      </c>
      <c r="H273" s="11">
        <v>1.7873991E7</v>
      </c>
      <c r="I273" s="12" t="s">
        <v>5360</v>
      </c>
      <c r="J273" s="12" t="s">
        <v>5361</v>
      </c>
      <c r="K273" s="12" t="s">
        <v>5362</v>
      </c>
      <c r="L273" s="12" t="s">
        <v>772</v>
      </c>
      <c r="M273" s="16">
        <v>45507.0</v>
      </c>
      <c r="N273" s="12" t="s">
        <v>4512</v>
      </c>
    </row>
    <row r="274" ht="14.25" hidden="1" customHeight="1">
      <c r="A274" s="3">
        <v>14131.0</v>
      </c>
      <c r="B274" s="4" t="s">
        <v>1848</v>
      </c>
      <c r="C274" s="4" t="s">
        <v>2082</v>
      </c>
      <c r="D274" s="4" t="s">
        <v>5363</v>
      </c>
      <c r="E274" s="4" t="s">
        <v>5364</v>
      </c>
      <c r="F274" s="4" t="s">
        <v>4554</v>
      </c>
      <c r="G274" s="4" t="s">
        <v>4508</v>
      </c>
      <c r="H274" s="3">
        <v>2047064.0</v>
      </c>
      <c r="I274" s="4" t="s">
        <v>5365</v>
      </c>
      <c r="J274" s="4" t="s">
        <v>5366</v>
      </c>
      <c r="K274" s="4" t="s">
        <v>5367</v>
      </c>
      <c r="L274" s="4" t="s">
        <v>772</v>
      </c>
      <c r="M274" s="5">
        <v>45507.0</v>
      </c>
      <c r="N274" s="4" t="s">
        <v>4512</v>
      </c>
    </row>
    <row r="275" ht="14.25" hidden="1" customHeight="1">
      <c r="A275" s="11">
        <v>14131.0</v>
      </c>
      <c r="B275" s="12" t="s">
        <v>1848</v>
      </c>
      <c r="C275" s="12" t="s">
        <v>1964</v>
      </c>
      <c r="D275" s="12" t="s">
        <v>5368</v>
      </c>
      <c r="E275" s="12" t="s">
        <v>5369</v>
      </c>
      <c r="F275" s="12" t="s">
        <v>4507</v>
      </c>
      <c r="G275" s="12" t="s">
        <v>4508</v>
      </c>
      <c r="H275" s="11">
        <v>1.57931538E8</v>
      </c>
      <c r="I275" s="12" t="s">
        <v>5370</v>
      </c>
      <c r="J275" s="12" t="s">
        <v>5371</v>
      </c>
      <c r="K275" s="12" t="s">
        <v>5372</v>
      </c>
      <c r="L275" s="12" t="s">
        <v>772</v>
      </c>
      <c r="M275" s="16">
        <v>45507.0</v>
      </c>
      <c r="N275" s="12" t="s">
        <v>4512</v>
      </c>
    </row>
    <row r="276" ht="14.25" hidden="1" customHeight="1">
      <c r="A276" s="3">
        <v>14131.0</v>
      </c>
      <c r="B276" s="4" t="s">
        <v>1848</v>
      </c>
      <c r="C276" s="4" t="s">
        <v>2072</v>
      </c>
      <c r="D276" s="4" t="s">
        <v>5373</v>
      </c>
      <c r="E276" s="4" t="s">
        <v>2073</v>
      </c>
      <c r="F276" s="4" t="s">
        <v>4554</v>
      </c>
      <c r="G276" s="4" t="s">
        <v>4508</v>
      </c>
      <c r="H276" s="3">
        <v>1.0479958E7</v>
      </c>
      <c r="I276" s="4" t="s">
        <v>5370</v>
      </c>
      <c r="J276" s="4" t="s">
        <v>5371</v>
      </c>
      <c r="K276" s="4" t="s">
        <v>5374</v>
      </c>
      <c r="L276" s="4" t="s">
        <v>772</v>
      </c>
      <c r="M276" s="5">
        <v>45507.0</v>
      </c>
      <c r="N276" s="4" t="s">
        <v>4512</v>
      </c>
    </row>
    <row r="277" ht="14.25" hidden="1" customHeight="1">
      <c r="A277" s="11">
        <v>14131.0</v>
      </c>
      <c r="B277" s="12" t="s">
        <v>1848</v>
      </c>
      <c r="C277" s="12" t="s">
        <v>2016</v>
      </c>
      <c r="D277" s="12" t="s">
        <v>5375</v>
      </c>
      <c r="E277" s="12" t="s">
        <v>5376</v>
      </c>
      <c r="F277" s="12" t="s">
        <v>4507</v>
      </c>
      <c r="G277" s="12" t="s">
        <v>4508</v>
      </c>
      <c r="H277" s="11">
        <v>6.2032009E7</v>
      </c>
      <c r="I277" s="12" t="s">
        <v>5377</v>
      </c>
      <c r="J277" s="12" t="s">
        <v>5378</v>
      </c>
      <c r="K277" s="12" t="s">
        <v>5379</v>
      </c>
      <c r="L277" s="12" t="s">
        <v>772</v>
      </c>
      <c r="M277" s="16">
        <v>45507.0</v>
      </c>
      <c r="N277" s="12" t="s">
        <v>4512</v>
      </c>
    </row>
    <row r="278" ht="14.25" hidden="1" customHeight="1">
      <c r="A278" s="3">
        <v>14131.0</v>
      </c>
      <c r="B278" s="4" t="s">
        <v>1848</v>
      </c>
      <c r="C278" s="4" t="s">
        <v>2026</v>
      </c>
      <c r="D278" s="4" t="s">
        <v>5380</v>
      </c>
      <c r="E278" s="4" t="s">
        <v>2027</v>
      </c>
      <c r="F278" s="4" t="s">
        <v>4507</v>
      </c>
      <c r="G278" s="4" t="s">
        <v>4508</v>
      </c>
      <c r="H278" s="3">
        <v>1860492.0</v>
      </c>
      <c r="I278" s="4" t="s">
        <v>5381</v>
      </c>
      <c r="J278" s="4" t="s">
        <v>5382</v>
      </c>
      <c r="K278" s="4" t="s">
        <v>5383</v>
      </c>
      <c r="L278" s="4" t="s">
        <v>772</v>
      </c>
      <c r="M278" s="5">
        <v>45507.0</v>
      </c>
      <c r="N278" s="4" t="s">
        <v>4512</v>
      </c>
    </row>
    <row r="279" ht="14.25" hidden="1" customHeight="1">
      <c r="A279" s="11">
        <v>14131.0</v>
      </c>
      <c r="B279" s="12" t="s">
        <v>1848</v>
      </c>
      <c r="C279" s="12" t="s">
        <v>2095</v>
      </c>
      <c r="D279" s="12" t="s">
        <v>5384</v>
      </c>
      <c r="E279" s="12" t="s">
        <v>5385</v>
      </c>
      <c r="F279" s="12" t="s">
        <v>4507</v>
      </c>
      <c r="G279" s="12" t="s">
        <v>4508</v>
      </c>
      <c r="H279" s="11">
        <v>132573.0</v>
      </c>
      <c r="I279" s="12" t="s">
        <v>4905</v>
      </c>
      <c r="J279" s="12" t="s">
        <v>4906</v>
      </c>
      <c r="K279" s="12" t="s">
        <v>5386</v>
      </c>
      <c r="L279" s="12" t="s">
        <v>772</v>
      </c>
      <c r="M279" s="16">
        <v>45507.0</v>
      </c>
      <c r="N279" s="12" t="s">
        <v>4512</v>
      </c>
    </row>
    <row r="280" ht="14.25" hidden="1" customHeight="1">
      <c r="A280" s="3">
        <v>14131.0</v>
      </c>
      <c r="B280" s="4" t="s">
        <v>1848</v>
      </c>
      <c r="C280" s="4" t="s">
        <v>2115</v>
      </c>
      <c r="D280" s="4" t="s">
        <v>5387</v>
      </c>
      <c r="E280" s="4" t="s">
        <v>5388</v>
      </c>
      <c r="F280" s="4" t="s">
        <v>4507</v>
      </c>
      <c r="G280" s="4" t="s">
        <v>4508</v>
      </c>
      <c r="H280" s="3">
        <v>205320.0</v>
      </c>
      <c r="I280" s="4" t="s">
        <v>4905</v>
      </c>
      <c r="J280" s="4" t="s">
        <v>4906</v>
      </c>
      <c r="K280" s="4" t="s">
        <v>5389</v>
      </c>
      <c r="L280" s="4" t="s">
        <v>772</v>
      </c>
      <c r="M280" s="5">
        <v>45507.0</v>
      </c>
      <c r="N280" s="4" t="s">
        <v>4512</v>
      </c>
    </row>
    <row r="281" ht="14.25" hidden="1" customHeight="1">
      <c r="A281" s="11">
        <v>14131.0</v>
      </c>
      <c r="B281" s="12" t="s">
        <v>1848</v>
      </c>
      <c r="C281" s="12" t="s">
        <v>2077</v>
      </c>
      <c r="D281" s="12" t="s">
        <v>5390</v>
      </c>
      <c r="E281" s="12" t="s">
        <v>5391</v>
      </c>
      <c r="F281" s="12" t="s">
        <v>4507</v>
      </c>
      <c r="G281" s="12" t="s">
        <v>4508</v>
      </c>
      <c r="H281" s="11">
        <v>2056032.0</v>
      </c>
      <c r="I281" s="12" t="s">
        <v>4915</v>
      </c>
      <c r="J281" s="12" t="s">
        <v>4916</v>
      </c>
      <c r="K281" s="12" t="s">
        <v>5392</v>
      </c>
      <c r="L281" s="12" t="s">
        <v>772</v>
      </c>
      <c r="M281" s="16">
        <v>45507.0</v>
      </c>
      <c r="N281" s="12" t="s">
        <v>4512</v>
      </c>
    </row>
    <row r="282" ht="14.25" hidden="1" customHeight="1">
      <c r="A282" s="3">
        <v>14131.0</v>
      </c>
      <c r="B282" s="4" t="s">
        <v>1848</v>
      </c>
      <c r="C282" s="4" t="s">
        <v>1950</v>
      </c>
      <c r="D282" s="4" t="s">
        <v>5393</v>
      </c>
      <c r="E282" s="4" t="s">
        <v>1951</v>
      </c>
      <c r="F282" s="4" t="s">
        <v>4554</v>
      </c>
      <c r="G282" s="4" t="s">
        <v>4508</v>
      </c>
      <c r="H282" s="3">
        <v>5173526.0</v>
      </c>
      <c r="I282" s="4" t="s">
        <v>5394</v>
      </c>
      <c r="J282" s="4" t="s">
        <v>5395</v>
      </c>
      <c r="K282" s="4" t="s">
        <v>5396</v>
      </c>
      <c r="L282" s="4" t="s">
        <v>772</v>
      </c>
      <c r="M282" s="5">
        <v>45507.0</v>
      </c>
      <c r="N282" s="4" t="s">
        <v>4512</v>
      </c>
    </row>
    <row r="283" ht="14.25" hidden="1" customHeight="1">
      <c r="A283" s="11">
        <v>14131.0</v>
      </c>
      <c r="B283" s="12" t="s">
        <v>1848</v>
      </c>
      <c r="C283" s="12" t="s">
        <v>1973</v>
      </c>
      <c r="D283" s="12" t="s">
        <v>5397</v>
      </c>
      <c r="E283" s="12" t="s">
        <v>5398</v>
      </c>
      <c r="F283" s="12" t="s">
        <v>4507</v>
      </c>
      <c r="G283" s="12" t="s">
        <v>4508</v>
      </c>
      <c r="H283" s="11">
        <v>875560.0</v>
      </c>
      <c r="I283" s="12" t="s">
        <v>4920</v>
      </c>
      <c r="J283" s="12" t="s">
        <v>4921</v>
      </c>
      <c r="K283" s="12" t="s">
        <v>5399</v>
      </c>
      <c r="L283" s="12" t="s">
        <v>772</v>
      </c>
      <c r="M283" s="16">
        <v>45507.0</v>
      </c>
      <c r="N283" s="12" t="s">
        <v>4512</v>
      </c>
    </row>
    <row r="284" ht="14.25" hidden="1" customHeight="1">
      <c r="A284" s="3">
        <v>14131.0</v>
      </c>
      <c r="B284" s="4" t="s">
        <v>1848</v>
      </c>
      <c r="C284" s="4" t="s">
        <v>1510</v>
      </c>
      <c r="D284" s="4" t="s">
        <v>4918</v>
      </c>
      <c r="E284" s="4" t="s">
        <v>4919</v>
      </c>
      <c r="F284" s="4" t="s">
        <v>4554</v>
      </c>
      <c r="G284" s="4" t="s">
        <v>4508</v>
      </c>
      <c r="H284" s="3">
        <v>131393.0</v>
      </c>
      <c r="I284" s="4" t="s">
        <v>4920</v>
      </c>
      <c r="J284" s="4" t="s">
        <v>4921</v>
      </c>
      <c r="K284" s="4" t="s">
        <v>4922</v>
      </c>
      <c r="L284" s="4" t="s">
        <v>772</v>
      </c>
      <c r="M284" s="5">
        <v>45507.0</v>
      </c>
      <c r="N284" s="4" t="s">
        <v>4512</v>
      </c>
    </row>
    <row r="285" ht="14.25" hidden="1" customHeight="1">
      <c r="A285" s="11">
        <v>14131.0</v>
      </c>
      <c r="B285" s="12" t="s">
        <v>1848</v>
      </c>
      <c r="C285" s="12" t="s">
        <v>2120</v>
      </c>
      <c r="D285" s="12" t="s">
        <v>5400</v>
      </c>
      <c r="E285" s="12" t="s">
        <v>5401</v>
      </c>
      <c r="F285" s="12" t="s">
        <v>4507</v>
      </c>
      <c r="G285" s="12" t="s">
        <v>4508</v>
      </c>
      <c r="H285" s="11">
        <v>1407858.0</v>
      </c>
      <c r="I285" s="12" t="s">
        <v>4920</v>
      </c>
      <c r="J285" s="12" t="s">
        <v>4921</v>
      </c>
      <c r="K285" s="12" t="s">
        <v>5402</v>
      </c>
      <c r="L285" s="12" t="s">
        <v>772</v>
      </c>
      <c r="M285" s="16">
        <v>45507.0</v>
      </c>
      <c r="N285" s="12" t="s">
        <v>4512</v>
      </c>
    </row>
    <row r="286" ht="14.25" hidden="1" customHeight="1">
      <c r="A286" s="3">
        <v>14131.0</v>
      </c>
      <c r="B286" s="4" t="s">
        <v>1848</v>
      </c>
      <c r="C286" s="4" t="s">
        <v>2125</v>
      </c>
      <c r="D286" s="4" t="s">
        <v>5403</v>
      </c>
      <c r="E286" s="4" t="s">
        <v>5404</v>
      </c>
      <c r="F286" s="4" t="s">
        <v>4554</v>
      </c>
      <c r="G286" s="4" t="s">
        <v>4508</v>
      </c>
      <c r="H286" s="3">
        <v>1.3946184E7</v>
      </c>
      <c r="I286" s="4" t="s">
        <v>5405</v>
      </c>
      <c r="J286" s="4" t="s">
        <v>5406</v>
      </c>
      <c r="K286" s="4" t="s">
        <v>5407</v>
      </c>
      <c r="L286" s="4" t="s">
        <v>772</v>
      </c>
      <c r="M286" s="5">
        <v>45507.0</v>
      </c>
      <c r="N286" s="4" t="s">
        <v>4512</v>
      </c>
    </row>
    <row r="287" ht="14.25" hidden="1" customHeight="1">
      <c r="A287" s="11">
        <v>14131.0</v>
      </c>
      <c r="B287" s="12" t="s">
        <v>1848</v>
      </c>
      <c r="C287" s="12" t="s">
        <v>2140</v>
      </c>
      <c r="D287" s="12" t="s">
        <v>5408</v>
      </c>
      <c r="E287" s="12" t="s">
        <v>5409</v>
      </c>
      <c r="F287" s="12" t="s">
        <v>4507</v>
      </c>
      <c r="G287" s="12" t="s">
        <v>4508</v>
      </c>
      <c r="H287" s="11">
        <v>1140411.0</v>
      </c>
      <c r="I287" s="12" t="s">
        <v>5405</v>
      </c>
      <c r="J287" s="12" t="s">
        <v>5406</v>
      </c>
      <c r="K287" s="12" t="s">
        <v>5410</v>
      </c>
      <c r="L287" s="12" t="s">
        <v>772</v>
      </c>
      <c r="M287" s="16">
        <v>45507.0</v>
      </c>
      <c r="N287" s="12" t="s">
        <v>4512</v>
      </c>
    </row>
    <row r="288" ht="14.25" hidden="1" customHeight="1">
      <c r="A288" s="3">
        <v>14131.0</v>
      </c>
      <c r="B288" s="4" t="s">
        <v>1848</v>
      </c>
      <c r="C288" s="4" t="s">
        <v>1899</v>
      </c>
      <c r="D288" s="4" t="s">
        <v>5411</v>
      </c>
      <c r="E288" s="4" t="s">
        <v>1900</v>
      </c>
      <c r="F288" s="4" t="s">
        <v>4507</v>
      </c>
      <c r="G288" s="4" t="s">
        <v>4508</v>
      </c>
      <c r="H288" s="3">
        <v>1234272.0</v>
      </c>
      <c r="I288" s="4" t="s">
        <v>5412</v>
      </c>
      <c r="J288" s="4" t="s">
        <v>5413</v>
      </c>
      <c r="K288" s="4" t="s">
        <v>5414</v>
      </c>
      <c r="L288" s="4" t="s">
        <v>772</v>
      </c>
      <c r="M288" s="5">
        <v>45507.0</v>
      </c>
      <c r="N288" s="4" t="s">
        <v>4512</v>
      </c>
    </row>
    <row r="289" ht="14.25" hidden="1" customHeight="1">
      <c r="A289" s="11">
        <v>14130.0</v>
      </c>
      <c r="B289" s="12" t="s">
        <v>2174</v>
      </c>
      <c r="C289" s="12" t="s">
        <v>2184</v>
      </c>
      <c r="D289" s="12" t="s">
        <v>5415</v>
      </c>
      <c r="E289" s="12" t="s">
        <v>2185</v>
      </c>
      <c r="F289" s="12" t="s">
        <v>4591</v>
      </c>
      <c r="G289" s="12" t="s">
        <v>4508</v>
      </c>
      <c r="H289" s="11">
        <v>6406502.0</v>
      </c>
      <c r="I289" s="12" t="s">
        <v>5416</v>
      </c>
      <c r="J289" s="12" t="s">
        <v>5417</v>
      </c>
      <c r="K289" s="12" t="s">
        <v>5418</v>
      </c>
      <c r="L289" s="12" t="s">
        <v>772</v>
      </c>
      <c r="M289" s="16">
        <v>45507.0</v>
      </c>
      <c r="N289" s="12" t="s">
        <v>4512</v>
      </c>
    </row>
    <row r="290" ht="14.25" hidden="1" customHeight="1">
      <c r="A290" s="3">
        <v>14130.0</v>
      </c>
      <c r="B290" s="4" t="s">
        <v>2174</v>
      </c>
      <c r="C290" s="4" t="s">
        <v>2180</v>
      </c>
      <c r="D290" s="4" t="s">
        <v>5419</v>
      </c>
      <c r="E290" s="4" t="s">
        <v>2181</v>
      </c>
      <c r="F290" s="4" t="s">
        <v>4554</v>
      </c>
      <c r="G290" s="4" t="s">
        <v>4508</v>
      </c>
      <c r="H290" s="3">
        <v>750000.0</v>
      </c>
      <c r="I290" s="4" t="s">
        <v>4897</v>
      </c>
      <c r="J290" s="4" t="s">
        <v>4898</v>
      </c>
      <c r="K290" s="4" t="s">
        <v>5420</v>
      </c>
      <c r="L290" s="4" t="s">
        <v>772</v>
      </c>
      <c r="M290" s="5">
        <v>45507.0</v>
      </c>
      <c r="N290" s="4" t="s">
        <v>4512</v>
      </c>
    </row>
    <row r="291" ht="14.25" hidden="1" customHeight="1">
      <c r="A291" s="11">
        <v>14130.0</v>
      </c>
      <c r="B291" s="12" t="s">
        <v>2174</v>
      </c>
      <c r="C291" s="12" t="s">
        <v>2189</v>
      </c>
      <c r="D291" s="12" t="s">
        <v>5421</v>
      </c>
      <c r="E291" s="12" t="s">
        <v>2190</v>
      </c>
      <c r="F291" s="12" t="s">
        <v>4507</v>
      </c>
      <c r="G291" s="12" t="s">
        <v>4508</v>
      </c>
      <c r="H291" s="11">
        <v>1.6200001E7</v>
      </c>
      <c r="I291" s="12" t="s">
        <v>4897</v>
      </c>
      <c r="J291" s="12" t="s">
        <v>4898</v>
      </c>
      <c r="K291" s="12" t="s">
        <v>5422</v>
      </c>
      <c r="L291" s="12" t="s">
        <v>772</v>
      </c>
      <c r="M291" s="16">
        <v>45507.0</v>
      </c>
      <c r="N291" s="12" t="s">
        <v>4512</v>
      </c>
    </row>
    <row r="292" ht="14.25" hidden="1" customHeight="1">
      <c r="A292" s="3">
        <v>14130.0</v>
      </c>
      <c r="B292" s="4" t="s">
        <v>2174</v>
      </c>
      <c r="C292" s="4" t="s">
        <v>2175</v>
      </c>
      <c r="D292" s="4" t="s">
        <v>5423</v>
      </c>
      <c r="E292" s="4" t="s">
        <v>2176</v>
      </c>
      <c r="F292" s="4" t="s">
        <v>4554</v>
      </c>
      <c r="G292" s="4" t="s">
        <v>4508</v>
      </c>
      <c r="H292" s="3">
        <v>1299990.0</v>
      </c>
      <c r="I292" s="4" t="s">
        <v>4985</v>
      </c>
      <c r="J292" s="4" t="s">
        <v>4986</v>
      </c>
      <c r="K292" s="4" t="s">
        <v>5424</v>
      </c>
      <c r="L292" s="4" t="s">
        <v>772</v>
      </c>
      <c r="M292" s="5">
        <v>45507.0</v>
      </c>
      <c r="N292" s="4" t="s">
        <v>4512</v>
      </c>
    </row>
    <row r="293" ht="14.25" hidden="1" customHeight="1">
      <c r="A293" s="11">
        <v>14129.0</v>
      </c>
      <c r="B293" s="12" t="s">
        <v>2193</v>
      </c>
      <c r="C293" s="12" t="s">
        <v>1849</v>
      </c>
      <c r="D293" s="12" t="s">
        <v>5194</v>
      </c>
      <c r="E293" s="12" t="s">
        <v>1850</v>
      </c>
      <c r="F293" s="12" t="s">
        <v>4507</v>
      </c>
      <c r="G293" s="12" t="s">
        <v>4508</v>
      </c>
      <c r="H293" s="11">
        <v>9.16397955E8</v>
      </c>
      <c r="I293" s="12" t="s">
        <v>5195</v>
      </c>
      <c r="J293" s="12" t="s">
        <v>5196</v>
      </c>
      <c r="K293" s="12" t="s">
        <v>5197</v>
      </c>
      <c r="L293" s="12" t="s">
        <v>772</v>
      </c>
      <c r="M293" s="16">
        <v>45507.0</v>
      </c>
      <c r="N293" s="12" t="s">
        <v>4512</v>
      </c>
    </row>
    <row r="294" ht="14.25" hidden="1" customHeight="1">
      <c r="A294" s="3">
        <v>14129.0</v>
      </c>
      <c r="B294" s="4" t="s">
        <v>2193</v>
      </c>
      <c r="C294" s="4" t="s">
        <v>2204</v>
      </c>
      <c r="D294" s="4" t="s">
        <v>5425</v>
      </c>
      <c r="E294" s="4" t="s">
        <v>5426</v>
      </c>
      <c r="F294" s="4" t="s">
        <v>4554</v>
      </c>
      <c r="G294" s="4" t="s">
        <v>4508</v>
      </c>
      <c r="H294" s="3">
        <v>4192304.0</v>
      </c>
      <c r="I294" s="4" t="s">
        <v>4821</v>
      </c>
      <c r="J294" s="4" t="s">
        <v>4822</v>
      </c>
      <c r="K294" s="4" t="s">
        <v>5427</v>
      </c>
      <c r="L294" s="4" t="s">
        <v>772</v>
      </c>
      <c r="M294" s="5">
        <v>45507.0</v>
      </c>
      <c r="N294" s="4" t="s">
        <v>4512</v>
      </c>
    </row>
    <row r="295" ht="14.25" hidden="1" customHeight="1">
      <c r="A295" s="11">
        <v>14129.0</v>
      </c>
      <c r="B295" s="12" t="s">
        <v>2193</v>
      </c>
      <c r="C295" s="12" t="s">
        <v>1481</v>
      </c>
      <c r="D295" s="12" t="s">
        <v>4819</v>
      </c>
      <c r="E295" s="12" t="s">
        <v>4820</v>
      </c>
      <c r="F295" s="12" t="s">
        <v>4507</v>
      </c>
      <c r="G295" s="12" t="s">
        <v>4508</v>
      </c>
      <c r="H295" s="11">
        <v>5985904.0</v>
      </c>
      <c r="I295" s="12" t="s">
        <v>4821</v>
      </c>
      <c r="J295" s="12" t="s">
        <v>4822</v>
      </c>
      <c r="K295" s="12" t="s">
        <v>4823</v>
      </c>
      <c r="L295" s="12" t="s">
        <v>772</v>
      </c>
      <c r="M295" s="16">
        <v>45507.0</v>
      </c>
      <c r="N295" s="12" t="s">
        <v>4512</v>
      </c>
    </row>
    <row r="296" ht="14.25" hidden="1" customHeight="1">
      <c r="A296" s="3">
        <v>14129.0</v>
      </c>
      <c r="B296" s="4" t="s">
        <v>2193</v>
      </c>
      <c r="C296" s="4" t="s">
        <v>1481</v>
      </c>
      <c r="D296" s="4" t="s">
        <v>4819</v>
      </c>
      <c r="E296" s="4" t="s">
        <v>4820</v>
      </c>
      <c r="F296" s="4" t="s">
        <v>4507</v>
      </c>
      <c r="G296" s="4" t="s">
        <v>4508</v>
      </c>
      <c r="H296" s="3">
        <v>5985904.0</v>
      </c>
      <c r="I296" s="4" t="s">
        <v>4821</v>
      </c>
      <c r="J296" s="4" t="s">
        <v>4822</v>
      </c>
      <c r="K296" s="4" t="s">
        <v>4823</v>
      </c>
      <c r="L296" s="4" t="s">
        <v>772</v>
      </c>
      <c r="M296" s="5">
        <v>45507.0</v>
      </c>
      <c r="N296" s="4" t="s">
        <v>4512</v>
      </c>
    </row>
    <row r="297" ht="14.25" hidden="1" customHeight="1">
      <c r="A297" s="11">
        <v>14129.0</v>
      </c>
      <c r="B297" s="12" t="s">
        <v>2193</v>
      </c>
      <c r="C297" s="12" t="s">
        <v>2208</v>
      </c>
      <c r="D297" s="12" t="s">
        <v>5428</v>
      </c>
      <c r="E297" s="12" t="s">
        <v>5429</v>
      </c>
      <c r="F297" s="12" t="s">
        <v>4554</v>
      </c>
      <c r="G297" s="12" t="s">
        <v>4508</v>
      </c>
      <c r="H297" s="11">
        <v>5961228.0</v>
      </c>
      <c r="I297" s="12" t="s">
        <v>4836</v>
      </c>
      <c r="J297" s="12" t="s">
        <v>4837</v>
      </c>
      <c r="K297" s="12" t="s">
        <v>5430</v>
      </c>
      <c r="L297" s="12" t="s">
        <v>772</v>
      </c>
      <c r="M297" s="16">
        <v>45507.0</v>
      </c>
      <c r="N297" s="12" t="s">
        <v>4512</v>
      </c>
    </row>
    <row r="298" ht="14.25" hidden="1" customHeight="1">
      <c r="A298" s="3">
        <v>14129.0</v>
      </c>
      <c r="B298" s="4" t="s">
        <v>2193</v>
      </c>
      <c r="C298" s="4" t="s">
        <v>1471</v>
      </c>
      <c r="D298" s="4" t="s">
        <v>4834</v>
      </c>
      <c r="E298" s="4" t="s">
        <v>4835</v>
      </c>
      <c r="F298" s="4" t="s">
        <v>4507</v>
      </c>
      <c r="G298" s="4" t="s">
        <v>4508</v>
      </c>
      <c r="H298" s="3">
        <v>1.6898835E7</v>
      </c>
      <c r="I298" s="4" t="s">
        <v>4836</v>
      </c>
      <c r="J298" s="4" t="s">
        <v>4837</v>
      </c>
      <c r="K298" s="4" t="s">
        <v>4838</v>
      </c>
      <c r="L298" s="4" t="s">
        <v>772</v>
      </c>
      <c r="M298" s="5">
        <v>45507.0</v>
      </c>
      <c r="N298" s="4" t="s">
        <v>4512</v>
      </c>
    </row>
    <row r="299" ht="14.25" hidden="1" customHeight="1">
      <c r="A299" s="11">
        <v>14129.0</v>
      </c>
      <c r="B299" s="12" t="s">
        <v>2193</v>
      </c>
      <c r="C299" s="12" t="s">
        <v>1471</v>
      </c>
      <c r="D299" s="12" t="s">
        <v>4834</v>
      </c>
      <c r="E299" s="12" t="s">
        <v>4835</v>
      </c>
      <c r="F299" s="12" t="s">
        <v>4507</v>
      </c>
      <c r="G299" s="12" t="s">
        <v>4508</v>
      </c>
      <c r="H299" s="11">
        <v>1.6898835E7</v>
      </c>
      <c r="I299" s="12" t="s">
        <v>4836</v>
      </c>
      <c r="J299" s="12" t="s">
        <v>4837</v>
      </c>
      <c r="K299" s="12" t="s">
        <v>4838</v>
      </c>
      <c r="L299" s="12" t="s">
        <v>772</v>
      </c>
      <c r="M299" s="16">
        <v>45507.0</v>
      </c>
      <c r="N299" s="12" t="s">
        <v>4512</v>
      </c>
    </row>
    <row r="300" ht="14.25" hidden="1" customHeight="1">
      <c r="A300" s="3">
        <v>14129.0</v>
      </c>
      <c r="B300" s="4" t="s">
        <v>2193</v>
      </c>
      <c r="C300" s="4" t="s">
        <v>2212</v>
      </c>
      <c r="D300" s="4" t="s">
        <v>5431</v>
      </c>
      <c r="E300" s="4" t="s">
        <v>5432</v>
      </c>
      <c r="F300" s="4" t="s">
        <v>4507</v>
      </c>
      <c r="G300" s="4" t="s">
        <v>4508</v>
      </c>
      <c r="H300" s="3">
        <v>202370.0</v>
      </c>
      <c r="I300" s="4" t="s">
        <v>4845</v>
      </c>
      <c r="J300" s="4" t="s">
        <v>4846</v>
      </c>
      <c r="K300" s="4" t="s">
        <v>5433</v>
      </c>
      <c r="L300" s="4" t="s">
        <v>772</v>
      </c>
      <c r="M300" s="5">
        <v>45507.0</v>
      </c>
      <c r="N300" s="4" t="s">
        <v>4512</v>
      </c>
    </row>
    <row r="301" ht="14.25" hidden="1" customHeight="1">
      <c r="A301" s="11">
        <v>14129.0</v>
      </c>
      <c r="B301" s="12" t="s">
        <v>2193</v>
      </c>
      <c r="C301" s="12" t="s">
        <v>1969</v>
      </c>
      <c r="D301" s="12" t="s">
        <v>5244</v>
      </c>
      <c r="E301" s="12" t="s">
        <v>5245</v>
      </c>
      <c r="F301" s="12" t="s">
        <v>4507</v>
      </c>
      <c r="G301" s="12" t="s">
        <v>4508</v>
      </c>
      <c r="H301" s="11">
        <v>4092003.0</v>
      </c>
      <c r="I301" s="12" t="s">
        <v>5246</v>
      </c>
      <c r="J301" s="12" t="s">
        <v>5247</v>
      </c>
      <c r="K301" s="12" t="s">
        <v>5248</v>
      </c>
      <c r="L301" s="12" t="s">
        <v>772</v>
      </c>
      <c r="M301" s="16">
        <v>45507.0</v>
      </c>
      <c r="N301" s="12" t="s">
        <v>4512</v>
      </c>
    </row>
    <row r="302" ht="14.25" hidden="1" customHeight="1">
      <c r="A302" s="3">
        <v>14129.0</v>
      </c>
      <c r="B302" s="4" t="s">
        <v>2193</v>
      </c>
      <c r="C302" s="4" t="s">
        <v>1969</v>
      </c>
      <c r="D302" s="4" t="s">
        <v>5253</v>
      </c>
      <c r="E302" s="4" t="s">
        <v>5245</v>
      </c>
      <c r="F302" s="4" t="s">
        <v>4507</v>
      </c>
      <c r="G302" s="4" t="s">
        <v>4508</v>
      </c>
      <c r="H302" s="3">
        <v>74222.0</v>
      </c>
      <c r="I302" s="4" t="s">
        <v>5254</v>
      </c>
      <c r="J302" s="4" t="s">
        <v>5255</v>
      </c>
      <c r="K302" s="4" t="s">
        <v>5256</v>
      </c>
      <c r="L302" s="4" t="s">
        <v>772</v>
      </c>
      <c r="M302" s="5">
        <v>45507.0</v>
      </c>
      <c r="N302" s="4" t="s">
        <v>4512</v>
      </c>
    </row>
    <row r="303" ht="14.25" hidden="1" customHeight="1">
      <c r="A303" s="11">
        <v>14129.0</v>
      </c>
      <c r="B303" s="12" t="s">
        <v>2193</v>
      </c>
      <c r="C303" s="12" t="s">
        <v>2194</v>
      </c>
      <c r="D303" s="12" t="s">
        <v>5434</v>
      </c>
      <c r="E303" s="12" t="s">
        <v>2195</v>
      </c>
      <c r="F303" s="12" t="s">
        <v>4507</v>
      </c>
      <c r="G303" s="12" t="s">
        <v>4508</v>
      </c>
      <c r="H303" s="11">
        <v>1.109271991E9</v>
      </c>
      <c r="I303" s="12" t="s">
        <v>5435</v>
      </c>
      <c r="J303" s="12" t="s">
        <v>5436</v>
      </c>
      <c r="K303" s="12" t="s">
        <v>5437</v>
      </c>
      <c r="L303" s="12" t="s">
        <v>772</v>
      </c>
      <c r="M303" s="16">
        <v>45507.0</v>
      </c>
      <c r="N303" s="12" t="s">
        <v>4512</v>
      </c>
    </row>
    <row r="304" ht="14.25" hidden="1" customHeight="1">
      <c r="A304" s="3">
        <v>14129.0</v>
      </c>
      <c r="B304" s="4" t="s">
        <v>2193</v>
      </c>
      <c r="C304" s="4" t="s">
        <v>2208</v>
      </c>
      <c r="D304" s="4" t="s">
        <v>5438</v>
      </c>
      <c r="E304" s="4" t="s">
        <v>5429</v>
      </c>
      <c r="F304" s="4" t="s">
        <v>4507</v>
      </c>
      <c r="G304" s="4" t="s">
        <v>4508</v>
      </c>
      <c r="H304" s="3">
        <v>674960.0</v>
      </c>
      <c r="I304" s="4" t="s">
        <v>4867</v>
      </c>
      <c r="J304" s="4" t="s">
        <v>4868</v>
      </c>
      <c r="K304" s="4" t="s">
        <v>5439</v>
      </c>
      <c r="L304" s="4" t="s">
        <v>772</v>
      </c>
      <c r="M304" s="5">
        <v>45507.0</v>
      </c>
      <c r="N304" s="4" t="s">
        <v>4512</v>
      </c>
    </row>
    <row r="305" ht="14.25" hidden="1" customHeight="1">
      <c r="A305" s="11">
        <v>14129.0</v>
      </c>
      <c r="B305" s="12" t="s">
        <v>2193</v>
      </c>
      <c r="C305" s="12" t="s">
        <v>1471</v>
      </c>
      <c r="D305" s="12" t="s">
        <v>4866</v>
      </c>
      <c r="E305" s="12" t="s">
        <v>4835</v>
      </c>
      <c r="F305" s="12" t="s">
        <v>4507</v>
      </c>
      <c r="G305" s="12" t="s">
        <v>4508</v>
      </c>
      <c r="H305" s="11">
        <v>672600.0</v>
      </c>
      <c r="I305" s="12" t="s">
        <v>4867</v>
      </c>
      <c r="J305" s="12" t="s">
        <v>4868</v>
      </c>
      <c r="K305" s="12" t="s">
        <v>4869</v>
      </c>
      <c r="L305" s="12" t="s">
        <v>772</v>
      </c>
      <c r="M305" s="16">
        <v>45507.0</v>
      </c>
      <c r="N305" s="12" t="s">
        <v>4512</v>
      </c>
    </row>
    <row r="306" ht="14.25" hidden="1" customHeight="1">
      <c r="A306" s="3">
        <v>14129.0</v>
      </c>
      <c r="B306" s="4" t="s">
        <v>2193</v>
      </c>
      <c r="C306" s="4" t="s">
        <v>1471</v>
      </c>
      <c r="D306" s="4" t="s">
        <v>4866</v>
      </c>
      <c r="E306" s="4" t="s">
        <v>4835</v>
      </c>
      <c r="F306" s="4" t="s">
        <v>4507</v>
      </c>
      <c r="G306" s="4" t="s">
        <v>4508</v>
      </c>
      <c r="H306" s="3">
        <v>672600.0</v>
      </c>
      <c r="I306" s="4" t="s">
        <v>4867</v>
      </c>
      <c r="J306" s="4" t="s">
        <v>4868</v>
      </c>
      <c r="K306" s="4" t="s">
        <v>4869</v>
      </c>
      <c r="L306" s="4" t="s">
        <v>772</v>
      </c>
      <c r="M306" s="5">
        <v>45507.0</v>
      </c>
      <c r="N306" s="4" t="s">
        <v>4512</v>
      </c>
    </row>
    <row r="307" ht="14.25" hidden="1" customHeight="1">
      <c r="A307" s="11">
        <v>14129.0</v>
      </c>
      <c r="B307" s="12" t="s">
        <v>2193</v>
      </c>
      <c r="C307" s="12" t="s">
        <v>1849</v>
      </c>
      <c r="D307" s="12" t="s">
        <v>5312</v>
      </c>
      <c r="E307" s="12" t="s">
        <v>1850</v>
      </c>
      <c r="F307" s="12" t="s">
        <v>4507</v>
      </c>
      <c r="G307" s="12" t="s">
        <v>4508</v>
      </c>
      <c r="H307" s="11">
        <v>5.40992965E8</v>
      </c>
      <c r="I307" s="12" t="s">
        <v>5313</v>
      </c>
      <c r="J307" s="12" t="s">
        <v>5314</v>
      </c>
      <c r="K307" s="12" t="s">
        <v>5315</v>
      </c>
      <c r="L307" s="12" t="s">
        <v>772</v>
      </c>
      <c r="M307" s="16">
        <v>45507.0</v>
      </c>
      <c r="N307" s="12" t="s">
        <v>4512</v>
      </c>
    </row>
    <row r="308" ht="14.25" hidden="1" customHeight="1">
      <c r="A308" s="3">
        <v>14129.0</v>
      </c>
      <c r="B308" s="4" t="s">
        <v>2193</v>
      </c>
      <c r="C308" s="4" t="s">
        <v>2215</v>
      </c>
      <c r="D308" s="4" t="s">
        <v>5440</v>
      </c>
      <c r="E308" s="4" t="s">
        <v>5441</v>
      </c>
      <c r="F308" s="4" t="s">
        <v>4507</v>
      </c>
      <c r="G308" s="4" t="s">
        <v>4508</v>
      </c>
      <c r="H308" s="3">
        <v>204000.0</v>
      </c>
      <c r="I308" s="4" t="s">
        <v>4884</v>
      </c>
      <c r="J308" s="4" t="s">
        <v>4885</v>
      </c>
      <c r="K308" s="4" t="s">
        <v>5442</v>
      </c>
      <c r="L308" s="4" t="s">
        <v>772</v>
      </c>
      <c r="M308" s="5">
        <v>45507.0</v>
      </c>
      <c r="N308" s="4" t="s">
        <v>4512</v>
      </c>
    </row>
    <row r="309" ht="14.25" hidden="1" customHeight="1">
      <c r="A309" s="11">
        <v>14129.0</v>
      </c>
      <c r="B309" s="12" t="s">
        <v>2193</v>
      </c>
      <c r="C309" s="12" t="s">
        <v>1969</v>
      </c>
      <c r="D309" s="12" t="s">
        <v>5330</v>
      </c>
      <c r="E309" s="12" t="s">
        <v>5245</v>
      </c>
      <c r="F309" s="12" t="s">
        <v>4507</v>
      </c>
      <c r="G309" s="12" t="s">
        <v>4508</v>
      </c>
      <c r="H309" s="11">
        <v>70092.0</v>
      </c>
      <c r="I309" s="12" t="s">
        <v>5331</v>
      </c>
      <c r="J309" s="12" t="s">
        <v>5332</v>
      </c>
      <c r="K309" s="12" t="s">
        <v>5333</v>
      </c>
      <c r="L309" s="12" t="s">
        <v>772</v>
      </c>
      <c r="M309" s="16">
        <v>45507.0</v>
      </c>
      <c r="N309" s="12" t="s">
        <v>4512</v>
      </c>
    </row>
    <row r="310" ht="14.25" hidden="1" customHeight="1">
      <c r="A310" s="3">
        <v>14129.0</v>
      </c>
      <c r="B310" s="4" t="s">
        <v>2193</v>
      </c>
      <c r="C310" s="4" t="s">
        <v>1560</v>
      </c>
      <c r="D310" s="4" t="s">
        <v>4911</v>
      </c>
      <c r="E310" s="4" t="s">
        <v>1527</v>
      </c>
      <c r="F310" s="4" t="s">
        <v>4507</v>
      </c>
      <c r="G310" s="4" t="s">
        <v>4508</v>
      </c>
      <c r="H310" s="3">
        <v>203196.0</v>
      </c>
      <c r="I310" s="4" t="s">
        <v>4905</v>
      </c>
      <c r="J310" s="4" t="s">
        <v>4906</v>
      </c>
      <c r="K310" s="4" t="s">
        <v>4912</v>
      </c>
      <c r="L310" s="4" t="s">
        <v>772</v>
      </c>
      <c r="M310" s="5">
        <v>45507.0</v>
      </c>
      <c r="N310" s="4" t="s">
        <v>4512</v>
      </c>
    </row>
    <row r="311" ht="14.25" hidden="1" customHeight="1">
      <c r="A311" s="11">
        <v>14124.0</v>
      </c>
      <c r="B311" s="12" t="s">
        <v>2218</v>
      </c>
      <c r="C311" s="12" t="s">
        <v>2219</v>
      </c>
      <c r="D311" s="12" t="s">
        <v>5443</v>
      </c>
      <c r="E311" s="12" t="s">
        <v>5444</v>
      </c>
      <c r="F311" s="12" t="s">
        <v>4507</v>
      </c>
      <c r="G311" s="12" t="s">
        <v>4508</v>
      </c>
      <c r="H311" s="11">
        <v>5.00000001E8</v>
      </c>
      <c r="I311" s="12" t="s">
        <v>5445</v>
      </c>
      <c r="J311" s="12" t="s">
        <v>5446</v>
      </c>
      <c r="K311" s="12" t="s">
        <v>5447</v>
      </c>
      <c r="L311" s="12" t="s">
        <v>772</v>
      </c>
      <c r="M311" s="16">
        <v>45507.0</v>
      </c>
      <c r="N311" s="12" t="s">
        <v>4512</v>
      </c>
    </row>
    <row r="312" ht="14.25" hidden="1" customHeight="1">
      <c r="A312" s="3">
        <v>14118.0</v>
      </c>
      <c r="B312" s="4" t="s">
        <v>660</v>
      </c>
      <c r="C312" s="4" t="s">
        <v>2226</v>
      </c>
      <c r="D312" s="4" t="s">
        <v>5448</v>
      </c>
      <c r="E312" s="4" t="s">
        <v>2227</v>
      </c>
      <c r="F312" s="4" t="s">
        <v>4602</v>
      </c>
      <c r="G312" s="4" t="s">
        <v>4508</v>
      </c>
      <c r="H312" s="3">
        <v>1344964.0</v>
      </c>
      <c r="I312" s="4" t="s">
        <v>5449</v>
      </c>
      <c r="J312" s="4" t="s">
        <v>5450</v>
      </c>
      <c r="K312" s="4" t="s">
        <v>5451</v>
      </c>
      <c r="L312" s="4" t="s">
        <v>772</v>
      </c>
      <c r="M312" s="5">
        <v>45507.0</v>
      </c>
      <c r="N312" s="4" t="s">
        <v>4512</v>
      </c>
    </row>
    <row r="313" ht="14.25" hidden="1" customHeight="1">
      <c r="A313" s="11">
        <v>14063.0</v>
      </c>
      <c r="B313" s="12" t="s">
        <v>2234</v>
      </c>
      <c r="C313" s="12" t="s">
        <v>2235</v>
      </c>
      <c r="D313" s="12" t="s">
        <v>5452</v>
      </c>
      <c r="E313" s="12" t="s">
        <v>2236</v>
      </c>
      <c r="F313" s="12" t="s">
        <v>4507</v>
      </c>
      <c r="G313" s="12" t="s">
        <v>4508</v>
      </c>
      <c r="H313" s="11">
        <v>3.850112191E9</v>
      </c>
      <c r="I313" s="12" t="s">
        <v>5453</v>
      </c>
      <c r="J313" s="12" t="s">
        <v>5454</v>
      </c>
      <c r="K313" s="12" t="s">
        <v>5455</v>
      </c>
      <c r="L313" s="12" t="s">
        <v>772</v>
      </c>
      <c r="M313" s="16">
        <v>45507.0</v>
      </c>
      <c r="N313" s="12" t="s">
        <v>4512</v>
      </c>
    </row>
    <row r="314" ht="14.25" hidden="1" customHeight="1">
      <c r="A314" s="3">
        <v>14054.0</v>
      </c>
      <c r="B314" s="4" t="s">
        <v>2239</v>
      </c>
      <c r="C314" s="4" t="s">
        <v>2240</v>
      </c>
      <c r="D314" s="4" t="s">
        <v>5456</v>
      </c>
      <c r="E314" s="4" t="s">
        <v>2241</v>
      </c>
      <c r="F314" s="4" t="s">
        <v>4507</v>
      </c>
      <c r="G314" s="4" t="s">
        <v>4508</v>
      </c>
      <c r="H314" s="4" t="s">
        <v>5457</v>
      </c>
      <c r="I314" s="4" t="s">
        <v>5458</v>
      </c>
      <c r="J314" s="4" t="s">
        <v>5459</v>
      </c>
      <c r="K314" s="4" t="s">
        <v>5460</v>
      </c>
      <c r="L314" s="4" t="s">
        <v>772</v>
      </c>
      <c r="M314" s="5">
        <v>45507.0</v>
      </c>
      <c r="N314" s="4" t="s">
        <v>4512</v>
      </c>
    </row>
    <row r="315" ht="14.25" hidden="1" customHeight="1">
      <c r="A315" s="11">
        <v>14054.0</v>
      </c>
      <c r="B315" s="12" t="s">
        <v>2239</v>
      </c>
      <c r="C315" s="12" t="s">
        <v>2240</v>
      </c>
      <c r="D315" s="12" t="s">
        <v>5461</v>
      </c>
      <c r="E315" s="12" t="s">
        <v>2241</v>
      </c>
      <c r="F315" s="12" t="s">
        <v>4507</v>
      </c>
      <c r="G315" s="12" t="s">
        <v>4508</v>
      </c>
      <c r="H315" s="11">
        <v>2.097275328E9</v>
      </c>
      <c r="I315" s="12" t="s">
        <v>5462</v>
      </c>
      <c r="K315" s="12" t="s">
        <v>5463</v>
      </c>
      <c r="L315" s="12" t="s">
        <v>772</v>
      </c>
      <c r="M315" s="16">
        <v>45507.0</v>
      </c>
      <c r="N315" s="12" t="s">
        <v>4512</v>
      </c>
    </row>
    <row r="316" ht="14.25" hidden="1" customHeight="1">
      <c r="A316" s="3">
        <v>14054.0</v>
      </c>
      <c r="B316" s="4" t="s">
        <v>2239</v>
      </c>
      <c r="C316" s="4" t="s">
        <v>2245</v>
      </c>
      <c r="D316" s="4" t="s">
        <v>5464</v>
      </c>
      <c r="E316" s="4" t="s">
        <v>2246</v>
      </c>
      <c r="F316" s="4" t="s">
        <v>4507</v>
      </c>
      <c r="G316" s="4" t="s">
        <v>4508</v>
      </c>
      <c r="H316" s="3">
        <v>8.85550105E8</v>
      </c>
      <c r="I316" s="4" t="s">
        <v>5465</v>
      </c>
      <c r="J316" s="4" t="s">
        <v>5466</v>
      </c>
      <c r="K316" s="4" t="s">
        <v>5467</v>
      </c>
      <c r="L316" s="4" t="s">
        <v>772</v>
      </c>
      <c r="M316" s="5">
        <v>45507.0</v>
      </c>
      <c r="N316" s="4" t="s">
        <v>4512</v>
      </c>
    </row>
    <row r="317" ht="14.25" hidden="1" customHeight="1">
      <c r="A317" s="11">
        <v>13928.0</v>
      </c>
      <c r="B317" s="12" t="s">
        <v>2254</v>
      </c>
      <c r="C317" s="12" t="s">
        <v>2352</v>
      </c>
      <c r="D317" s="12" t="s">
        <v>5468</v>
      </c>
      <c r="E317" s="12" t="s">
        <v>2353</v>
      </c>
      <c r="F317" s="12" t="s">
        <v>4507</v>
      </c>
      <c r="G317" s="12" t="s">
        <v>4508</v>
      </c>
      <c r="H317" s="11">
        <v>499966.0</v>
      </c>
      <c r="I317" s="12" t="s">
        <v>5469</v>
      </c>
      <c r="J317" s="12" t="s">
        <v>5470</v>
      </c>
      <c r="K317" s="12" t="s">
        <v>5471</v>
      </c>
      <c r="L317" s="12" t="s">
        <v>772</v>
      </c>
      <c r="M317" s="16">
        <v>45507.0</v>
      </c>
      <c r="N317" s="12" t="s">
        <v>4512</v>
      </c>
    </row>
    <row r="318" ht="14.25" hidden="1" customHeight="1">
      <c r="A318" s="3">
        <v>13928.0</v>
      </c>
      <c r="B318" s="4" t="s">
        <v>2254</v>
      </c>
      <c r="C318" s="4" t="s">
        <v>2298</v>
      </c>
      <c r="D318" s="4" t="s">
        <v>5472</v>
      </c>
      <c r="E318" s="4" t="s">
        <v>2299</v>
      </c>
      <c r="F318" s="4" t="s">
        <v>4507</v>
      </c>
      <c r="G318" s="4" t="s">
        <v>4508</v>
      </c>
      <c r="H318" s="3">
        <v>51448.0</v>
      </c>
      <c r="I318" s="4" t="s">
        <v>5473</v>
      </c>
      <c r="J318" s="4" t="s">
        <v>5474</v>
      </c>
      <c r="K318" s="4" t="s">
        <v>5475</v>
      </c>
      <c r="L318" s="4" t="s">
        <v>772</v>
      </c>
      <c r="M318" s="5">
        <v>45507.0</v>
      </c>
      <c r="N318" s="4" t="s">
        <v>4512</v>
      </c>
    </row>
    <row r="319" ht="14.25" hidden="1" customHeight="1">
      <c r="A319" s="11">
        <v>13928.0</v>
      </c>
      <c r="B319" s="12" t="s">
        <v>2254</v>
      </c>
      <c r="C319" s="12" t="s">
        <v>2321</v>
      </c>
      <c r="D319" s="12" t="s">
        <v>5476</v>
      </c>
      <c r="E319" s="12" t="s">
        <v>2322</v>
      </c>
      <c r="F319" s="12" t="s">
        <v>4554</v>
      </c>
      <c r="G319" s="12" t="s">
        <v>4508</v>
      </c>
      <c r="H319" s="11">
        <v>687645.0</v>
      </c>
      <c r="I319" s="12" t="s">
        <v>5473</v>
      </c>
      <c r="J319" s="12" t="s">
        <v>5474</v>
      </c>
      <c r="K319" s="12" t="s">
        <v>5477</v>
      </c>
      <c r="L319" s="12" t="s">
        <v>772</v>
      </c>
      <c r="M319" s="16">
        <v>45507.0</v>
      </c>
      <c r="N319" s="12" t="s">
        <v>4512</v>
      </c>
    </row>
    <row r="320" ht="14.25" hidden="1" customHeight="1">
      <c r="A320" s="3">
        <v>13928.0</v>
      </c>
      <c r="B320" s="4" t="s">
        <v>2254</v>
      </c>
      <c r="C320" s="4" t="s">
        <v>2450</v>
      </c>
      <c r="D320" s="4" t="s">
        <v>5478</v>
      </c>
      <c r="E320" s="4" t="s">
        <v>2451</v>
      </c>
      <c r="F320" s="4" t="s">
        <v>4554</v>
      </c>
      <c r="G320" s="4" t="s">
        <v>4508</v>
      </c>
      <c r="H320" s="3">
        <v>687645.0</v>
      </c>
      <c r="I320" s="4" t="s">
        <v>5473</v>
      </c>
      <c r="J320" s="4" t="s">
        <v>5474</v>
      </c>
      <c r="K320" s="4" t="s">
        <v>5479</v>
      </c>
      <c r="L320" s="4" t="s">
        <v>772</v>
      </c>
      <c r="M320" s="5">
        <v>45507.0</v>
      </c>
      <c r="N320" s="4" t="s">
        <v>4512</v>
      </c>
    </row>
    <row r="321" ht="14.25" hidden="1" customHeight="1">
      <c r="A321" s="11">
        <v>13928.0</v>
      </c>
      <c r="B321" s="12" t="s">
        <v>2254</v>
      </c>
      <c r="C321" s="12" t="s">
        <v>2405</v>
      </c>
      <c r="D321" s="12" t="s">
        <v>5480</v>
      </c>
      <c r="E321" s="12" t="s">
        <v>2406</v>
      </c>
      <c r="F321" s="12" t="s">
        <v>4507</v>
      </c>
      <c r="G321" s="12" t="s">
        <v>4508</v>
      </c>
      <c r="H321" s="11">
        <v>1623537.0</v>
      </c>
      <c r="I321" s="12" t="s">
        <v>4943</v>
      </c>
      <c r="J321" s="12" t="s">
        <v>4944</v>
      </c>
      <c r="K321" s="12" t="s">
        <v>5481</v>
      </c>
      <c r="L321" s="12" t="s">
        <v>772</v>
      </c>
      <c r="M321" s="16">
        <v>45507.0</v>
      </c>
      <c r="N321" s="12" t="s">
        <v>4512</v>
      </c>
    </row>
    <row r="322" ht="14.25" hidden="1" customHeight="1">
      <c r="A322" s="3">
        <v>13928.0</v>
      </c>
      <c r="B322" s="4" t="s">
        <v>2254</v>
      </c>
      <c r="C322" s="4" t="s">
        <v>2414</v>
      </c>
      <c r="D322" s="4" t="s">
        <v>5482</v>
      </c>
      <c r="E322" s="4" t="s">
        <v>2416</v>
      </c>
      <c r="F322" s="4" t="s">
        <v>4507</v>
      </c>
      <c r="G322" s="4" t="s">
        <v>4508</v>
      </c>
      <c r="H322" s="3">
        <v>2735494.0</v>
      </c>
      <c r="I322" s="4" t="s">
        <v>4943</v>
      </c>
      <c r="J322" s="4" t="s">
        <v>4944</v>
      </c>
      <c r="K322" s="4" t="s">
        <v>5483</v>
      </c>
      <c r="L322" s="4" t="s">
        <v>772</v>
      </c>
      <c r="M322" s="5">
        <v>45507.0</v>
      </c>
      <c r="N322" s="4" t="s">
        <v>4512</v>
      </c>
    </row>
    <row r="323" ht="14.25" hidden="1" customHeight="1">
      <c r="A323" s="11">
        <v>13928.0</v>
      </c>
      <c r="B323" s="12" t="s">
        <v>2254</v>
      </c>
      <c r="C323" s="12" t="s">
        <v>2424</v>
      </c>
      <c r="D323" s="12" t="s">
        <v>5484</v>
      </c>
      <c r="E323" s="12" t="s">
        <v>2425</v>
      </c>
      <c r="F323" s="12" t="s">
        <v>4507</v>
      </c>
      <c r="G323" s="12" t="s">
        <v>4508</v>
      </c>
      <c r="H323" s="11">
        <v>1120107.0</v>
      </c>
      <c r="I323" s="12" t="s">
        <v>4943</v>
      </c>
      <c r="J323" s="12" t="s">
        <v>4944</v>
      </c>
      <c r="K323" s="12" t="s">
        <v>5485</v>
      </c>
      <c r="L323" s="12" t="s">
        <v>772</v>
      </c>
      <c r="M323" s="16">
        <v>45507.0</v>
      </c>
      <c r="N323" s="12" t="s">
        <v>4512</v>
      </c>
    </row>
    <row r="324" ht="14.25" hidden="1" customHeight="1">
      <c r="A324" s="3">
        <v>13928.0</v>
      </c>
      <c r="B324" s="4" t="s">
        <v>2254</v>
      </c>
      <c r="C324" s="4" t="s">
        <v>2457</v>
      </c>
      <c r="D324" s="4" t="s">
        <v>5486</v>
      </c>
      <c r="E324" s="4" t="s">
        <v>2458</v>
      </c>
      <c r="F324" s="4" t="s">
        <v>4554</v>
      </c>
      <c r="G324" s="4" t="s">
        <v>4508</v>
      </c>
      <c r="H324" s="3">
        <v>85404.0</v>
      </c>
      <c r="I324" s="4" t="s">
        <v>4943</v>
      </c>
      <c r="J324" s="4" t="s">
        <v>4944</v>
      </c>
      <c r="K324" s="4" t="s">
        <v>5487</v>
      </c>
      <c r="L324" s="4" t="s">
        <v>772</v>
      </c>
      <c r="M324" s="5">
        <v>45507.0</v>
      </c>
      <c r="N324" s="4" t="s">
        <v>4512</v>
      </c>
    </row>
    <row r="325" ht="14.25" hidden="1" customHeight="1">
      <c r="A325" s="11">
        <v>13928.0</v>
      </c>
      <c r="B325" s="12" t="s">
        <v>2254</v>
      </c>
      <c r="C325" s="12" t="s">
        <v>2334</v>
      </c>
      <c r="D325" s="12" t="s">
        <v>5488</v>
      </c>
      <c r="E325" s="12" t="s">
        <v>2335</v>
      </c>
      <c r="F325" s="12" t="s">
        <v>4507</v>
      </c>
      <c r="G325" s="12" t="s">
        <v>4508</v>
      </c>
      <c r="H325" s="11">
        <v>2.4588108E7</v>
      </c>
      <c r="I325" s="12" t="s">
        <v>5489</v>
      </c>
      <c r="J325" s="12" t="s">
        <v>5490</v>
      </c>
      <c r="K325" s="12" t="s">
        <v>5491</v>
      </c>
      <c r="L325" s="12" t="s">
        <v>772</v>
      </c>
      <c r="M325" s="16">
        <v>45507.0</v>
      </c>
      <c r="N325" s="12" t="s">
        <v>4512</v>
      </c>
    </row>
    <row r="326" ht="14.25" hidden="1" customHeight="1">
      <c r="A326" s="3">
        <v>13928.0</v>
      </c>
      <c r="B326" s="4" t="s">
        <v>2254</v>
      </c>
      <c r="C326" s="4" t="s">
        <v>2317</v>
      </c>
      <c r="D326" s="4" t="s">
        <v>5492</v>
      </c>
      <c r="E326" s="4" t="s">
        <v>2318</v>
      </c>
      <c r="F326" s="4" t="s">
        <v>4554</v>
      </c>
      <c r="G326" s="4" t="s">
        <v>4508</v>
      </c>
      <c r="H326" s="3">
        <v>2437137.0</v>
      </c>
      <c r="I326" s="4" t="s">
        <v>5493</v>
      </c>
      <c r="J326" s="4" t="s">
        <v>5494</v>
      </c>
      <c r="K326" s="4" t="s">
        <v>5495</v>
      </c>
      <c r="L326" s="4" t="s">
        <v>772</v>
      </c>
      <c r="M326" s="5">
        <v>45507.0</v>
      </c>
      <c r="N326" s="4" t="s">
        <v>4512</v>
      </c>
    </row>
    <row r="327" ht="14.25" hidden="1" customHeight="1">
      <c r="A327" s="11">
        <v>13928.0</v>
      </c>
      <c r="B327" s="12" t="s">
        <v>2254</v>
      </c>
      <c r="C327" s="12" t="s">
        <v>2405</v>
      </c>
      <c r="D327" s="12" t="s">
        <v>5496</v>
      </c>
      <c r="E327" s="12" t="s">
        <v>2406</v>
      </c>
      <c r="F327" s="12" t="s">
        <v>4507</v>
      </c>
      <c r="G327" s="12" t="s">
        <v>4508</v>
      </c>
      <c r="H327" s="11">
        <v>3498451.0</v>
      </c>
      <c r="I327" s="12" t="s">
        <v>5493</v>
      </c>
      <c r="J327" s="12" t="s">
        <v>5494</v>
      </c>
      <c r="K327" s="12" t="s">
        <v>5497</v>
      </c>
      <c r="L327" s="12" t="s">
        <v>772</v>
      </c>
      <c r="M327" s="16">
        <v>45507.0</v>
      </c>
      <c r="N327" s="12" t="s">
        <v>4512</v>
      </c>
    </row>
    <row r="328" ht="14.25" hidden="1" customHeight="1">
      <c r="A328" s="3">
        <v>13928.0</v>
      </c>
      <c r="B328" s="4" t="s">
        <v>2254</v>
      </c>
      <c r="C328" s="4" t="s">
        <v>2298</v>
      </c>
      <c r="D328" s="4" t="s">
        <v>5498</v>
      </c>
      <c r="E328" s="4" t="s">
        <v>2299</v>
      </c>
      <c r="F328" s="4" t="s">
        <v>4554</v>
      </c>
      <c r="G328" s="4" t="s">
        <v>4508</v>
      </c>
      <c r="H328" s="3">
        <v>53100.0</v>
      </c>
      <c r="I328" s="4" t="s">
        <v>5499</v>
      </c>
      <c r="J328" s="4" t="s">
        <v>5500</v>
      </c>
      <c r="K328" s="4" t="s">
        <v>5501</v>
      </c>
      <c r="L328" s="4" t="s">
        <v>772</v>
      </c>
      <c r="M328" s="5">
        <v>45507.0</v>
      </c>
      <c r="N328" s="4" t="s">
        <v>4512</v>
      </c>
    </row>
    <row r="329" ht="14.25" hidden="1" customHeight="1">
      <c r="A329" s="11">
        <v>13928.0</v>
      </c>
      <c r="B329" s="12" t="s">
        <v>2254</v>
      </c>
      <c r="C329" s="12" t="s">
        <v>2313</v>
      </c>
      <c r="D329" s="12" t="s">
        <v>5502</v>
      </c>
      <c r="E329" s="12" t="s">
        <v>2314</v>
      </c>
      <c r="F329" s="12" t="s">
        <v>4554</v>
      </c>
      <c r="G329" s="12" t="s">
        <v>4508</v>
      </c>
      <c r="H329" s="11">
        <v>4663454.0</v>
      </c>
      <c r="I329" s="12" t="s">
        <v>5499</v>
      </c>
      <c r="J329" s="12" t="s">
        <v>5500</v>
      </c>
      <c r="K329" s="12" t="s">
        <v>5503</v>
      </c>
      <c r="L329" s="12" t="s">
        <v>772</v>
      </c>
      <c r="M329" s="16">
        <v>45507.0</v>
      </c>
      <c r="N329" s="12" t="s">
        <v>4512</v>
      </c>
    </row>
    <row r="330" ht="14.25" hidden="1" customHeight="1">
      <c r="A330" s="3">
        <v>13928.0</v>
      </c>
      <c r="B330" s="4" t="s">
        <v>2254</v>
      </c>
      <c r="C330" s="4" t="s">
        <v>2321</v>
      </c>
      <c r="D330" s="4" t="s">
        <v>5504</v>
      </c>
      <c r="E330" s="4" t="s">
        <v>2322</v>
      </c>
      <c r="F330" s="4" t="s">
        <v>4554</v>
      </c>
      <c r="G330" s="4" t="s">
        <v>4508</v>
      </c>
      <c r="H330" s="3">
        <v>53100.0</v>
      </c>
      <c r="I330" s="4" t="s">
        <v>5499</v>
      </c>
      <c r="J330" s="4" t="s">
        <v>5500</v>
      </c>
      <c r="K330" s="4" t="s">
        <v>5505</v>
      </c>
      <c r="L330" s="4" t="s">
        <v>772</v>
      </c>
      <c r="M330" s="5">
        <v>45507.0</v>
      </c>
      <c r="N330" s="4" t="s">
        <v>4512</v>
      </c>
    </row>
    <row r="331" ht="14.25" hidden="1" customHeight="1">
      <c r="A331" s="11">
        <v>13928.0</v>
      </c>
      <c r="B331" s="12" t="s">
        <v>2254</v>
      </c>
      <c r="C331" s="12" t="s">
        <v>2442</v>
      </c>
      <c r="D331" s="12" t="s">
        <v>5506</v>
      </c>
      <c r="E331" s="12" t="s">
        <v>2443</v>
      </c>
      <c r="F331" s="12" t="s">
        <v>4554</v>
      </c>
      <c r="G331" s="12" t="s">
        <v>4508</v>
      </c>
      <c r="H331" s="11">
        <v>2504621.0</v>
      </c>
      <c r="I331" s="12" t="s">
        <v>5499</v>
      </c>
      <c r="J331" s="12" t="s">
        <v>5500</v>
      </c>
      <c r="K331" s="12" t="s">
        <v>5507</v>
      </c>
      <c r="L331" s="12" t="s">
        <v>772</v>
      </c>
      <c r="M331" s="16">
        <v>45507.0</v>
      </c>
      <c r="N331" s="12" t="s">
        <v>4512</v>
      </c>
    </row>
    <row r="332" ht="14.25" hidden="1" customHeight="1">
      <c r="A332" s="3">
        <v>13928.0</v>
      </c>
      <c r="B332" s="4" t="s">
        <v>2254</v>
      </c>
      <c r="C332" s="4" t="s">
        <v>2450</v>
      </c>
      <c r="D332" s="4" t="s">
        <v>5508</v>
      </c>
      <c r="E332" s="4" t="s">
        <v>2451</v>
      </c>
      <c r="F332" s="4" t="s">
        <v>4554</v>
      </c>
      <c r="G332" s="4" t="s">
        <v>4508</v>
      </c>
      <c r="H332" s="3">
        <v>53100.0</v>
      </c>
      <c r="I332" s="4" t="s">
        <v>5499</v>
      </c>
      <c r="J332" s="4" t="s">
        <v>5500</v>
      </c>
      <c r="K332" s="4" t="s">
        <v>5509</v>
      </c>
      <c r="L332" s="4" t="s">
        <v>772</v>
      </c>
      <c r="M332" s="5">
        <v>45507.0</v>
      </c>
      <c r="N332" s="4" t="s">
        <v>4512</v>
      </c>
    </row>
    <row r="333" ht="14.25" hidden="1" customHeight="1">
      <c r="A333" s="11">
        <v>13928.0</v>
      </c>
      <c r="B333" s="12" t="s">
        <v>2254</v>
      </c>
      <c r="C333" s="12" t="s">
        <v>2329</v>
      </c>
      <c r="D333" s="12" t="s">
        <v>5510</v>
      </c>
      <c r="E333" s="12" t="s">
        <v>2330</v>
      </c>
      <c r="F333" s="12" t="s">
        <v>4554</v>
      </c>
      <c r="G333" s="12" t="s">
        <v>4508</v>
      </c>
      <c r="H333" s="11">
        <v>2999876.0</v>
      </c>
      <c r="I333" s="12" t="s">
        <v>5511</v>
      </c>
      <c r="J333" s="12" t="s">
        <v>5512</v>
      </c>
      <c r="K333" s="12" t="s">
        <v>5513</v>
      </c>
      <c r="L333" s="12" t="s">
        <v>772</v>
      </c>
      <c r="M333" s="16">
        <v>45507.0</v>
      </c>
      <c r="N333" s="12" t="s">
        <v>4512</v>
      </c>
    </row>
    <row r="334" ht="14.25" hidden="1" customHeight="1">
      <c r="A334" s="3">
        <v>13928.0</v>
      </c>
      <c r="B334" s="4" t="s">
        <v>2254</v>
      </c>
      <c r="C334" s="4" t="s">
        <v>2433</v>
      </c>
      <c r="D334" s="4" t="s">
        <v>5514</v>
      </c>
      <c r="E334" s="4" t="s">
        <v>2434</v>
      </c>
      <c r="F334" s="4" t="s">
        <v>4507</v>
      </c>
      <c r="G334" s="4" t="s">
        <v>4508</v>
      </c>
      <c r="H334" s="3">
        <v>164079.0</v>
      </c>
      <c r="I334" s="4" t="s">
        <v>5445</v>
      </c>
      <c r="J334" s="4" t="s">
        <v>5446</v>
      </c>
      <c r="K334" s="4" t="s">
        <v>5515</v>
      </c>
      <c r="L334" s="4" t="s">
        <v>772</v>
      </c>
      <c r="M334" s="5">
        <v>45507.0</v>
      </c>
      <c r="N334" s="4" t="s">
        <v>4512</v>
      </c>
    </row>
    <row r="335" ht="14.25" hidden="1" customHeight="1">
      <c r="A335" s="11">
        <v>13928.0</v>
      </c>
      <c r="B335" s="12" t="s">
        <v>2254</v>
      </c>
      <c r="C335" s="12" t="s">
        <v>2309</v>
      </c>
      <c r="D335" s="12" t="s">
        <v>5516</v>
      </c>
      <c r="E335" s="12" t="s">
        <v>2310</v>
      </c>
      <c r="F335" s="12" t="s">
        <v>4554</v>
      </c>
      <c r="G335" s="12" t="s">
        <v>4508</v>
      </c>
      <c r="H335" s="11">
        <v>72840.0</v>
      </c>
      <c r="I335" s="12" t="s">
        <v>5517</v>
      </c>
      <c r="J335" s="12" t="s">
        <v>5518</v>
      </c>
      <c r="K335" s="12" t="s">
        <v>5519</v>
      </c>
      <c r="L335" s="12" t="s">
        <v>772</v>
      </c>
      <c r="M335" s="16">
        <v>45507.0</v>
      </c>
      <c r="N335" s="12" t="s">
        <v>4512</v>
      </c>
    </row>
    <row r="336" ht="14.25" hidden="1" customHeight="1">
      <c r="A336" s="3">
        <v>13928.0</v>
      </c>
      <c r="B336" s="4" t="s">
        <v>2254</v>
      </c>
      <c r="C336" s="4" t="s">
        <v>2419</v>
      </c>
      <c r="D336" s="4" t="s">
        <v>5520</v>
      </c>
      <c r="E336" s="4" t="s">
        <v>2420</v>
      </c>
      <c r="F336" s="4" t="s">
        <v>4507</v>
      </c>
      <c r="G336" s="4" t="s">
        <v>4508</v>
      </c>
      <c r="H336" s="3">
        <v>398132.0</v>
      </c>
      <c r="I336" s="4" t="s">
        <v>5521</v>
      </c>
      <c r="J336" s="4" t="s">
        <v>5522</v>
      </c>
      <c r="K336" s="4" t="s">
        <v>5523</v>
      </c>
      <c r="L336" s="4" t="s">
        <v>772</v>
      </c>
      <c r="M336" s="5">
        <v>45507.0</v>
      </c>
      <c r="N336" s="4" t="s">
        <v>4512</v>
      </c>
    </row>
    <row r="337" ht="14.25" hidden="1" customHeight="1">
      <c r="A337" s="11">
        <v>13928.0</v>
      </c>
      <c r="B337" s="12" t="s">
        <v>2254</v>
      </c>
      <c r="C337" s="12" t="s">
        <v>2302</v>
      </c>
      <c r="D337" s="12" t="s">
        <v>5524</v>
      </c>
      <c r="E337" s="12" t="s">
        <v>2303</v>
      </c>
      <c r="F337" s="12" t="s">
        <v>4554</v>
      </c>
      <c r="G337" s="12" t="s">
        <v>4508</v>
      </c>
      <c r="H337" s="11">
        <v>51920.0</v>
      </c>
      <c r="I337" s="12" t="s">
        <v>5525</v>
      </c>
      <c r="J337" s="12" t="s">
        <v>5526</v>
      </c>
      <c r="K337" s="12" t="s">
        <v>5527</v>
      </c>
      <c r="L337" s="12" t="s">
        <v>772</v>
      </c>
      <c r="M337" s="16">
        <v>45507.0</v>
      </c>
      <c r="N337" s="12" t="s">
        <v>4512</v>
      </c>
    </row>
    <row r="338" ht="14.25" hidden="1" customHeight="1">
      <c r="A338" s="3">
        <v>13928.0</v>
      </c>
      <c r="B338" s="4" t="s">
        <v>2254</v>
      </c>
      <c r="C338" s="4" t="s">
        <v>2446</v>
      </c>
      <c r="D338" s="4" t="s">
        <v>5528</v>
      </c>
      <c r="E338" s="4" t="s">
        <v>2447</v>
      </c>
      <c r="F338" s="4" t="s">
        <v>4554</v>
      </c>
      <c r="G338" s="4" t="s">
        <v>4508</v>
      </c>
      <c r="H338" s="3">
        <v>905001.0</v>
      </c>
      <c r="I338" s="4" t="s">
        <v>5529</v>
      </c>
      <c r="J338" s="4" t="s">
        <v>5530</v>
      </c>
      <c r="K338" s="4" t="s">
        <v>5531</v>
      </c>
      <c r="L338" s="4" t="s">
        <v>772</v>
      </c>
      <c r="M338" s="5">
        <v>45507.0</v>
      </c>
      <c r="N338" s="4" t="s">
        <v>4512</v>
      </c>
    </row>
    <row r="339" ht="14.25" hidden="1" customHeight="1">
      <c r="A339" s="11">
        <v>13928.0</v>
      </c>
      <c r="B339" s="12" t="s">
        <v>2254</v>
      </c>
      <c r="C339" s="12" t="s">
        <v>2325</v>
      </c>
      <c r="D339" s="12" t="s">
        <v>5532</v>
      </c>
      <c r="E339" s="12" t="s">
        <v>2326</v>
      </c>
      <c r="F339" s="12" t="s">
        <v>4554</v>
      </c>
      <c r="G339" s="12" t="s">
        <v>4508</v>
      </c>
      <c r="H339" s="11">
        <v>118000.0</v>
      </c>
      <c r="I339" s="12" t="s">
        <v>5533</v>
      </c>
      <c r="J339" s="12" t="s">
        <v>5534</v>
      </c>
      <c r="K339" s="12" t="s">
        <v>5535</v>
      </c>
      <c r="L339" s="12" t="s">
        <v>772</v>
      </c>
      <c r="M339" s="16">
        <v>45507.0</v>
      </c>
      <c r="N339" s="12" t="s">
        <v>4512</v>
      </c>
    </row>
    <row r="340" ht="14.25" hidden="1" customHeight="1">
      <c r="A340" s="3">
        <v>13928.0</v>
      </c>
      <c r="B340" s="4" t="s">
        <v>2254</v>
      </c>
      <c r="C340" s="4" t="s">
        <v>2306</v>
      </c>
      <c r="D340" s="4" t="s">
        <v>5536</v>
      </c>
      <c r="E340" s="4" t="s">
        <v>2307</v>
      </c>
      <c r="F340" s="4" t="s">
        <v>4507</v>
      </c>
      <c r="G340" s="4" t="s">
        <v>4508</v>
      </c>
      <c r="H340" s="3">
        <v>20000.0</v>
      </c>
      <c r="I340" s="4" t="s">
        <v>5537</v>
      </c>
      <c r="J340" s="4" t="s">
        <v>5538</v>
      </c>
      <c r="K340" s="4" t="s">
        <v>5539</v>
      </c>
      <c r="L340" s="4" t="s">
        <v>772</v>
      </c>
      <c r="M340" s="5">
        <v>45507.0</v>
      </c>
      <c r="N340" s="4" t="s">
        <v>4512</v>
      </c>
    </row>
    <row r="341" ht="14.25" hidden="1" customHeight="1">
      <c r="A341" s="11">
        <v>13928.0</v>
      </c>
      <c r="B341" s="12" t="s">
        <v>2254</v>
      </c>
      <c r="C341" s="12" t="s">
        <v>2376</v>
      </c>
      <c r="D341" s="12" t="s">
        <v>5540</v>
      </c>
      <c r="E341" s="12" t="s">
        <v>2377</v>
      </c>
      <c r="F341" s="12" t="s">
        <v>4554</v>
      </c>
      <c r="G341" s="12" t="s">
        <v>4508</v>
      </c>
      <c r="H341" s="11">
        <v>6731537.0</v>
      </c>
      <c r="I341" s="12" t="s">
        <v>5541</v>
      </c>
      <c r="J341" s="12" t="s">
        <v>5542</v>
      </c>
      <c r="K341" s="12" t="s">
        <v>5543</v>
      </c>
      <c r="L341" s="12" t="s">
        <v>772</v>
      </c>
      <c r="M341" s="16">
        <v>45507.0</v>
      </c>
      <c r="N341" s="12" t="s">
        <v>4512</v>
      </c>
    </row>
    <row r="342" ht="14.25" hidden="1" customHeight="1">
      <c r="A342" s="3">
        <v>13928.0</v>
      </c>
      <c r="B342" s="4" t="s">
        <v>2254</v>
      </c>
      <c r="C342" s="4" t="s">
        <v>2385</v>
      </c>
      <c r="D342" s="4" t="s">
        <v>5544</v>
      </c>
      <c r="E342" s="4" t="s">
        <v>2386</v>
      </c>
      <c r="F342" s="4" t="s">
        <v>4507</v>
      </c>
      <c r="G342" s="4" t="s">
        <v>4508</v>
      </c>
      <c r="H342" s="3">
        <v>345180.0</v>
      </c>
      <c r="I342" s="4" t="s">
        <v>5545</v>
      </c>
      <c r="J342" s="4" t="s">
        <v>5546</v>
      </c>
      <c r="K342" s="4" t="s">
        <v>5547</v>
      </c>
      <c r="L342" s="4" t="s">
        <v>772</v>
      </c>
      <c r="M342" s="5">
        <v>45507.0</v>
      </c>
      <c r="N342" s="4" t="s">
        <v>4512</v>
      </c>
    </row>
    <row r="343" ht="14.25" hidden="1" customHeight="1">
      <c r="A343" s="11">
        <v>13928.0</v>
      </c>
      <c r="B343" s="12" t="s">
        <v>2254</v>
      </c>
      <c r="C343" s="12" t="s">
        <v>2364</v>
      </c>
      <c r="D343" s="12" t="s">
        <v>5548</v>
      </c>
      <c r="E343" s="12" t="s">
        <v>2365</v>
      </c>
      <c r="F343" s="12" t="s">
        <v>4507</v>
      </c>
      <c r="G343" s="12" t="s">
        <v>4508</v>
      </c>
      <c r="H343" s="11">
        <v>1.26926047E8</v>
      </c>
      <c r="I343" s="12" t="s">
        <v>5549</v>
      </c>
      <c r="J343" s="12" t="s">
        <v>5550</v>
      </c>
      <c r="K343" s="12" t="s">
        <v>5551</v>
      </c>
      <c r="L343" s="12" t="s">
        <v>772</v>
      </c>
      <c r="M343" s="16">
        <v>45507.0</v>
      </c>
      <c r="N343" s="12" t="s">
        <v>4512</v>
      </c>
    </row>
    <row r="344" ht="14.25" hidden="1" customHeight="1">
      <c r="A344" s="3">
        <v>13928.0</v>
      </c>
      <c r="B344" s="4" t="s">
        <v>2254</v>
      </c>
      <c r="C344" s="4" t="s">
        <v>2409</v>
      </c>
      <c r="D344" s="4" t="s">
        <v>5552</v>
      </c>
      <c r="E344" s="4" t="s">
        <v>2411</v>
      </c>
      <c r="F344" s="4" t="s">
        <v>4507</v>
      </c>
      <c r="G344" s="4" t="s">
        <v>4508</v>
      </c>
      <c r="H344" s="3">
        <v>21712.0</v>
      </c>
      <c r="I344" s="4" t="s">
        <v>5553</v>
      </c>
      <c r="J344" s="4" t="s">
        <v>5554</v>
      </c>
      <c r="K344" s="4" t="s">
        <v>5555</v>
      </c>
      <c r="L344" s="4" t="s">
        <v>772</v>
      </c>
      <c r="M344" s="5">
        <v>45507.0</v>
      </c>
      <c r="N344" s="4" t="s">
        <v>4512</v>
      </c>
    </row>
    <row r="345" ht="14.25" hidden="1" customHeight="1">
      <c r="A345" s="11">
        <v>13928.0</v>
      </c>
      <c r="B345" s="12" t="s">
        <v>2254</v>
      </c>
      <c r="C345" s="12" t="s">
        <v>2381</v>
      </c>
      <c r="D345" s="12" t="s">
        <v>5556</v>
      </c>
      <c r="E345" s="12" t="s">
        <v>2382</v>
      </c>
      <c r="F345" s="12" t="s">
        <v>4554</v>
      </c>
      <c r="G345" s="12" t="s">
        <v>4508</v>
      </c>
      <c r="H345" s="11">
        <v>589410.0</v>
      </c>
      <c r="I345" s="12" t="s">
        <v>5557</v>
      </c>
      <c r="J345" s="12" t="s">
        <v>5558</v>
      </c>
      <c r="K345" s="12" t="s">
        <v>5559</v>
      </c>
      <c r="L345" s="12" t="s">
        <v>772</v>
      </c>
      <c r="M345" s="16">
        <v>45507.0</v>
      </c>
      <c r="N345" s="12" t="s">
        <v>4512</v>
      </c>
    </row>
    <row r="346" ht="14.25" hidden="1" customHeight="1">
      <c r="A346" s="3">
        <v>13928.0</v>
      </c>
      <c r="B346" s="4" t="s">
        <v>2254</v>
      </c>
      <c r="C346" s="4" t="s">
        <v>2255</v>
      </c>
      <c r="D346" s="4" t="s">
        <v>5560</v>
      </c>
      <c r="E346" s="4" t="s">
        <v>5561</v>
      </c>
      <c r="F346" s="4" t="s">
        <v>4507</v>
      </c>
      <c r="G346" s="4" t="s">
        <v>4508</v>
      </c>
      <c r="H346" s="3">
        <v>4.6213055E7</v>
      </c>
      <c r="I346" s="4" t="s">
        <v>5562</v>
      </c>
      <c r="J346" s="4" t="s">
        <v>5563</v>
      </c>
      <c r="K346" s="4" t="s">
        <v>5564</v>
      </c>
      <c r="L346" s="4" t="s">
        <v>772</v>
      </c>
      <c r="M346" s="5">
        <v>45507.0</v>
      </c>
      <c r="N346" s="4" t="s">
        <v>4512</v>
      </c>
    </row>
    <row r="347" ht="14.25" hidden="1" customHeight="1">
      <c r="A347" s="11">
        <v>13928.0</v>
      </c>
      <c r="B347" s="12" t="s">
        <v>2254</v>
      </c>
      <c r="C347" s="12" t="s">
        <v>2368</v>
      </c>
      <c r="D347" s="12" t="s">
        <v>5565</v>
      </c>
      <c r="E347" s="12" t="s">
        <v>2369</v>
      </c>
      <c r="F347" s="12" t="s">
        <v>4554</v>
      </c>
      <c r="G347" s="12" t="s">
        <v>4508</v>
      </c>
      <c r="H347" s="11">
        <v>1078992.0</v>
      </c>
      <c r="I347" s="12" t="s">
        <v>5562</v>
      </c>
      <c r="J347" s="12" t="s">
        <v>5563</v>
      </c>
      <c r="K347" s="12" t="s">
        <v>5566</v>
      </c>
      <c r="L347" s="12" t="s">
        <v>772</v>
      </c>
      <c r="M347" s="16">
        <v>45507.0</v>
      </c>
      <c r="N347" s="12" t="s">
        <v>4512</v>
      </c>
    </row>
    <row r="348" ht="14.25" hidden="1" customHeight="1">
      <c r="A348" s="3">
        <v>13928.0</v>
      </c>
      <c r="B348" s="4" t="s">
        <v>2254</v>
      </c>
      <c r="C348" s="4" t="s">
        <v>2356</v>
      </c>
      <c r="D348" s="4" t="s">
        <v>5567</v>
      </c>
      <c r="E348" s="4" t="s">
        <v>2357</v>
      </c>
      <c r="F348" s="4" t="s">
        <v>4507</v>
      </c>
      <c r="G348" s="4" t="s">
        <v>4508</v>
      </c>
      <c r="H348" s="3">
        <v>3.4053916E7</v>
      </c>
      <c r="I348" s="4" t="s">
        <v>5568</v>
      </c>
      <c r="J348" s="4" t="s">
        <v>5569</v>
      </c>
      <c r="K348" s="4" t="s">
        <v>5570</v>
      </c>
      <c r="L348" s="4" t="s">
        <v>772</v>
      </c>
      <c r="M348" s="5">
        <v>45507.0</v>
      </c>
      <c r="N348" s="4" t="s">
        <v>4512</v>
      </c>
    </row>
    <row r="349" ht="14.25" hidden="1" customHeight="1">
      <c r="A349" s="11">
        <v>13928.0</v>
      </c>
      <c r="B349" s="12" t="s">
        <v>2254</v>
      </c>
      <c r="C349" s="12" t="s">
        <v>2356</v>
      </c>
      <c r="D349" s="12" t="s">
        <v>5571</v>
      </c>
      <c r="E349" s="12" t="s">
        <v>2357</v>
      </c>
      <c r="F349" s="12" t="s">
        <v>4507</v>
      </c>
      <c r="G349" s="12" t="s">
        <v>4508</v>
      </c>
      <c r="H349" s="11">
        <v>3.4053916E7</v>
      </c>
      <c r="I349" s="12" t="s">
        <v>5568</v>
      </c>
      <c r="J349" s="12" t="s">
        <v>5569</v>
      </c>
      <c r="K349" s="12" t="s">
        <v>5572</v>
      </c>
      <c r="L349" s="12" t="s">
        <v>772</v>
      </c>
      <c r="M349" s="16">
        <v>45507.0</v>
      </c>
      <c r="N349" s="12" t="s">
        <v>4512</v>
      </c>
    </row>
    <row r="350" ht="14.25" hidden="1" customHeight="1">
      <c r="A350" s="3">
        <v>13928.0</v>
      </c>
      <c r="B350" s="4" t="s">
        <v>2254</v>
      </c>
      <c r="C350" s="4" t="s">
        <v>2428</v>
      </c>
      <c r="D350" s="4" t="s">
        <v>5573</v>
      </c>
      <c r="E350" s="4" t="s">
        <v>2429</v>
      </c>
      <c r="F350" s="4" t="s">
        <v>4507</v>
      </c>
      <c r="G350" s="4" t="s">
        <v>4508</v>
      </c>
      <c r="H350" s="3">
        <v>9799999.0</v>
      </c>
      <c r="I350" s="4" t="s">
        <v>5574</v>
      </c>
      <c r="J350" s="4" t="s">
        <v>5575</v>
      </c>
      <c r="K350" s="4" t="s">
        <v>5576</v>
      </c>
      <c r="L350" s="4" t="s">
        <v>772</v>
      </c>
      <c r="M350" s="5">
        <v>45507.0</v>
      </c>
      <c r="N350" s="4" t="s">
        <v>4512</v>
      </c>
    </row>
    <row r="351" ht="14.25" hidden="1" customHeight="1">
      <c r="A351" s="11">
        <v>13928.0</v>
      </c>
      <c r="B351" s="12" t="s">
        <v>2254</v>
      </c>
      <c r="C351" s="12" t="s">
        <v>2453</v>
      </c>
      <c r="D351" s="12" t="s">
        <v>5577</v>
      </c>
      <c r="E351" s="12" t="s">
        <v>2454</v>
      </c>
      <c r="F351" s="12" t="s">
        <v>4507</v>
      </c>
      <c r="G351" s="12" t="s">
        <v>4508</v>
      </c>
      <c r="H351" s="11">
        <v>234584.0</v>
      </c>
      <c r="I351" s="12" t="s">
        <v>5574</v>
      </c>
      <c r="J351" s="12" t="s">
        <v>5575</v>
      </c>
      <c r="K351" s="12" t="s">
        <v>5578</v>
      </c>
      <c r="L351" s="12" t="s">
        <v>772</v>
      </c>
      <c r="M351" s="16">
        <v>45507.0</v>
      </c>
      <c r="N351" s="12" t="s">
        <v>4512</v>
      </c>
    </row>
    <row r="352" ht="14.25" hidden="1" customHeight="1">
      <c r="A352" s="3">
        <v>13928.0</v>
      </c>
      <c r="B352" s="4" t="s">
        <v>2254</v>
      </c>
      <c r="C352" s="4" t="s">
        <v>2348</v>
      </c>
      <c r="D352" s="4" t="s">
        <v>5579</v>
      </c>
      <c r="E352" s="4" t="s">
        <v>2349</v>
      </c>
      <c r="F352" s="4" t="s">
        <v>4507</v>
      </c>
      <c r="G352" s="4" t="s">
        <v>4508</v>
      </c>
      <c r="H352" s="3">
        <v>1044300.0</v>
      </c>
      <c r="I352" s="4" t="s">
        <v>5580</v>
      </c>
      <c r="J352" s="4" t="s">
        <v>5581</v>
      </c>
      <c r="K352" s="4" t="s">
        <v>5582</v>
      </c>
      <c r="L352" s="4" t="s">
        <v>772</v>
      </c>
      <c r="M352" s="5">
        <v>45507.0</v>
      </c>
      <c r="N352" s="4" t="s">
        <v>4512</v>
      </c>
    </row>
    <row r="353" ht="14.25" hidden="1" customHeight="1">
      <c r="A353" s="11">
        <v>13928.0</v>
      </c>
      <c r="B353" s="12" t="s">
        <v>2254</v>
      </c>
      <c r="C353" s="12" t="s">
        <v>2334</v>
      </c>
      <c r="D353" s="12" t="s">
        <v>5583</v>
      </c>
      <c r="E353" s="12" t="s">
        <v>2335</v>
      </c>
      <c r="F353" s="12" t="s">
        <v>4507</v>
      </c>
      <c r="G353" s="12" t="s">
        <v>4508</v>
      </c>
      <c r="H353" s="11">
        <v>9446602.0</v>
      </c>
      <c r="I353" s="12" t="s">
        <v>5584</v>
      </c>
      <c r="J353" s="12" t="s">
        <v>5585</v>
      </c>
      <c r="K353" s="12" t="s">
        <v>5586</v>
      </c>
      <c r="L353" s="12" t="s">
        <v>772</v>
      </c>
      <c r="M353" s="16">
        <v>45507.0</v>
      </c>
      <c r="N353" s="12" t="s">
        <v>4512</v>
      </c>
    </row>
    <row r="354" ht="14.25" hidden="1" customHeight="1">
      <c r="A354" s="3">
        <v>13928.0</v>
      </c>
      <c r="B354" s="4" t="s">
        <v>2254</v>
      </c>
      <c r="C354" s="4" t="s">
        <v>2338</v>
      </c>
      <c r="D354" s="4" t="s">
        <v>5587</v>
      </c>
      <c r="E354" s="4" t="s">
        <v>2339</v>
      </c>
      <c r="F354" s="4" t="s">
        <v>4507</v>
      </c>
      <c r="G354" s="4" t="s">
        <v>4508</v>
      </c>
      <c r="H354" s="3">
        <v>5.9044986E7</v>
      </c>
      <c r="I354" s="4" t="s">
        <v>5588</v>
      </c>
      <c r="J354" s="4" t="s">
        <v>5589</v>
      </c>
      <c r="K354" s="4" t="s">
        <v>5590</v>
      </c>
      <c r="L354" s="4" t="s">
        <v>772</v>
      </c>
      <c r="M354" s="5">
        <v>45507.0</v>
      </c>
      <c r="N354" s="4" t="s">
        <v>4512</v>
      </c>
    </row>
    <row r="355" ht="14.25" hidden="1" customHeight="1">
      <c r="A355" s="11">
        <v>13928.0</v>
      </c>
      <c r="B355" s="12" t="s">
        <v>2254</v>
      </c>
      <c r="C355" s="12" t="s">
        <v>2393</v>
      </c>
      <c r="D355" s="12" t="s">
        <v>5591</v>
      </c>
      <c r="E355" s="12" t="s">
        <v>2394</v>
      </c>
      <c r="F355" s="12" t="s">
        <v>4507</v>
      </c>
      <c r="G355" s="12" t="s">
        <v>4508</v>
      </c>
      <c r="H355" s="11">
        <v>1.93182464E8</v>
      </c>
      <c r="I355" s="12" t="s">
        <v>5592</v>
      </c>
      <c r="J355" s="12" t="s">
        <v>5593</v>
      </c>
      <c r="K355" s="12" t="s">
        <v>5594</v>
      </c>
      <c r="L355" s="12" t="s">
        <v>772</v>
      </c>
      <c r="M355" s="16">
        <v>45507.0</v>
      </c>
      <c r="N355" s="12" t="s">
        <v>4512</v>
      </c>
    </row>
    <row r="356" ht="14.25" hidden="1" customHeight="1">
      <c r="A356" s="3">
        <v>13928.0</v>
      </c>
      <c r="B356" s="4" t="s">
        <v>2254</v>
      </c>
      <c r="C356" s="4" t="s">
        <v>2360</v>
      </c>
      <c r="D356" s="4" t="s">
        <v>5595</v>
      </c>
      <c r="E356" s="4" t="s">
        <v>2361</v>
      </c>
      <c r="F356" s="4" t="s">
        <v>4554</v>
      </c>
      <c r="G356" s="4" t="s">
        <v>4508</v>
      </c>
      <c r="H356" s="3">
        <v>1644566.0</v>
      </c>
      <c r="I356" s="4" t="s">
        <v>5596</v>
      </c>
      <c r="J356" s="4" t="s">
        <v>5597</v>
      </c>
      <c r="K356" s="4" t="s">
        <v>5598</v>
      </c>
      <c r="L356" s="4" t="s">
        <v>772</v>
      </c>
      <c r="M356" s="5">
        <v>45507.0</v>
      </c>
      <c r="N356" s="4" t="s">
        <v>4512</v>
      </c>
    </row>
    <row r="357" ht="14.25" hidden="1" customHeight="1">
      <c r="A357" s="11">
        <v>13928.0</v>
      </c>
      <c r="B357" s="12" t="s">
        <v>2254</v>
      </c>
      <c r="C357" s="12" t="s">
        <v>2372</v>
      </c>
      <c r="D357" s="12" t="s">
        <v>5599</v>
      </c>
      <c r="E357" s="12" t="s">
        <v>2373</v>
      </c>
      <c r="F357" s="12" t="s">
        <v>4554</v>
      </c>
      <c r="G357" s="12" t="s">
        <v>4508</v>
      </c>
      <c r="H357" s="11">
        <v>6.8118411E7</v>
      </c>
      <c r="I357" s="12" t="s">
        <v>5600</v>
      </c>
      <c r="J357" s="12" t="s">
        <v>5601</v>
      </c>
      <c r="K357" s="12" t="s">
        <v>5602</v>
      </c>
      <c r="L357" s="12" t="s">
        <v>772</v>
      </c>
      <c r="M357" s="16">
        <v>45507.0</v>
      </c>
      <c r="N357" s="12" t="s">
        <v>4512</v>
      </c>
    </row>
    <row r="358" ht="14.25" hidden="1" customHeight="1">
      <c r="A358" s="3">
        <v>13928.0</v>
      </c>
      <c r="B358" s="4" t="s">
        <v>2254</v>
      </c>
      <c r="C358" s="4" t="s">
        <v>2389</v>
      </c>
      <c r="D358" s="4" t="s">
        <v>5603</v>
      </c>
      <c r="E358" s="4" t="s">
        <v>2390</v>
      </c>
      <c r="F358" s="4" t="s">
        <v>4507</v>
      </c>
      <c r="G358" s="4" t="s">
        <v>4508</v>
      </c>
      <c r="H358" s="3">
        <v>1393500.0</v>
      </c>
      <c r="I358" s="4" t="s">
        <v>5604</v>
      </c>
      <c r="J358" s="4" t="s">
        <v>5605</v>
      </c>
      <c r="K358" s="4" t="s">
        <v>5606</v>
      </c>
      <c r="L358" s="4" t="s">
        <v>772</v>
      </c>
      <c r="M358" s="5">
        <v>45507.0</v>
      </c>
      <c r="N358" s="4" t="s">
        <v>4512</v>
      </c>
    </row>
    <row r="359" ht="14.25" hidden="1" customHeight="1">
      <c r="A359" s="11">
        <v>13928.0</v>
      </c>
      <c r="B359" s="12" t="s">
        <v>2461</v>
      </c>
      <c r="C359" s="12" t="s">
        <v>2739</v>
      </c>
      <c r="D359" s="12" t="s">
        <v>5607</v>
      </c>
      <c r="E359" s="12" t="s">
        <v>5608</v>
      </c>
      <c r="F359" s="12" t="s">
        <v>4554</v>
      </c>
      <c r="G359" s="12" t="s">
        <v>4508</v>
      </c>
      <c r="H359" s="11">
        <v>3300708.0</v>
      </c>
      <c r="I359" s="12" t="s">
        <v>5609</v>
      </c>
      <c r="J359" s="12" t="s">
        <v>5610</v>
      </c>
      <c r="K359" s="12" t="s">
        <v>5611</v>
      </c>
      <c r="L359" s="12" t="s">
        <v>772</v>
      </c>
      <c r="M359" s="16">
        <v>45507.0</v>
      </c>
      <c r="N359" s="12" t="s">
        <v>4512</v>
      </c>
    </row>
    <row r="360" ht="14.25" hidden="1" customHeight="1">
      <c r="A360" s="3">
        <v>13928.0</v>
      </c>
      <c r="B360" s="4" t="s">
        <v>2461</v>
      </c>
      <c r="C360" s="4" t="s">
        <v>2748</v>
      </c>
      <c r="D360" s="4" t="s">
        <v>5612</v>
      </c>
      <c r="E360" s="4" t="s">
        <v>5613</v>
      </c>
      <c r="F360" s="4" t="s">
        <v>4554</v>
      </c>
      <c r="G360" s="4" t="s">
        <v>4508</v>
      </c>
      <c r="H360" s="3">
        <v>77880.0</v>
      </c>
      <c r="I360" s="4" t="s">
        <v>5614</v>
      </c>
      <c r="J360" s="4" t="s">
        <v>5615</v>
      </c>
      <c r="K360" s="4" t="s">
        <v>5616</v>
      </c>
      <c r="L360" s="4" t="s">
        <v>772</v>
      </c>
      <c r="M360" s="5">
        <v>45507.0</v>
      </c>
      <c r="N360" s="4" t="s">
        <v>4512</v>
      </c>
    </row>
    <row r="361" ht="14.25" hidden="1" customHeight="1">
      <c r="A361" s="11">
        <v>13928.0</v>
      </c>
      <c r="B361" s="12" t="s">
        <v>2461</v>
      </c>
      <c r="C361" s="12" t="s">
        <v>2735</v>
      </c>
      <c r="D361" s="12" t="s">
        <v>5617</v>
      </c>
      <c r="E361" s="12" t="s">
        <v>2736</v>
      </c>
      <c r="F361" s="12" t="s">
        <v>4554</v>
      </c>
      <c r="G361" s="12" t="s">
        <v>4508</v>
      </c>
      <c r="H361" s="11">
        <v>181720.0</v>
      </c>
      <c r="I361" s="12" t="s">
        <v>5618</v>
      </c>
      <c r="J361" s="12" t="s">
        <v>5619</v>
      </c>
      <c r="K361" s="12" t="s">
        <v>5620</v>
      </c>
      <c r="L361" s="12" t="s">
        <v>772</v>
      </c>
      <c r="M361" s="16">
        <v>45507.0</v>
      </c>
      <c r="N361" s="12" t="s">
        <v>4512</v>
      </c>
    </row>
    <row r="362" ht="14.25" hidden="1" customHeight="1">
      <c r="A362" s="3">
        <v>13928.0</v>
      </c>
      <c r="B362" s="4" t="s">
        <v>2461</v>
      </c>
      <c r="C362" s="4" t="s">
        <v>2517</v>
      </c>
      <c r="D362" s="4" t="s">
        <v>5621</v>
      </c>
      <c r="E362" s="4" t="s">
        <v>2518</v>
      </c>
      <c r="F362" s="4" t="s">
        <v>4507</v>
      </c>
      <c r="G362" s="4" t="s">
        <v>4508</v>
      </c>
      <c r="H362" s="3">
        <v>2.52E7</v>
      </c>
      <c r="I362" s="4" t="s">
        <v>5622</v>
      </c>
      <c r="J362" s="4" t="s">
        <v>5623</v>
      </c>
      <c r="K362" s="4" t="s">
        <v>5624</v>
      </c>
      <c r="L362" s="4" t="s">
        <v>772</v>
      </c>
      <c r="M362" s="5">
        <v>45507.0</v>
      </c>
      <c r="N362" s="4" t="s">
        <v>4512</v>
      </c>
    </row>
    <row r="363" ht="14.25" hidden="1" customHeight="1">
      <c r="A363" s="11">
        <v>13928.0</v>
      </c>
      <c r="B363" s="12" t="s">
        <v>2461</v>
      </c>
      <c r="C363" s="12" t="s">
        <v>2517</v>
      </c>
      <c r="D363" s="12" t="s">
        <v>5625</v>
      </c>
      <c r="E363" s="12" t="s">
        <v>2518</v>
      </c>
      <c r="F363" s="12" t="s">
        <v>4507</v>
      </c>
      <c r="G363" s="12" t="s">
        <v>4508</v>
      </c>
      <c r="H363" s="11">
        <v>2000000.0</v>
      </c>
      <c r="I363" s="12" t="s">
        <v>5626</v>
      </c>
      <c r="J363" s="12" t="s">
        <v>5627</v>
      </c>
      <c r="K363" s="12" t="s">
        <v>5628</v>
      </c>
      <c r="L363" s="12" t="s">
        <v>772</v>
      </c>
      <c r="M363" s="16">
        <v>45507.0</v>
      </c>
      <c r="N363" s="12" t="s">
        <v>4512</v>
      </c>
    </row>
    <row r="364" ht="14.25" hidden="1" customHeight="1">
      <c r="A364" s="3">
        <v>13928.0</v>
      </c>
      <c r="B364" s="4" t="s">
        <v>2461</v>
      </c>
      <c r="C364" s="4" t="s">
        <v>2517</v>
      </c>
      <c r="D364" s="4" t="s">
        <v>5629</v>
      </c>
      <c r="E364" s="4" t="s">
        <v>2518</v>
      </c>
      <c r="F364" s="4" t="s">
        <v>4507</v>
      </c>
      <c r="G364" s="4" t="s">
        <v>4508</v>
      </c>
      <c r="H364" s="3">
        <v>1900000.0</v>
      </c>
      <c r="I364" s="4" t="s">
        <v>5630</v>
      </c>
      <c r="J364" s="4" t="s">
        <v>5631</v>
      </c>
      <c r="K364" s="4" t="s">
        <v>5632</v>
      </c>
      <c r="L364" s="4" t="s">
        <v>772</v>
      </c>
      <c r="M364" s="5">
        <v>45507.0</v>
      </c>
      <c r="N364" s="4" t="s">
        <v>4512</v>
      </c>
    </row>
    <row r="365" ht="14.25" hidden="1" customHeight="1">
      <c r="A365" s="11">
        <v>13928.0</v>
      </c>
      <c r="B365" s="12" t="s">
        <v>2461</v>
      </c>
      <c r="C365" s="12" t="s">
        <v>2517</v>
      </c>
      <c r="D365" s="12" t="s">
        <v>5633</v>
      </c>
      <c r="E365" s="12" t="s">
        <v>2518</v>
      </c>
      <c r="F365" s="12" t="s">
        <v>4507</v>
      </c>
      <c r="G365" s="12" t="s">
        <v>4508</v>
      </c>
      <c r="H365" s="11">
        <v>2000000.0</v>
      </c>
      <c r="I365" s="12" t="s">
        <v>5634</v>
      </c>
      <c r="J365" s="12" t="s">
        <v>5635</v>
      </c>
      <c r="K365" s="12" t="s">
        <v>5636</v>
      </c>
      <c r="L365" s="12" t="s">
        <v>772</v>
      </c>
      <c r="M365" s="16">
        <v>45507.0</v>
      </c>
      <c r="N365" s="12" t="s">
        <v>4512</v>
      </c>
    </row>
    <row r="366" ht="14.25" hidden="1" customHeight="1">
      <c r="A366" s="3">
        <v>13928.0</v>
      </c>
      <c r="B366" s="4" t="s">
        <v>2461</v>
      </c>
      <c r="C366" s="4" t="s">
        <v>2517</v>
      </c>
      <c r="D366" s="4" t="s">
        <v>5637</v>
      </c>
      <c r="E366" s="4" t="s">
        <v>2518</v>
      </c>
      <c r="F366" s="4" t="s">
        <v>4507</v>
      </c>
      <c r="G366" s="4" t="s">
        <v>4508</v>
      </c>
      <c r="H366" s="3">
        <v>2.75E7</v>
      </c>
      <c r="I366" s="4" t="s">
        <v>5638</v>
      </c>
      <c r="J366" s="4" t="s">
        <v>5639</v>
      </c>
      <c r="K366" s="4" t="s">
        <v>5640</v>
      </c>
      <c r="L366" s="4" t="s">
        <v>772</v>
      </c>
      <c r="M366" s="5">
        <v>45507.0</v>
      </c>
      <c r="N366" s="4" t="s">
        <v>4512</v>
      </c>
    </row>
    <row r="367" ht="14.25" hidden="1" customHeight="1">
      <c r="A367" s="11">
        <v>13928.0</v>
      </c>
      <c r="B367" s="12" t="s">
        <v>2461</v>
      </c>
      <c r="C367" s="12" t="s">
        <v>2517</v>
      </c>
      <c r="D367" s="12" t="s">
        <v>5641</v>
      </c>
      <c r="E367" s="12" t="s">
        <v>2518</v>
      </c>
      <c r="F367" s="12" t="s">
        <v>4507</v>
      </c>
      <c r="G367" s="12" t="s">
        <v>4508</v>
      </c>
      <c r="H367" s="11">
        <v>1600000.0</v>
      </c>
      <c r="I367" s="12" t="s">
        <v>5642</v>
      </c>
      <c r="J367" s="12" t="s">
        <v>5643</v>
      </c>
      <c r="K367" s="12" t="s">
        <v>5644</v>
      </c>
      <c r="L367" s="12" t="s">
        <v>772</v>
      </c>
      <c r="M367" s="16">
        <v>45507.0</v>
      </c>
      <c r="N367" s="12" t="s">
        <v>4512</v>
      </c>
    </row>
    <row r="368" ht="14.25" hidden="1" customHeight="1">
      <c r="A368" s="3">
        <v>13928.0</v>
      </c>
      <c r="B368" s="4" t="s">
        <v>2461</v>
      </c>
      <c r="C368" s="4" t="s">
        <v>2517</v>
      </c>
      <c r="D368" s="4" t="s">
        <v>5645</v>
      </c>
      <c r="E368" s="4" t="s">
        <v>2518</v>
      </c>
      <c r="F368" s="4" t="s">
        <v>4507</v>
      </c>
      <c r="G368" s="4" t="s">
        <v>4508</v>
      </c>
      <c r="H368" s="3">
        <v>3000000.0</v>
      </c>
      <c r="I368" s="4" t="s">
        <v>5646</v>
      </c>
      <c r="J368" s="4" t="s">
        <v>5647</v>
      </c>
      <c r="K368" s="4" t="s">
        <v>5648</v>
      </c>
      <c r="L368" s="4" t="s">
        <v>772</v>
      </c>
      <c r="M368" s="5">
        <v>45507.0</v>
      </c>
      <c r="N368" s="4" t="s">
        <v>4512</v>
      </c>
    </row>
    <row r="369" ht="14.25" hidden="1" customHeight="1">
      <c r="A369" s="11">
        <v>13928.0</v>
      </c>
      <c r="B369" s="12" t="s">
        <v>2461</v>
      </c>
      <c r="C369" s="12" t="s">
        <v>2707</v>
      </c>
      <c r="D369" s="12" t="s">
        <v>5649</v>
      </c>
      <c r="E369" s="12" t="s">
        <v>2708</v>
      </c>
      <c r="F369" s="12" t="s">
        <v>4554</v>
      </c>
      <c r="G369" s="12" t="s">
        <v>4508</v>
      </c>
      <c r="H369" s="11">
        <v>2500007.0</v>
      </c>
      <c r="I369" s="12" t="s">
        <v>5650</v>
      </c>
      <c r="J369" s="12" t="s">
        <v>5651</v>
      </c>
      <c r="K369" s="12" t="s">
        <v>5652</v>
      </c>
      <c r="L369" s="12" t="s">
        <v>772</v>
      </c>
      <c r="M369" s="16">
        <v>45507.0</v>
      </c>
      <c r="N369" s="12" t="s">
        <v>4512</v>
      </c>
    </row>
    <row r="370" ht="14.25" hidden="1" customHeight="1">
      <c r="A370" s="3">
        <v>13928.0</v>
      </c>
      <c r="B370" s="4" t="s">
        <v>2461</v>
      </c>
      <c r="C370" s="4" t="s">
        <v>2517</v>
      </c>
      <c r="D370" s="4" t="s">
        <v>5653</v>
      </c>
      <c r="E370" s="4" t="s">
        <v>2518</v>
      </c>
      <c r="F370" s="4" t="s">
        <v>4507</v>
      </c>
      <c r="G370" s="4" t="s">
        <v>4508</v>
      </c>
      <c r="H370" s="3">
        <v>3.5775E7</v>
      </c>
      <c r="I370" s="4" t="s">
        <v>5654</v>
      </c>
      <c r="J370" s="4" t="s">
        <v>5655</v>
      </c>
      <c r="K370" s="4" t="s">
        <v>5656</v>
      </c>
      <c r="L370" s="4" t="s">
        <v>772</v>
      </c>
      <c r="M370" s="5">
        <v>45507.0</v>
      </c>
      <c r="N370" s="4" t="s">
        <v>4512</v>
      </c>
    </row>
    <row r="371" ht="14.25" hidden="1" customHeight="1">
      <c r="A371" s="11">
        <v>13928.0</v>
      </c>
      <c r="B371" s="12" t="s">
        <v>2461</v>
      </c>
      <c r="C371" s="12" t="s">
        <v>2752</v>
      </c>
      <c r="D371" s="12" t="s">
        <v>5657</v>
      </c>
      <c r="E371" s="12" t="s">
        <v>5658</v>
      </c>
      <c r="F371" s="12" t="s">
        <v>4554</v>
      </c>
      <c r="G371" s="12" t="s">
        <v>4508</v>
      </c>
      <c r="H371" s="11">
        <v>42480.0</v>
      </c>
      <c r="I371" s="12" t="s">
        <v>5659</v>
      </c>
      <c r="J371" s="12" t="s">
        <v>5660</v>
      </c>
      <c r="K371" s="12" t="s">
        <v>5661</v>
      </c>
      <c r="L371" s="12" t="s">
        <v>772</v>
      </c>
      <c r="M371" s="16">
        <v>45507.0</v>
      </c>
      <c r="N371" s="12" t="s">
        <v>4512</v>
      </c>
    </row>
    <row r="372" ht="14.25" hidden="1" customHeight="1">
      <c r="A372" s="3">
        <v>13928.0</v>
      </c>
      <c r="B372" s="4" t="s">
        <v>2461</v>
      </c>
      <c r="C372" s="4" t="s">
        <v>2856</v>
      </c>
      <c r="D372" s="4" t="s">
        <v>5662</v>
      </c>
      <c r="E372" s="4" t="s">
        <v>5663</v>
      </c>
      <c r="F372" s="4" t="s">
        <v>4554</v>
      </c>
      <c r="G372" s="4" t="s">
        <v>4508</v>
      </c>
      <c r="H372" s="3">
        <v>999991.0</v>
      </c>
      <c r="I372" s="4" t="s">
        <v>5659</v>
      </c>
      <c r="J372" s="4" t="s">
        <v>5660</v>
      </c>
      <c r="K372" s="4" t="s">
        <v>5664</v>
      </c>
      <c r="L372" s="4" t="s">
        <v>772</v>
      </c>
      <c r="M372" s="5">
        <v>45507.0</v>
      </c>
      <c r="N372" s="4" t="s">
        <v>4512</v>
      </c>
    </row>
    <row r="373" ht="14.25" hidden="1" customHeight="1">
      <c r="A373" s="11">
        <v>13928.0</v>
      </c>
      <c r="B373" s="12" t="s">
        <v>2461</v>
      </c>
      <c r="C373" s="12" t="s">
        <v>2517</v>
      </c>
      <c r="D373" s="12" t="s">
        <v>5665</v>
      </c>
      <c r="E373" s="12" t="s">
        <v>2518</v>
      </c>
      <c r="F373" s="12" t="s">
        <v>4507</v>
      </c>
      <c r="G373" s="12" t="s">
        <v>4508</v>
      </c>
      <c r="H373" s="11">
        <v>2000000.0</v>
      </c>
      <c r="I373" s="12" t="s">
        <v>5666</v>
      </c>
      <c r="J373" s="12" t="s">
        <v>5667</v>
      </c>
      <c r="K373" s="12" t="s">
        <v>5668</v>
      </c>
      <c r="L373" s="12" t="s">
        <v>772</v>
      </c>
      <c r="M373" s="16">
        <v>45507.0</v>
      </c>
      <c r="N373" s="12" t="s">
        <v>4512</v>
      </c>
    </row>
    <row r="374" ht="14.25" hidden="1" customHeight="1">
      <c r="A374" s="3">
        <v>13928.0</v>
      </c>
      <c r="B374" s="4" t="s">
        <v>2461</v>
      </c>
      <c r="C374" s="4" t="s">
        <v>2517</v>
      </c>
      <c r="D374" s="4" t="s">
        <v>5669</v>
      </c>
      <c r="E374" s="4" t="s">
        <v>2518</v>
      </c>
      <c r="F374" s="4" t="s">
        <v>4507</v>
      </c>
      <c r="G374" s="4" t="s">
        <v>4508</v>
      </c>
      <c r="H374" s="3">
        <v>2100000.0</v>
      </c>
      <c r="I374" s="4" t="s">
        <v>5670</v>
      </c>
      <c r="J374" s="4" t="s">
        <v>5671</v>
      </c>
      <c r="K374" s="4" t="s">
        <v>5672</v>
      </c>
      <c r="L374" s="4" t="s">
        <v>772</v>
      </c>
      <c r="M374" s="5">
        <v>45507.0</v>
      </c>
      <c r="N374" s="4" t="s">
        <v>4512</v>
      </c>
    </row>
    <row r="375" ht="14.25" hidden="1" customHeight="1">
      <c r="A375" s="11">
        <v>13928.0</v>
      </c>
      <c r="B375" s="12" t="s">
        <v>2461</v>
      </c>
      <c r="C375" s="12" t="s">
        <v>2714</v>
      </c>
      <c r="D375" s="12" t="s">
        <v>5673</v>
      </c>
      <c r="E375" s="12" t="s">
        <v>5674</v>
      </c>
      <c r="F375" s="12" t="s">
        <v>4554</v>
      </c>
      <c r="G375" s="12" t="s">
        <v>4508</v>
      </c>
      <c r="H375" s="11">
        <v>2371800.0</v>
      </c>
      <c r="I375" s="12" t="s">
        <v>5675</v>
      </c>
      <c r="J375" s="12" t="s">
        <v>5676</v>
      </c>
      <c r="K375" s="12" t="s">
        <v>5677</v>
      </c>
      <c r="L375" s="12" t="s">
        <v>772</v>
      </c>
      <c r="M375" s="16">
        <v>45507.0</v>
      </c>
      <c r="N375" s="12" t="s">
        <v>4512</v>
      </c>
    </row>
    <row r="376" ht="14.25" hidden="1" customHeight="1">
      <c r="A376" s="3">
        <v>13928.0</v>
      </c>
      <c r="B376" s="4" t="s">
        <v>2461</v>
      </c>
      <c r="C376" s="4" t="s">
        <v>2795</v>
      </c>
      <c r="D376" s="4" t="s">
        <v>5678</v>
      </c>
      <c r="E376" s="4" t="s">
        <v>2796</v>
      </c>
      <c r="F376" s="4" t="s">
        <v>5144</v>
      </c>
      <c r="G376" s="4" t="s">
        <v>4508</v>
      </c>
      <c r="H376" s="3">
        <v>26078.0</v>
      </c>
      <c r="I376" s="4" t="s">
        <v>5679</v>
      </c>
      <c r="J376" s="4" t="s">
        <v>5680</v>
      </c>
      <c r="K376" s="4" t="s">
        <v>5681</v>
      </c>
      <c r="L376" s="4" t="s">
        <v>772</v>
      </c>
      <c r="M376" s="5">
        <v>45507.0</v>
      </c>
      <c r="N376" s="4" t="s">
        <v>4512</v>
      </c>
    </row>
    <row r="377" ht="14.25" hidden="1" customHeight="1">
      <c r="A377" s="11">
        <v>13928.0</v>
      </c>
      <c r="B377" s="12" t="s">
        <v>2461</v>
      </c>
      <c r="C377" s="12" t="s">
        <v>2466</v>
      </c>
      <c r="D377" s="12" t="s">
        <v>5682</v>
      </c>
      <c r="E377" s="12" t="s">
        <v>2467</v>
      </c>
      <c r="F377" s="12" t="s">
        <v>4554</v>
      </c>
      <c r="G377" s="12" t="s">
        <v>4508</v>
      </c>
      <c r="H377" s="11">
        <v>4155560.0</v>
      </c>
      <c r="I377" s="12" t="s">
        <v>4943</v>
      </c>
      <c r="J377" s="12" t="s">
        <v>4944</v>
      </c>
      <c r="K377" s="12" t="s">
        <v>5683</v>
      </c>
      <c r="L377" s="12" t="s">
        <v>772</v>
      </c>
      <c r="M377" s="16">
        <v>45507.0</v>
      </c>
      <c r="N377" s="12" t="s">
        <v>4512</v>
      </c>
    </row>
    <row r="378" ht="14.25" hidden="1" customHeight="1">
      <c r="A378" s="3">
        <v>13928.0</v>
      </c>
      <c r="B378" s="4" t="s">
        <v>2461</v>
      </c>
      <c r="C378" s="4" t="s">
        <v>2503</v>
      </c>
      <c r="D378" s="4" t="s">
        <v>5684</v>
      </c>
      <c r="E378" s="4" t="s">
        <v>2504</v>
      </c>
      <c r="F378" s="4" t="s">
        <v>4554</v>
      </c>
      <c r="G378" s="4" t="s">
        <v>4508</v>
      </c>
      <c r="H378" s="3">
        <v>3156750.0</v>
      </c>
      <c r="I378" s="4" t="s">
        <v>4943</v>
      </c>
      <c r="J378" s="4" t="s">
        <v>4944</v>
      </c>
      <c r="K378" s="4" t="s">
        <v>5685</v>
      </c>
      <c r="L378" s="4" t="s">
        <v>772</v>
      </c>
      <c r="M378" s="5">
        <v>45507.0</v>
      </c>
      <c r="N378" s="4" t="s">
        <v>4512</v>
      </c>
    </row>
    <row r="379" ht="14.25" hidden="1" customHeight="1">
      <c r="A379" s="11">
        <v>13928.0</v>
      </c>
      <c r="B379" s="12" t="s">
        <v>2461</v>
      </c>
      <c r="C379" s="12" t="s">
        <v>2900</v>
      </c>
      <c r="D379" s="12" t="s">
        <v>5686</v>
      </c>
      <c r="E379" s="12" t="s">
        <v>2901</v>
      </c>
      <c r="F379" s="12" t="s">
        <v>4554</v>
      </c>
      <c r="G379" s="12" t="s">
        <v>4508</v>
      </c>
      <c r="H379" s="11">
        <v>533124.0</v>
      </c>
      <c r="I379" s="12" t="s">
        <v>4943</v>
      </c>
      <c r="J379" s="12" t="s">
        <v>4944</v>
      </c>
      <c r="K379" s="12" t="s">
        <v>5687</v>
      </c>
      <c r="L379" s="12" t="s">
        <v>772</v>
      </c>
      <c r="M379" s="16">
        <v>45507.0</v>
      </c>
      <c r="N379" s="12" t="s">
        <v>4512</v>
      </c>
    </row>
    <row r="380" ht="14.25" hidden="1" customHeight="1">
      <c r="A380" s="3">
        <v>13928.0</v>
      </c>
      <c r="B380" s="4" t="s">
        <v>2461</v>
      </c>
      <c r="C380" s="4" t="s">
        <v>2924</v>
      </c>
      <c r="D380" s="4" t="s">
        <v>5688</v>
      </c>
      <c r="E380" s="4" t="s">
        <v>2901</v>
      </c>
      <c r="F380" s="4" t="s">
        <v>4554</v>
      </c>
      <c r="G380" s="4" t="s">
        <v>4508</v>
      </c>
      <c r="H380" s="3">
        <v>330829.0</v>
      </c>
      <c r="I380" s="4" t="s">
        <v>4943</v>
      </c>
      <c r="J380" s="4" t="s">
        <v>4944</v>
      </c>
      <c r="K380" s="4" t="s">
        <v>5689</v>
      </c>
      <c r="L380" s="4" t="s">
        <v>772</v>
      </c>
      <c r="M380" s="5">
        <v>45507.0</v>
      </c>
      <c r="N380" s="4" t="s">
        <v>4512</v>
      </c>
    </row>
    <row r="381" ht="14.25" hidden="1" customHeight="1">
      <c r="A381" s="11">
        <v>13928.0</v>
      </c>
      <c r="B381" s="12" t="s">
        <v>2461</v>
      </c>
      <c r="C381" s="12" t="s">
        <v>2814</v>
      </c>
      <c r="D381" s="12" t="s">
        <v>5690</v>
      </c>
      <c r="E381" s="12" t="s">
        <v>2815</v>
      </c>
      <c r="F381" s="12" t="s">
        <v>4554</v>
      </c>
      <c r="G381" s="12" t="s">
        <v>4508</v>
      </c>
      <c r="H381" s="11">
        <v>2637548.0</v>
      </c>
      <c r="I381" s="12" t="s">
        <v>5493</v>
      </c>
      <c r="J381" s="12" t="s">
        <v>5494</v>
      </c>
      <c r="K381" s="12" t="s">
        <v>5691</v>
      </c>
      <c r="L381" s="12" t="s">
        <v>772</v>
      </c>
      <c r="M381" s="16">
        <v>45507.0</v>
      </c>
      <c r="N381" s="12" t="s">
        <v>4512</v>
      </c>
    </row>
    <row r="382" ht="14.25" hidden="1" customHeight="1">
      <c r="A382" s="3">
        <v>13928.0</v>
      </c>
      <c r="B382" s="4" t="s">
        <v>2461</v>
      </c>
      <c r="C382" s="4" t="s">
        <v>2860</v>
      </c>
      <c r="D382" s="4" t="s">
        <v>5692</v>
      </c>
      <c r="E382" s="4" t="s">
        <v>2815</v>
      </c>
      <c r="F382" s="4" t="s">
        <v>4554</v>
      </c>
      <c r="G382" s="4" t="s">
        <v>4508</v>
      </c>
      <c r="H382" s="3">
        <v>373251.0</v>
      </c>
      <c r="I382" s="4" t="s">
        <v>5493</v>
      </c>
      <c r="J382" s="4" t="s">
        <v>5494</v>
      </c>
      <c r="K382" s="4" t="s">
        <v>5693</v>
      </c>
      <c r="L382" s="4" t="s">
        <v>772</v>
      </c>
      <c r="M382" s="5">
        <v>45507.0</v>
      </c>
      <c r="N382" s="4" t="s">
        <v>4512</v>
      </c>
    </row>
    <row r="383" ht="14.25" hidden="1" customHeight="1">
      <c r="A383" s="11">
        <v>13928.0</v>
      </c>
      <c r="B383" s="12" t="s">
        <v>2461</v>
      </c>
      <c r="C383" s="12" t="s">
        <v>2916</v>
      </c>
      <c r="D383" s="12" t="s">
        <v>5694</v>
      </c>
      <c r="E383" s="12" t="s">
        <v>2815</v>
      </c>
      <c r="F383" s="12" t="s">
        <v>4554</v>
      </c>
      <c r="G383" s="12" t="s">
        <v>4508</v>
      </c>
      <c r="H383" s="11">
        <v>1129234.0</v>
      </c>
      <c r="I383" s="12" t="s">
        <v>5493</v>
      </c>
      <c r="J383" s="12" t="s">
        <v>5494</v>
      </c>
      <c r="K383" s="12" t="s">
        <v>5695</v>
      </c>
      <c r="L383" s="12" t="s">
        <v>772</v>
      </c>
      <c r="M383" s="16">
        <v>45507.0</v>
      </c>
      <c r="N383" s="12" t="s">
        <v>4512</v>
      </c>
    </row>
    <row r="384" ht="14.25" hidden="1" customHeight="1">
      <c r="A384" s="3">
        <v>13928.0</v>
      </c>
      <c r="B384" s="4" t="s">
        <v>2461</v>
      </c>
      <c r="C384" s="4" t="s">
        <v>2541</v>
      </c>
      <c r="D384" s="4" t="s">
        <v>5696</v>
      </c>
      <c r="E384" s="4" t="s">
        <v>5697</v>
      </c>
      <c r="F384" s="4" t="s">
        <v>4554</v>
      </c>
      <c r="G384" s="4" t="s">
        <v>4508</v>
      </c>
      <c r="H384" s="3">
        <v>280368.0</v>
      </c>
      <c r="I384" s="4" t="s">
        <v>5499</v>
      </c>
      <c r="J384" s="4" t="s">
        <v>5500</v>
      </c>
      <c r="K384" s="4" t="s">
        <v>5698</v>
      </c>
      <c r="L384" s="4" t="s">
        <v>772</v>
      </c>
      <c r="M384" s="5">
        <v>45507.0</v>
      </c>
      <c r="N384" s="4" t="s">
        <v>4512</v>
      </c>
    </row>
    <row r="385" ht="14.25" hidden="1" customHeight="1">
      <c r="A385" s="11">
        <v>13928.0</v>
      </c>
      <c r="B385" s="12" t="s">
        <v>2461</v>
      </c>
      <c r="C385" s="12" t="s">
        <v>2904</v>
      </c>
      <c r="D385" s="12" t="s">
        <v>5699</v>
      </c>
      <c r="E385" s="12" t="s">
        <v>5700</v>
      </c>
      <c r="F385" s="12" t="s">
        <v>4554</v>
      </c>
      <c r="G385" s="12" t="s">
        <v>4508</v>
      </c>
      <c r="H385" s="11">
        <v>1.0523341E7</v>
      </c>
      <c r="I385" s="12" t="s">
        <v>5701</v>
      </c>
      <c r="J385" s="12" t="s">
        <v>5702</v>
      </c>
      <c r="K385" s="12" t="s">
        <v>5703</v>
      </c>
      <c r="L385" s="12" t="s">
        <v>772</v>
      </c>
      <c r="M385" s="16">
        <v>45507.0</v>
      </c>
      <c r="N385" s="12" t="s">
        <v>4512</v>
      </c>
    </row>
    <row r="386" ht="14.25" hidden="1" customHeight="1">
      <c r="A386" s="3">
        <v>13928.0</v>
      </c>
      <c r="B386" s="4" t="s">
        <v>2461</v>
      </c>
      <c r="C386" s="4" t="s">
        <v>2927</v>
      </c>
      <c r="D386" s="4" t="s">
        <v>5704</v>
      </c>
      <c r="E386" s="4" t="s">
        <v>2928</v>
      </c>
      <c r="F386" s="4" t="s">
        <v>4554</v>
      </c>
      <c r="G386" s="4" t="s">
        <v>4508</v>
      </c>
      <c r="H386" s="3">
        <v>2255002.0</v>
      </c>
      <c r="I386" s="4" t="s">
        <v>5701</v>
      </c>
      <c r="J386" s="4" t="s">
        <v>5702</v>
      </c>
      <c r="K386" s="4" t="s">
        <v>5705</v>
      </c>
      <c r="L386" s="4" t="s">
        <v>772</v>
      </c>
      <c r="M386" s="5">
        <v>45507.0</v>
      </c>
      <c r="N386" s="4" t="s">
        <v>4512</v>
      </c>
    </row>
    <row r="387" ht="14.25" hidden="1" customHeight="1">
      <c r="A387" s="11">
        <v>13928.0</v>
      </c>
      <c r="B387" s="12" t="s">
        <v>2461</v>
      </c>
      <c r="C387" s="12" t="s">
        <v>2517</v>
      </c>
      <c r="D387" s="12" t="s">
        <v>5706</v>
      </c>
      <c r="E387" s="12" t="s">
        <v>2518</v>
      </c>
      <c r="F387" s="12" t="s">
        <v>4507</v>
      </c>
      <c r="G387" s="12" t="s">
        <v>4508</v>
      </c>
      <c r="H387" s="11">
        <v>1.035E7</v>
      </c>
      <c r="I387" s="12" t="s">
        <v>5707</v>
      </c>
      <c r="J387" s="12" t="s">
        <v>5708</v>
      </c>
      <c r="K387" s="12" t="s">
        <v>5709</v>
      </c>
      <c r="L387" s="12" t="s">
        <v>772</v>
      </c>
      <c r="M387" s="16">
        <v>45507.0</v>
      </c>
      <c r="N387" s="12" t="s">
        <v>4512</v>
      </c>
    </row>
    <row r="388" ht="14.25" hidden="1" customHeight="1">
      <c r="A388" s="3">
        <v>13928.0</v>
      </c>
      <c r="B388" s="4" t="s">
        <v>2461</v>
      </c>
      <c r="C388" s="4" t="s">
        <v>2612</v>
      </c>
      <c r="D388" s="4" t="s">
        <v>5710</v>
      </c>
      <c r="E388" s="4" t="s">
        <v>5711</v>
      </c>
      <c r="F388" s="4" t="s">
        <v>4554</v>
      </c>
      <c r="G388" s="4" t="s">
        <v>4508</v>
      </c>
      <c r="H388" s="3">
        <v>1.0499994E7</v>
      </c>
      <c r="I388" s="4" t="s">
        <v>5445</v>
      </c>
      <c r="J388" s="4" t="s">
        <v>5446</v>
      </c>
      <c r="K388" s="4" t="s">
        <v>5712</v>
      </c>
      <c r="L388" s="4" t="s">
        <v>772</v>
      </c>
      <c r="M388" s="5">
        <v>45507.0</v>
      </c>
      <c r="N388" s="4" t="s">
        <v>4512</v>
      </c>
    </row>
    <row r="389" ht="14.25" hidden="1" customHeight="1">
      <c r="A389" s="11">
        <v>13928.0</v>
      </c>
      <c r="B389" s="12" t="s">
        <v>2461</v>
      </c>
      <c r="C389" s="12" t="s">
        <v>2612</v>
      </c>
      <c r="D389" s="12" t="s">
        <v>5713</v>
      </c>
      <c r="E389" s="12" t="s">
        <v>5711</v>
      </c>
      <c r="F389" s="12" t="s">
        <v>4554</v>
      </c>
      <c r="G389" s="12" t="s">
        <v>4508</v>
      </c>
      <c r="H389" s="11">
        <v>2319998.0</v>
      </c>
      <c r="I389" s="12" t="s">
        <v>5445</v>
      </c>
      <c r="J389" s="12" t="s">
        <v>5446</v>
      </c>
      <c r="K389" s="12" t="s">
        <v>5714</v>
      </c>
      <c r="L389" s="12" t="s">
        <v>772</v>
      </c>
      <c r="M389" s="16">
        <v>45507.0</v>
      </c>
      <c r="N389" s="12" t="s">
        <v>4512</v>
      </c>
    </row>
    <row r="390" ht="14.25" hidden="1" customHeight="1">
      <c r="A390" s="3">
        <v>13928.0</v>
      </c>
      <c r="B390" s="4" t="s">
        <v>2461</v>
      </c>
      <c r="C390" s="4" t="s">
        <v>2744</v>
      </c>
      <c r="D390" s="4" t="s">
        <v>5715</v>
      </c>
      <c r="E390" s="4" t="s">
        <v>2745</v>
      </c>
      <c r="F390" s="4" t="s">
        <v>4554</v>
      </c>
      <c r="G390" s="4" t="s">
        <v>4508</v>
      </c>
      <c r="H390" s="3">
        <v>98530.0</v>
      </c>
      <c r="I390" s="4" t="s">
        <v>5445</v>
      </c>
      <c r="J390" s="4" t="s">
        <v>5446</v>
      </c>
      <c r="K390" s="4" t="s">
        <v>5716</v>
      </c>
      <c r="L390" s="4" t="s">
        <v>772</v>
      </c>
      <c r="M390" s="5">
        <v>45507.0</v>
      </c>
      <c r="N390" s="4" t="s">
        <v>4512</v>
      </c>
    </row>
    <row r="391" ht="14.25" hidden="1" customHeight="1">
      <c r="A391" s="11">
        <v>13928.0</v>
      </c>
      <c r="B391" s="12" t="s">
        <v>2461</v>
      </c>
      <c r="C391" s="12" t="s">
        <v>2764</v>
      </c>
      <c r="D391" s="12" t="s">
        <v>5717</v>
      </c>
      <c r="E391" s="12" t="s">
        <v>2765</v>
      </c>
      <c r="F391" s="12" t="s">
        <v>4554</v>
      </c>
      <c r="G391" s="12" t="s">
        <v>4508</v>
      </c>
      <c r="H391" s="11">
        <v>153695.0</v>
      </c>
      <c r="I391" s="12" t="s">
        <v>5445</v>
      </c>
      <c r="J391" s="12" t="s">
        <v>5446</v>
      </c>
      <c r="K391" s="12" t="s">
        <v>5718</v>
      </c>
      <c r="L391" s="12" t="s">
        <v>772</v>
      </c>
      <c r="M391" s="16">
        <v>45507.0</v>
      </c>
      <c r="N391" s="12" t="s">
        <v>4512</v>
      </c>
    </row>
    <row r="392" ht="14.25" hidden="1" customHeight="1">
      <c r="A392" s="3">
        <v>13928.0</v>
      </c>
      <c r="B392" s="4" t="s">
        <v>2461</v>
      </c>
      <c r="C392" s="4" t="s">
        <v>2772</v>
      </c>
      <c r="D392" s="4" t="s">
        <v>5719</v>
      </c>
      <c r="E392" s="4" t="s">
        <v>5720</v>
      </c>
      <c r="F392" s="4" t="s">
        <v>4554</v>
      </c>
      <c r="G392" s="4" t="s">
        <v>4508</v>
      </c>
      <c r="H392" s="3">
        <v>1414702.0</v>
      </c>
      <c r="I392" s="4" t="s">
        <v>5445</v>
      </c>
      <c r="J392" s="4" t="s">
        <v>5446</v>
      </c>
      <c r="K392" s="4" t="s">
        <v>5721</v>
      </c>
      <c r="L392" s="4" t="s">
        <v>772</v>
      </c>
      <c r="M392" s="5">
        <v>45507.0</v>
      </c>
      <c r="N392" s="4" t="s">
        <v>4512</v>
      </c>
    </row>
    <row r="393" ht="14.25" hidden="1" customHeight="1">
      <c r="A393" s="11">
        <v>13928.0</v>
      </c>
      <c r="B393" s="12" t="s">
        <v>2461</v>
      </c>
      <c r="C393" s="12" t="s">
        <v>2780</v>
      </c>
      <c r="D393" s="12" t="s">
        <v>5722</v>
      </c>
      <c r="E393" s="12" t="s">
        <v>2781</v>
      </c>
      <c r="F393" s="12" t="s">
        <v>4554</v>
      </c>
      <c r="G393" s="12" t="s">
        <v>4508</v>
      </c>
      <c r="H393" s="11">
        <v>1.3079998E7</v>
      </c>
      <c r="I393" s="12" t="s">
        <v>5445</v>
      </c>
      <c r="J393" s="12" t="s">
        <v>5446</v>
      </c>
      <c r="K393" s="12" t="s">
        <v>5723</v>
      </c>
      <c r="L393" s="12" t="s">
        <v>772</v>
      </c>
      <c r="M393" s="16">
        <v>45507.0</v>
      </c>
      <c r="N393" s="12" t="s">
        <v>4512</v>
      </c>
    </row>
    <row r="394" ht="14.25" hidden="1" customHeight="1">
      <c r="A394" s="3">
        <v>13928.0</v>
      </c>
      <c r="B394" s="4" t="s">
        <v>2461</v>
      </c>
      <c r="C394" s="4" t="s">
        <v>2787</v>
      </c>
      <c r="D394" s="4" t="s">
        <v>5724</v>
      </c>
      <c r="E394" s="4" t="s">
        <v>2788</v>
      </c>
      <c r="F394" s="4" t="s">
        <v>4554</v>
      </c>
      <c r="G394" s="4" t="s">
        <v>4508</v>
      </c>
      <c r="H394" s="3">
        <v>116466.0</v>
      </c>
      <c r="I394" s="4" t="s">
        <v>5445</v>
      </c>
      <c r="J394" s="4" t="s">
        <v>5446</v>
      </c>
      <c r="K394" s="4" t="s">
        <v>5725</v>
      </c>
      <c r="L394" s="4" t="s">
        <v>772</v>
      </c>
      <c r="M394" s="5">
        <v>45507.0</v>
      </c>
      <c r="N394" s="4" t="s">
        <v>4512</v>
      </c>
    </row>
    <row r="395" ht="14.25" hidden="1" customHeight="1">
      <c r="A395" s="11">
        <v>13928.0</v>
      </c>
      <c r="B395" s="12" t="s">
        <v>2461</v>
      </c>
      <c r="C395" s="12" t="s">
        <v>2810</v>
      </c>
      <c r="D395" s="12" t="s">
        <v>5726</v>
      </c>
      <c r="E395" s="12" t="s">
        <v>2811</v>
      </c>
      <c r="F395" s="12" t="s">
        <v>4554</v>
      </c>
      <c r="G395" s="12" t="s">
        <v>4508</v>
      </c>
      <c r="H395" s="11">
        <v>73219.0</v>
      </c>
      <c r="I395" s="12" t="s">
        <v>5445</v>
      </c>
      <c r="J395" s="12" t="s">
        <v>5446</v>
      </c>
      <c r="K395" s="12" t="s">
        <v>5727</v>
      </c>
      <c r="L395" s="12" t="s">
        <v>772</v>
      </c>
      <c r="M395" s="16">
        <v>45507.0</v>
      </c>
      <c r="N395" s="12" t="s">
        <v>4512</v>
      </c>
    </row>
    <row r="396" ht="14.25" hidden="1" customHeight="1">
      <c r="A396" s="3">
        <v>13928.0</v>
      </c>
      <c r="B396" s="4" t="s">
        <v>2461</v>
      </c>
      <c r="C396" s="4" t="s">
        <v>2693</v>
      </c>
      <c r="D396" s="4" t="s">
        <v>5728</v>
      </c>
      <c r="E396" s="4" t="s">
        <v>5729</v>
      </c>
      <c r="F396" s="4" t="s">
        <v>4507</v>
      </c>
      <c r="G396" s="4" t="s">
        <v>4508</v>
      </c>
      <c r="H396" s="3">
        <v>378780.0</v>
      </c>
      <c r="I396" s="4" t="s">
        <v>5730</v>
      </c>
      <c r="J396" s="4" t="s">
        <v>5731</v>
      </c>
      <c r="K396" s="4" t="s">
        <v>5732</v>
      </c>
      <c r="L396" s="4" t="s">
        <v>772</v>
      </c>
      <c r="M396" s="5">
        <v>45507.0</v>
      </c>
      <c r="N396" s="4" t="s">
        <v>4512</v>
      </c>
    </row>
    <row r="397" ht="14.25" hidden="1" customHeight="1">
      <c r="A397" s="11">
        <v>13928.0</v>
      </c>
      <c r="B397" s="12" t="s">
        <v>2461</v>
      </c>
      <c r="C397" s="12" t="s">
        <v>2836</v>
      </c>
      <c r="D397" s="12" t="s">
        <v>5733</v>
      </c>
      <c r="E397" s="12" t="s">
        <v>5734</v>
      </c>
      <c r="F397" s="12" t="s">
        <v>4554</v>
      </c>
      <c r="G397" s="12" t="s">
        <v>4508</v>
      </c>
      <c r="H397" s="11">
        <v>44840.0</v>
      </c>
      <c r="I397" s="12" t="s">
        <v>5735</v>
      </c>
      <c r="J397" s="12" t="s">
        <v>5736</v>
      </c>
      <c r="K397" s="12" t="s">
        <v>5737</v>
      </c>
      <c r="L397" s="12" t="s">
        <v>772</v>
      </c>
      <c r="M397" s="16">
        <v>45507.0</v>
      </c>
      <c r="N397" s="12" t="s">
        <v>4512</v>
      </c>
    </row>
    <row r="398" ht="14.25" hidden="1" customHeight="1">
      <c r="A398" s="3">
        <v>13928.0</v>
      </c>
      <c r="B398" s="4" t="s">
        <v>2461</v>
      </c>
      <c r="C398" s="4" t="s">
        <v>2911</v>
      </c>
      <c r="D398" s="4" t="s">
        <v>5738</v>
      </c>
      <c r="E398" s="4" t="s">
        <v>5739</v>
      </c>
      <c r="F398" s="4" t="s">
        <v>4554</v>
      </c>
      <c r="G398" s="4" t="s">
        <v>4508</v>
      </c>
      <c r="H398" s="3">
        <v>1.8620156E7</v>
      </c>
      <c r="I398" s="4" t="s">
        <v>5010</v>
      </c>
      <c r="J398" s="4" t="s">
        <v>5011</v>
      </c>
      <c r="K398" s="4" t="s">
        <v>5740</v>
      </c>
      <c r="L398" s="4" t="s">
        <v>772</v>
      </c>
      <c r="M398" s="5">
        <v>45507.0</v>
      </c>
      <c r="N398" s="4" t="s">
        <v>4512</v>
      </c>
    </row>
    <row r="399" ht="14.25" hidden="1" customHeight="1">
      <c r="A399" s="11">
        <v>13928.0</v>
      </c>
      <c r="B399" s="12" t="s">
        <v>2461</v>
      </c>
      <c r="C399" s="12" t="s">
        <v>2931</v>
      </c>
      <c r="D399" s="12" t="s">
        <v>5741</v>
      </c>
      <c r="E399" s="12" t="s">
        <v>2932</v>
      </c>
      <c r="F399" s="12" t="s">
        <v>4554</v>
      </c>
      <c r="G399" s="12" t="s">
        <v>4508</v>
      </c>
      <c r="H399" s="11">
        <v>1.9673888E7</v>
      </c>
      <c r="I399" s="12" t="s">
        <v>5010</v>
      </c>
      <c r="J399" s="12" t="s">
        <v>5011</v>
      </c>
      <c r="K399" s="12" t="s">
        <v>5742</v>
      </c>
      <c r="L399" s="12" t="s">
        <v>772</v>
      </c>
      <c r="M399" s="16">
        <v>45507.0</v>
      </c>
      <c r="N399" s="12" t="s">
        <v>4512</v>
      </c>
    </row>
    <row r="400" ht="14.25" hidden="1" customHeight="1">
      <c r="A400" s="3">
        <v>13928.0</v>
      </c>
      <c r="B400" s="4" t="s">
        <v>2461</v>
      </c>
      <c r="C400" s="4" t="s">
        <v>2561</v>
      </c>
      <c r="D400" s="4" t="s">
        <v>5743</v>
      </c>
      <c r="E400" s="4" t="s">
        <v>5744</v>
      </c>
      <c r="F400" s="4" t="s">
        <v>4554</v>
      </c>
      <c r="G400" s="4" t="s">
        <v>4508</v>
      </c>
      <c r="H400" s="3">
        <v>1.54980138E8</v>
      </c>
      <c r="I400" s="4" t="s">
        <v>5745</v>
      </c>
      <c r="J400" s="4" t="s">
        <v>5746</v>
      </c>
      <c r="K400" s="4" t="s">
        <v>5747</v>
      </c>
      <c r="L400" s="4" t="s">
        <v>772</v>
      </c>
      <c r="M400" s="5">
        <v>45507.0</v>
      </c>
      <c r="N400" s="4" t="s">
        <v>4512</v>
      </c>
    </row>
    <row r="401" ht="14.25" hidden="1" customHeight="1">
      <c r="A401" s="11">
        <v>13928.0</v>
      </c>
      <c r="B401" s="12" t="s">
        <v>2461</v>
      </c>
      <c r="C401" s="12" t="s">
        <v>2826</v>
      </c>
      <c r="D401" s="12" t="s">
        <v>5748</v>
      </c>
      <c r="E401" s="12" t="s">
        <v>5749</v>
      </c>
      <c r="F401" s="12" t="s">
        <v>4554</v>
      </c>
      <c r="G401" s="12" t="s">
        <v>4508</v>
      </c>
      <c r="H401" s="11">
        <v>1103123.0</v>
      </c>
      <c r="I401" s="12" t="s">
        <v>5750</v>
      </c>
      <c r="J401" s="12" t="s">
        <v>5751</v>
      </c>
      <c r="K401" s="12" t="s">
        <v>5752</v>
      </c>
      <c r="L401" s="12" t="s">
        <v>772</v>
      </c>
      <c r="M401" s="16">
        <v>45507.0</v>
      </c>
      <c r="N401" s="12" t="s">
        <v>4512</v>
      </c>
    </row>
    <row r="402" ht="14.25" hidden="1" customHeight="1">
      <c r="A402" s="3">
        <v>13928.0</v>
      </c>
      <c r="B402" s="4" t="s">
        <v>2461</v>
      </c>
      <c r="C402" s="4" t="s">
        <v>2462</v>
      </c>
      <c r="D402" s="4" t="s">
        <v>5753</v>
      </c>
      <c r="E402" s="4" t="s">
        <v>2463</v>
      </c>
      <c r="F402" s="4" t="s">
        <v>4554</v>
      </c>
      <c r="G402" s="4" t="s">
        <v>4508</v>
      </c>
      <c r="H402" s="3">
        <v>2.60882267E8</v>
      </c>
      <c r="I402" s="4" t="s">
        <v>5754</v>
      </c>
      <c r="J402" s="4" t="s">
        <v>5755</v>
      </c>
      <c r="K402" s="4" t="s">
        <v>5756</v>
      </c>
      <c r="L402" s="4" t="s">
        <v>772</v>
      </c>
      <c r="M402" s="5">
        <v>45507.0</v>
      </c>
      <c r="N402" s="4" t="s">
        <v>4512</v>
      </c>
    </row>
    <row r="403" ht="14.25" hidden="1" customHeight="1">
      <c r="A403" s="11">
        <v>13928.0</v>
      </c>
      <c r="B403" s="12" t="s">
        <v>2461</v>
      </c>
      <c r="C403" s="12" t="s">
        <v>2470</v>
      </c>
      <c r="D403" s="12" t="s">
        <v>5757</v>
      </c>
      <c r="E403" s="12" t="s">
        <v>2471</v>
      </c>
      <c r="F403" s="12" t="s">
        <v>4554</v>
      </c>
      <c r="G403" s="12" t="s">
        <v>4508</v>
      </c>
      <c r="H403" s="11">
        <v>5.17952553E8</v>
      </c>
      <c r="I403" s="12" t="s">
        <v>5754</v>
      </c>
      <c r="J403" s="12" t="s">
        <v>5755</v>
      </c>
      <c r="K403" s="12" t="s">
        <v>5758</v>
      </c>
      <c r="L403" s="12" t="s">
        <v>772</v>
      </c>
      <c r="M403" s="16">
        <v>45507.0</v>
      </c>
      <c r="N403" s="12" t="s">
        <v>4512</v>
      </c>
    </row>
    <row r="404" ht="14.25" hidden="1" customHeight="1">
      <c r="A404" s="3">
        <v>13928.0</v>
      </c>
      <c r="B404" s="4" t="s">
        <v>2461</v>
      </c>
      <c r="C404" s="4" t="s">
        <v>2495</v>
      </c>
      <c r="D404" s="4" t="s">
        <v>5759</v>
      </c>
      <c r="E404" s="4" t="s">
        <v>5760</v>
      </c>
      <c r="F404" s="4" t="s">
        <v>4554</v>
      </c>
      <c r="G404" s="4" t="s">
        <v>4508</v>
      </c>
      <c r="H404" s="3">
        <v>5.15384706E8</v>
      </c>
      <c r="I404" s="4" t="s">
        <v>5754</v>
      </c>
      <c r="J404" s="4" t="s">
        <v>5755</v>
      </c>
      <c r="K404" s="4" t="s">
        <v>5761</v>
      </c>
      <c r="L404" s="4" t="s">
        <v>772</v>
      </c>
      <c r="M404" s="5">
        <v>45507.0</v>
      </c>
      <c r="N404" s="4" t="s">
        <v>4512</v>
      </c>
    </row>
    <row r="405" ht="14.25" hidden="1" customHeight="1">
      <c r="A405" s="11">
        <v>13928.0</v>
      </c>
      <c r="B405" s="12" t="s">
        <v>2461</v>
      </c>
      <c r="C405" s="12" t="s">
        <v>2512</v>
      </c>
      <c r="D405" s="12" t="s">
        <v>5762</v>
      </c>
      <c r="E405" s="12" t="s">
        <v>5763</v>
      </c>
      <c r="F405" s="12" t="s">
        <v>4554</v>
      </c>
      <c r="G405" s="12" t="s">
        <v>4508</v>
      </c>
      <c r="H405" s="11">
        <v>4.84264104E8</v>
      </c>
      <c r="I405" s="12" t="s">
        <v>5754</v>
      </c>
      <c r="J405" s="12" t="s">
        <v>5755</v>
      </c>
      <c r="K405" s="12" t="s">
        <v>5764</v>
      </c>
      <c r="L405" s="12" t="s">
        <v>772</v>
      </c>
      <c r="M405" s="16">
        <v>45507.0</v>
      </c>
      <c r="N405" s="12" t="s">
        <v>4512</v>
      </c>
    </row>
    <row r="406" ht="14.25" hidden="1" customHeight="1">
      <c r="A406" s="3">
        <v>13928.0</v>
      </c>
      <c r="B406" s="4" t="s">
        <v>2461</v>
      </c>
      <c r="C406" s="4" t="s">
        <v>2889</v>
      </c>
      <c r="D406" s="4" t="s">
        <v>5765</v>
      </c>
      <c r="E406" s="4" t="s">
        <v>2890</v>
      </c>
      <c r="F406" s="4" t="s">
        <v>4554</v>
      </c>
      <c r="G406" s="4" t="s">
        <v>4508</v>
      </c>
      <c r="H406" s="3">
        <v>129800.0</v>
      </c>
      <c r="I406" s="4" t="s">
        <v>5766</v>
      </c>
      <c r="J406" s="4" t="s">
        <v>5767</v>
      </c>
      <c r="K406" s="4" t="s">
        <v>5768</v>
      </c>
      <c r="L406" s="4" t="s">
        <v>772</v>
      </c>
      <c r="M406" s="5">
        <v>45507.0</v>
      </c>
      <c r="N406" s="4" t="s">
        <v>4512</v>
      </c>
    </row>
    <row r="407" ht="14.25" hidden="1" customHeight="1">
      <c r="A407" s="11">
        <v>13928.0</v>
      </c>
      <c r="B407" s="12" t="s">
        <v>2461</v>
      </c>
      <c r="C407" s="12" t="s">
        <v>2885</v>
      </c>
      <c r="D407" s="12" t="s">
        <v>5769</v>
      </c>
      <c r="E407" s="12" t="s">
        <v>2886</v>
      </c>
      <c r="F407" s="12" t="s">
        <v>4554</v>
      </c>
      <c r="G407" s="12" t="s">
        <v>4508</v>
      </c>
      <c r="H407" s="11">
        <v>45076.0</v>
      </c>
      <c r="I407" s="12" t="s">
        <v>5529</v>
      </c>
      <c r="J407" s="12" t="s">
        <v>5530</v>
      </c>
      <c r="K407" s="12" t="s">
        <v>5770</v>
      </c>
      <c r="L407" s="12" t="s">
        <v>772</v>
      </c>
      <c r="M407" s="16">
        <v>45507.0</v>
      </c>
      <c r="N407" s="12" t="s">
        <v>4512</v>
      </c>
    </row>
    <row r="408" ht="14.25" hidden="1" customHeight="1">
      <c r="A408" s="3">
        <v>13928.0</v>
      </c>
      <c r="B408" s="4" t="s">
        <v>2461</v>
      </c>
      <c r="C408" s="4" t="s">
        <v>2718</v>
      </c>
      <c r="D408" s="4" t="s">
        <v>5771</v>
      </c>
      <c r="E408" s="4" t="s">
        <v>2719</v>
      </c>
      <c r="F408" s="4" t="s">
        <v>4554</v>
      </c>
      <c r="G408" s="4" t="s">
        <v>4508</v>
      </c>
      <c r="H408" s="3">
        <v>23010.0</v>
      </c>
      <c r="I408" s="4" t="s">
        <v>5772</v>
      </c>
      <c r="J408" s="4" t="s">
        <v>5773</v>
      </c>
      <c r="K408" s="4" t="s">
        <v>5774</v>
      </c>
      <c r="L408" s="4" t="s">
        <v>772</v>
      </c>
      <c r="M408" s="5">
        <v>45507.0</v>
      </c>
      <c r="N408" s="4" t="s">
        <v>4512</v>
      </c>
    </row>
    <row r="409" ht="14.25" hidden="1" customHeight="1">
      <c r="A409" s="11">
        <v>13928.0</v>
      </c>
      <c r="B409" s="12" t="s">
        <v>2461</v>
      </c>
      <c r="C409" s="12" t="s">
        <v>2722</v>
      </c>
      <c r="D409" s="12" t="s">
        <v>5775</v>
      </c>
      <c r="E409" s="12" t="s">
        <v>2723</v>
      </c>
      <c r="F409" s="12" t="s">
        <v>4554</v>
      </c>
      <c r="G409" s="12" t="s">
        <v>4508</v>
      </c>
      <c r="H409" s="11">
        <v>30680.0</v>
      </c>
      <c r="I409" s="12" t="s">
        <v>5772</v>
      </c>
      <c r="J409" s="12" t="s">
        <v>5773</v>
      </c>
      <c r="K409" s="12" t="s">
        <v>5776</v>
      </c>
      <c r="L409" s="12" t="s">
        <v>772</v>
      </c>
      <c r="M409" s="16">
        <v>45507.0</v>
      </c>
      <c r="N409" s="12" t="s">
        <v>4512</v>
      </c>
    </row>
    <row r="410" ht="14.25" hidden="1" customHeight="1">
      <c r="A410" s="3">
        <v>13928.0</v>
      </c>
      <c r="B410" s="4" t="s">
        <v>2461</v>
      </c>
      <c r="C410" s="4" t="s">
        <v>2784</v>
      </c>
      <c r="D410" s="4" t="s">
        <v>5777</v>
      </c>
      <c r="E410" s="4" t="s">
        <v>2785</v>
      </c>
      <c r="F410" s="4" t="s">
        <v>4507</v>
      </c>
      <c r="G410" s="4" t="s">
        <v>4508</v>
      </c>
      <c r="H410" s="3">
        <v>153400.0</v>
      </c>
      <c r="I410" s="4" t="s">
        <v>5772</v>
      </c>
      <c r="J410" s="4" t="s">
        <v>5773</v>
      </c>
      <c r="K410" s="4" t="s">
        <v>5778</v>
      </c>
      <c r="L410" s="4" t="s">
        <v>772</v>
      </c>
      <c r="M410" s="5">
        <v>45507.0</v>
      </c>
      <c r="N410" s="4" t="s">
        <v>4512</v>
      </c>
    </row>
    <row r="411" ht="14.25" hidden="1" customHeight="1">
      <c r="A411" s="11">
        <v>13928.0</v>
      </c>
      <c r="B411" s="12" t="s">
        <v>2461</v>
      </c>
      <c r="C411" s="12" t="s">
        <v>2829</v>
      </c>
      <c r="D411" s="12" t="s">
        <v>5779</v>
      </c>
      <c r="E411" s="12" t="s">
        <v>2830</v>
      </c>
      <c r="F411" s="12" t="s">
        <v>4554</v>
      </c>
      <c r="G411" s="12" t="s">
        <v>4508</v>
      </c>
      <c r="H411" s="11">
        <v>48000.0</v>
      </c>
      <c r="I411" s="12" t="s">
        <v>5537</v>
      </c>
      <c r="J411" s="12" t="s">
        <v>5538</v>
      </c>
      <c r="K411" s="12" t="s">
        <v>5780</v>
      </c>
      <c r="L411" s="12" t="s">
        <v>772</v>
      </c>
      <c r="M411" s="16">
        <v>45507.0</v>
      </c>
      <c r="N411" s="12" t="s">
        <v>4512</v>
      </c>
    </row>
    <row r="412" ht="14.25" hidden="1" customHeight="1">
      <c r="A412" s="3">
        <v>13928.0</v>
      </c>
      <c r="B412" s="4" t="s">
        <v>2461</v>
      </c>
      <c r="C412" s="4" t="s">
        <v>2919</v>
      </c>
      <c r="D412" s="4" t="s">
        <v>5781</v>
      </c>
      <c r="E412" s="4" t="s">
        <v>2920</v>
      </c>
      <c r="F412" s="4" t="s">
        <v>4554</v>
      </c>
      <c r="G412" s="4" t="s">
        <v>4508</v>
      </c>
      <c r="H412" s="3">
        <v>96000.0</v>
      </c>
      <c r="I412" s="4" t="s">
        <v>5537</v>
      </c>
      <c r="J412" s="4" t="s">
        <v>5538</v>
      </c>
      <c r="K412" s="4" t="s">
        <v>5782</v>
      </c>
      <c r="L412" s="4" t="s">
        <v>772</v>
      </c>
      <c r="M412" s="5">
        <v>45507.0</v>
      </c>
      <c r="N412" s="4" t="s">
        <v>4512</v>
      </c>
    </row>
    <row r="413" ht="14.25" hidden="1" customHeight="1">
      <c r="A413" s="11">
        <v>13928.0</v>
      </c>
      <c r="B413" s="12" t="s">
        <v>2461</v>
      </c>
      <c r="C413" s="12" t="s">
        <v>2671</v>
      </c>
      <c r="D413" s="12" t="s">
        <v>5783</v>
      </c>
      <c r="E413" s="12" t="s">
        <v>5784</v>
      </c>
      <c r="F413" s="12" t="s">
        <v>4554</v>
      </c>
      <c r="G413" s="12" t="s">
        <v>4508</v>
      </c>
      <c r="H413" s="11">
        <v>3688975.0</v>
      </c>
      <c r="I413" s="12" t="s">
        <v>5785</v>
      </c>
      <c r="J413" s="12" t="s">
        <v>5786</v>
      </c>
      <c r="K413" s="12" t="s">
        <v>5787</v>
      </c>
      <c r="L413" s="12" t="s">
        <v>772</v>
      </c>
      <c r="M413" s="16">
        <v>45507.0</v>
      </c>
      <c r="N413" s="12" t="s">
        <v>4512</v>
      </c>
    </row>
    <row r="414" ht="14.25" hidden="1" customHeight="1">
      <c r="A414" s="3">
        <v>13928.0</v>
      </c>
      <c r="B414" s="4" t="s">
        <v>2461</v>
      </c>
      <c r="C414" s="4" t="s">
        <v>2594</v>
      </c>
      <c r="D414" s="4" t="s">
        <v>5788</v>
      </c>
      <c r="E414" s="4" t="s">
        <v>2595</v>
      </c>
      <c r="F414" s="4" t="s">
        <v>4554</v>
      </c>
      <c r="G414" s="4" t="s">
        <v>4508</v>
      </c>
      <c r="H414" s="3">
        <v>4.8592547E7</v>
      </c>
      <c r="I414" s="4" t="s">
        <v>5541</v>
      </c>
      <c r="J414" s="4" t="s">
        <v>5542</v>
      </c>
      <c r="K414" s="4" t="s">
        <v>5789</v>
      </c>
      <c r="L414" s="4" t="s">
        <v>772</v>
      </c>
      <c r="M414" s="5">
        <v>45507.0</v>
      </c>
      <c r="N414" s="4" t="s">
        <v>4512</v>
      </c>
    </row>
    <row r="415" ht="14.25" hidden="1" customHeight="1">
      <c r="A415" s="11">
        <v>13928.0</v>
      </c>
      <c r="B415" s="12" t="s">
        <v>2461</v>
      </c>
      <c r="C415" s="12" t="s">
        <v>2645</v>
      </c>
      <c r="D415" s="12" t="s">
        <v>5790</v>
      </c>
      <c r="E415" s="12" t="s">
        <v>2646</v>
      </c>
      <c r="F415" s="12" t="s">
        <v>4554</v>
      </c>
      <c r="G415" s="12" t="s">
        <v>4508</v>
      </c>
      <c r="H415" s="11">
        <v>6225309.0</v>
      </c>
      <c r="I415" s="12" t="s">
        <v>5541</v>
      </c>
      <c r="J415" s="12" t="s">
        <v>5542</v>
      </c>
      <c r="K415" s="12" t="s">
        <v>5791</v>
      </c>
      <c r="L415" s="12" t="s">
        <v>772</v>
      </c>
      <c r="M415" s="16">
        <v>45507.0</v>
      </c>
      <c r="N415" s="12" t="s">
        <v>4512</v>
      </c>
    </row>
    <row r="416" ht="14.25" hidden="1" customHeight="1">
      <c r="A416" s="3">
        <v>13928.0</v>
      </c>
      <c r="B416" s="4" t="s">
        <v>2461</v>
      </c>
      <c r="C416" s="4" t="s">
        <v>2689</v>
      </c>
      <c r="D416" s="4" t="s">
        <v>5792</v>
      </c>
      <c r="E416" s="4" t="s">
        <v>5793</v>
      </c>
      <c r="F416" s="4" t="s">
        <v>4554</v>
      </c>
      <c r="G416" s="4" t="s">
        <v>4508</v>
      </c>
      <c r="H416" s="3">
        <v>3.3309646E7</v>
      </c>
      <c r="I416" s="4" t="s">
        <v>5541</v>
      </c>
      <c r="J416" s="4" t="s">
        <v>5542</v>
      </c>
      <c r="K416" s="4" t="s">
        <v>5794</v>
      </c>
      <c r="L416" s="4" t="s">
        <v>772</v>
      </c>
      <c r="M416" s="5">
        <v>45507.0</v>
      </c>
      <c r="N416" s="4" t="s">
        <v>4512</v>
      </c>
    </row>
    <row r="417" ht="14.25" hidden="1" customHeight="1">
      <c r="A417" s="11">
        <v>13928.0</v>
      </c>
      <c r="B417" s="12" t="s">
        <v>2461</v>
      </c>
      <c r="C417" s="12" t="s">
        <v>2818</v>
      </c>
      <c r="D417" s="12" t="s">
        <v>5795</v>
      </c>
      <c r="E417" s="12" t="s">
        <v>2819</v>
      </c>
      <c r="F417" s="12" t="s">
        <v>4554</v>
      </c>
      <c r="G417" s="12" t="s">
        <v>4508</v>
      </c>
      <c r="H417" s="11">
        <v>101834.0</v>
      </c>
      <c r="I417" s="12" t="s">
        <v>5796</v>
      </c>
      <c r="J417" s="12" t="s">
        <v>5797</v>
      </c>
      <c r="K417" s="12" t="s">
        <v>5798</v>
      </c>
      <c r="L417" s="12" t="s">
        <v>772</v>
      </c>
      <c r="M417" s="16">
        <v>45507.0</v>
      </c>
      <c r="N417" s="12" t="s">
        <v>4512</v>
      </c>
    </row>
    <row r="418" ht="14.25" hidden="1" customHeight="1">
      <c r="A418" s="3">
        <v>13928.0</v>
      </c>
      <c r="B418" s="4" t="s">
        <v>2461</v>
      </c>
      <c r="C418" s="4" t="s">
        <v>2863</v>
      </c>
      <c r="D418" s="4" t="s">
        <v>5799</v>
      </c>
      <c r="E418" s="4" t="s">
        <v>5800</v>
      </c>
      <c r="F418" s="4" t="s">
        <v>4554</v>
      </c>
      <c r="G418" s="4" t="s">
        <v>4508</v>
      </c>
      <c r="H418" s="3">
        <v>112218.0</v>
      </c>
      <c r="I418" s="4" t="s">
        <v>5796</v>
      </c>
      <c r="J418" s="4" t="s">
        <v>5797</v>
      </c>
      <c r="K418" s="4" t="s">
        <v>5801</v>
      </c>
      <c r="L418" s="4" t="s">
        <v>772</v>
      </c>
      <c r="M418" s="5">
        <v>45507.0</v>
      </c>
      <c r="N418" s="4" t="s">
        <v>4512</v>
      </c>
    </row>
    <row r="419" ht="14.25" hidden="1" customHeight="1">
      <c r="A419" s="11">
        <v>13928.0</v>
      </c>
      <c r="B419" s="12" t="s">
        <v>2461</v>
      </c>
      <c r="C419" s="12" t="s">
        <v>2876</v>
      </c>
      <c r="D419" s="12" t="s">
        <v>5802</v>
      </c>
      <c r="E419" s="12" t="s">
        <v>2877</v>
      </c>
      <c r="F419" s="12" t="s">
        <v>4554</v>
      </c>
      <c r="G419" s="12" t="s">
        <v>4508</v>
      </c>
      <c r="H419" s="11">
        <v>926772.0</v>
      </c>
      <c r="I419" s="12" t="s">
        <v>5046</v>
      </c>
      <c r="J419" s="12" t="s">
        <v>5047</v>
      </c>
      <c r="K419" s="12" t="s">
        <v>5803</v>
      </c>
      <c r="L419" s="12" t="s">
        <v>772</v>
      </c>
      <c r="M419" s="16">
        <v>45507.0</v>
      </c>
      <c r="N419" s="12" t="s">
        <v>4512</v>
      </c>
    </row>
    <row r="420" ht="14.25" hidden="1" customHeight="1">
      <c r="A420" s="3">
        <v>13928.0</v>
      </c>
      <c r="B420" s="4" t="s">
        <v>2461</v>
      </c>
      <c r="C420" s="4" t="s">
        <v>2517</v>
      </c>
      <c r="D420" s="4" t="s">
        <v>5804</v>
      </c>
      <c r="E420" s="4" t="s">
        <v>2518</v>
      </c>
      <c r="F420" s="4" t="s">
        <v>4507</v>
      </c>
      <c r="G420" s="4" t="s">
        <v>4508</v>
      </c>
      <c r="H420" s="3">
        <v>1.0725E7</v>
      </c>
      <c r="I420" s="4" t="s">
        <v>5805</v>
      </c>
      <c r="J420" s="4" t="s">
        <v>5806</v>
      </c>
      <c r="K420" s="4" t="s">
        <v>5807</v>
      </c>
      <c r="L420" s="4" t="s">
        <v>772</v>
      </c>
      <c r="M420" s="5">
        <v>45507.0</v>
      </c>
      <c r="N420" s="4" t="s">
        <v>4512</v>
      </c>
    </row>
    <row r="421" ht="14.25" hidden="1" customHeight="1">
      <c r="A421" s="11">
        <v>13928.0</v>
      </c>
      <c r="B421" s="12" t="s">
        <v>2461</v>
      </c>
      <c r="C421" s="12" t="s">
        <v>2609</v>
      </c>
      <c r="D421" s="12" t="s">
        <v>5808</v>
      </c>
      <c r="E421" s="12" t="s">
        <v>5809</v>
      </c>
      <c r="F421" s="12" t="s">
        <v>4554</v>
      </c>
      <c r="G421" s="12" t="s">
        <v>4508</v>
      </c>
      <c r="H421" s="11">
        <v>3758865.0</v>
      </c>
      <c r="I421" s="12" t="s">
        <v>5545</v>
      </c>
      <c r="J421" s="12" t="s">
        <v>5546</v>
      </c>
      <c r="K421" s="12" t="s">
        <v>5810</v>
      </c>
      <c r="L421" s="12" t="s">
        <v>772</v>
      </c>
      <c r="M421" s="16">
        <v>45507.0</v>
      </c>
      <c r="N421" s="12" t="s">
        <v>4512</v>
      </c>
    </row>
    <row r="422" ht="14.25" hidden="1" customHeight="1">
      <c r="A422" s="3">
        <v>13928.0</v>
      </c>
      <c r="B422" s="4" t="s">
        <v>2461</v>
      </c>
      <c r="C422" s="4" t="s">
        <v>2896</v>
      </c>
      <c r="D422" s="4" t="s">
        <v>5811</v>
      </c>
      <c r="E422" s="4" t="s">
        <v>2897</v>
      </c>
      <c r="F422" s="4" t="s">
        <v>4507</v>
      </c>
      <c r="G422" s="4" t="s">
        <v>4508</v>
      </c>
      <c r="H422" s="3">
        <v>129800.0</v>
      </c>
      <c r="I422" s="4" t="s">
        <v>5293</v>
      </c>
      <c r="J422" s="4" t="s">
        <v>5294</v>
      </c>
      <c r="K422" s="4" t="s">
        <v>5812</v>
      </c>
      <c r="L422" s="4" t="s">
        <v>772</v>
      </c>
      <c r="M422" s="5">
        <v>45507.0</v>
      </c>
      <c r="N422" s="4" t="s">
        <v>4512</v>
      </c>
    </row>
    <row r="423" ht="14.25" hidden="1" customHeight="1">
      <c r="A423" s="11">
        <v>13928.0</v>
      </c>
      <c r="B423" s="12" t="s">
        <v>2461</v>
      </c>
      <c r="C423" s="12" t="s">
        <v>2517</v>
      </c>
      <c r="D423" s="12" t="s">
        <v>5813</v>
      </c>
      <c r="E423" s="12" t="s">
        <v>2518</v>
      </c>
      <c r="F423" s="12" t="s">
        <v>4507</v>
      </c>
      <c r="G423" s="12" t="s">
        <v>4508</v>
      </c>
      <c r="H423" s="11">
        <v>2.75E7</v>
      </c>
      <c r="I423" s="12" t="s">
        <v>5814</v>
      </c>
      <c r="J423" s="12" t="s">
        <v>5815</v>
      </c>
      <c r="K423" s="12" t="s">
        <v>5816</v>
      </c>
      <c r="L423" s="12" t="s">
        <v>772</v>
      </c>
      <c r="M423" s="16">
        <v>45507.0</v>
      </c>
      <c r="N423" s="12" t="s">
        <v>4512</v>
      </c>
    </row>
    <row r="424" ht="14.25" hidden="1" customHeight="1">
      <c r="A424" s="3">
        <v>13928.0</v>
      </c>
      <c r="B424" s="4" t="s">
        <v>2461</v>
      </c>
      <c r="C424" s="4" t="s">
        <v>2616</v>
      </c>
      <c r="D424" s="4" t="s">
        <v>5817</v>
      </c>
      <c r="E424" s="4" t="s">
        <v>5818</v>
      </c>
      <c r="F424" s="4" t="s">
        <v>5144</v>
      </c>
      <c r="G424" s="4" t="s">
        <v>4508</v>
      </c>
      <c r="H424" s="3">
        <v>34338.0</v>
      </c>
      <c r="I424" s="4" t="s">
        <v>5819</v>
      </c>
      <c r="J424" s="4" t="s">
        <v>5820</v>
      </c>
      <c r="K424" s="4" t="s">
        <v>5821</v>
      </c>
      <c r="L424" s="4" t="s">
        <v>772</v>
      </c>
      <c r="M424" s="5">
        <v>45507.0</v>
      </c>
      <c r="N424" s="4" t="s">
        <v>4512</v>
      </c>
    </row>
    <row r="425" ht="14.25" hidden="1" customHeight="1">
      <c r="A425" s="11">
        <v>13928.0</v>
      </c>
      <c r="B425" s="12" t="s">
        <v>2461</v>
      </c>
      <c r="C425" s="12" t="s">
        <v>2840</v>
      </c>
      <c r="D425" s="12" t="s">
        <v>5822</v>
      </c>
      <c r="E425" s="12" t="s">
        <v>5823</v>
      </c>
      <c r="F425" s="12" t="s">
        <v>4554</v>
      </c>
      <c r="G425" s="12" t="s">
        <v>4508</v>
      </c>
      <c r="H425" s="11">
        <v>2689997.0</v>
      </c>
      <c r="I425" s="12" t="s">
        <v>5050</v>
      </c>
      <c r="J425" s="12" t="s">
        <v>5051</v>
      </c>
      <c r="K425" s="12" t="s">
        <v>5824</v>
      </c>
      <c r="L425" s="12" t="s">
        <v>772</v>
      </c>
      <c r="M425" s="16">
        <v>45507.0</v>
      </c>
      <c r="N425" s="12" t="s">
        <v>4512</v>
      </c>
    </row>
    <row r="426" ht="14.25" hidden="1" customHeight="1">
      <c r="A426" s="3">
        <v>13928.0</v>
      </c>
      <c r="B426" s="4" t="s">
        <v>2461</v>
      </c>
      <c r="C426" s="4" t="s">
        <v>2752</v>
      </c>
      <c r="D426" s="4" t="s">
        <v>5825</v>
      </c>
      <c r="E426" s="4" t="s">
        <v>5658</v>
      </c>
      <c r="F426" s="4" t="s">
        <v>4554</v>
      </c>
      <c r="G426" s="4" t="s">
        <v>4508</v>
      </c>
      <c r="H426" s="3">
        <v>10620.0</v>
      </c>
      <c r="I426" s="4" t="s">
        <v>5826</v>
      </c>
      <c r="J426" s="4" t="s">
        <v>5827</v>
      </c>
      <c r="K426" s="4" t="s">
        <v>5828</v>
      </c>
      <c r="L426" s="4" t="s">
        <v>772</v>
      </c>
      <c r="M426" s="5">
        <v>45507.0</v>
      </c>
      <c r="N426" s="4" t="s">
        <v>4512</v>
      </c>
    </row>
    <row r="427" ht="14.25" hidden="1" customHeight="1">
      <c r="A427" s="11">
        <v>13928.0</v>
      </c>
      <c r="B427" s="12" t="s">
        <v>2461</v>
      </c>
      <c r="C427" s="12" t="s">
        <v>2799</v>
      </c>
      <c r="D427" s="12" t="s">
        <v>5829</v>
      </c>
      <c r="E427" s="12" t="s">
        <v>2800</v>
      </c>
      <c r="F427" s="12" t="s">
        <v>4507</v>
      </c>
      <c r="G427" s="12" t="s">
        <v>4508</v>
      </c>
      <c r="H427" s="11">
        <v>77880.0</v>
      </c>
      <c r="I427" s="12" t="s">
        <v>5826</v>
      </c>
      <c r="J427" s="12" t="s">
        <v>5827</v>
      </c>
      <c r="K427" s="12" t="s">
        <v>5830</v>
      </c>
      <c r="L427" s="12" t="s">
        <v>772</v>
      </c>
      <c r="M427" s="16">
        <v>45507.0</v>
      </c>
      <c r="N427" s="12" t="s">
        <v>4512</v>
      </c>
    </row>
    <row r="428" ht="14.25" hidden="1" customHeight="1">
      <c r="A428" s="3">
        <v>13928.0</v>
      </c>
      <c r="B428" s="4" t="s">
        <v>2461</v>
      </c>
      <c r="C428" s="4" t="s">
        <v>2462</v>
      </c>
      <c r="D428" s="4" t="s">
        <v>5831</v>
      </c>
      <c r="E428" s="4" t="s">
        <v>2463</v>
      </c>
      <c r="F428" s="4" t="s">
        <v>4554</v>
      </c>
      <c r="G428" s="4" t="s">
        <v>4508</v>
      </c>
      <c r="H428" s="3">
        <v>1.1751738E7</v>
      </c>
      <c r="I428" s="4" t="s">
        <v>5832</v>
      </c>
      <c r="J428" s="4" t="s">
        <v>5833</v>
      </c>
      <c r="K428" s="4" t="s">
        <v>5834</v>
      </c>
      <c r="L428" s="4" t="s">
        <v>772</v>
      </c>
      <c r="M428" s="5">
        <v>45507.0</v>
      </c>
      <c r="N428" s="4" t="s">
        <v>4512</v>
      </c>
    </row>
    <row r="429" ht="14.25" hidden="1" customHeight="1">
      <c r="A429" s="11">
        <v>13928.0</v>
      </c>
      <c r="B429" s="12" t="s">
        <v>2461</v>
      </c>
      <c r="C429" s="12" t="s">
        <v>2586</v>
      </c>
      <c r="D429" s="12" t="s">
        <v>5835</v>
      </c>
      <c r="E429" s="12" t="s">
        <v>2587</v>
      </c>
      <c r="F429" s="12" t="s">
        <v>4554</v>
      </c>
      <c r="G429" s="12" t="s">
        <v>4508</v>
      </c>
      <c r="H429" s="11">
        <v>5.3980044E7</v>
      </c>
      <c r="I429" s="12" t="s">
        <v>5832</v>
      </c>
      <c r="J429" s="12" t="s">
        <v>5833</v>
      </c>
      <c r="K429" s="12" t="s">
        <v>5836</v>
      </c>
      <c r="L429" s="12" t="s">
        <v>772</v>
      </c>
      <c r="M429" s="16">
        <v>45507.0</v>
      </c>
      <c r="N429" s="12" t="s">
        <v>4512</v>
      </c>
    </row>
    <row r="430" ht="14.25" hidden="1" customHeight="1">
      <c r="A430" s="3">
        <v>13928.0</v>
      </c>
      <c r="B430" s="4" t="s">
        <v>2461</v>
      </c>
      <c r="C430" s="4" t="s">
        <v>2632</v>
      </c>
      <c r="D430" s="4" t="s">
        <v>5837</v>
      </c>
      <c r="E430" s="4" t="s">
        <v>5838</v>
      </c>
      <c r="F430" s="4" t="s">
        <v>4554</v>
      </c>
      <c r="G430" s="4" t="s">
        <v>4508</v>
      </c>
      <c r="H430" s="3">
        <v>218300.0</v>
      </c>
      <c r="I430" s="4" t="s">
        <v>5832</v>
      </c>
      <c r="J430" s="4" t="s">
        <v>5833</v>
      </c>
      <c r="K430" s="4" t="s">
        <v>5839</v>
      </c>
      <c r="L430" s="4" t="s">
        <v>772</v>
      </c>
      <c r="M430" s="5">
        <v>45507.0</v>
      </c>
      <c r="N430" s="4" t="s">
        <v>4512</v>
      </c>
    </row>
    <row r="431" ht="14.25" hidden="1" customHeight="1">
      <c r="A431" s="11">
        <v>13928.0</v>
      </c>
      <c r="B431" s="12" t="s">
        <v>2461</v>
      </c>
      <c r="C431" s="12" t="s">
        <v>2726</v>
      </c>
      <c r="D431" s="12" t="s">
        <v>5840</v>
      </c>
      <c r="E431" s="12" t="s">
        <v>2727</v>
      </c>
      <c r="F431" s="12" t="s">
        <v>4554</v>
      </c>
      <c r="G431" s="12" t="s">
        <v>4508</v>
      </c>
      <c r="H431" s="11">
        <v>5127053.0</v>
      </c>
      <c r="I431" s="12" t="s">
        <v>5832</v>
      </c>
      <c r="J431" s="12" t="s">
        <v>5833</v>
      </c>
      <c r="K431" s="12" t="s">
        <v>5841</v>
      </c>
      <c r="L431" s="12" t="s">
        <v>772</v>
      </c>
      <c r="M431" s="16">
        <v>45507.0</v>
      </c>
      <c r="N431" s="12" t="s">
        <v>4512</v>
      </c>
    </row>
    <row r="432" ht="14.25" hidden="1" customHeight="1">
      <c r="A432" s="3">
        <v>13928.0</v>
      </c>
      <c r="B432" s="4" t="s">
        <v>2461</v>
      </c>
      <c r="C432" s="4" t="s">
        <v>2791</v>
      </c>
      <c r="D432" s="4" t="s">
        <v>5842</v>
      </c>
      <c r="E432" s="4" t="s">
        <v>2792</v>
      </c>
      <c r="F432" s="4" t="s">
        <v>4554</v>
      </c>
      <c r="G432" s="4" t="s">
        <v>4508</v>
      </c>
      <c r="H432" s="3">
        <v>5180011.0</v>
      </c>
      <c r="I432" s="4" t="s">
        <v>5832</v>
      </c>
      <c r="J432" s="4" t="s">
        <v>5833</v>
      </c>
      <c r="K432" s="4" t="s">
        <v>5843</v>
      </c>
      <c r="L432" s="4" t="s">
        <v>772</v>
      </c>
      <c r="M432" s="5">
        <v>45507.0</v>
      </c>
      <c r="N432" s="4" t="s">
        <v>4512</v>
      </c>
    </row>
    <row r="433" ht="14.25" hidden="1" customHeight="1">
      <c r="A433" s="11">
        <v>13928.0</v>
      </c>
      <c r="B433" s="12" t="s">
        <v>2461</v>
      </c>
      <c r="C433" s="12" t="s">
        <v>2806</v>
      </c>
      <c r="D433" s="12" t="s">
        <v>5844</v>
      </c>
      <c r="E433" s="12" t="s">
        <v>2807</v>
      </c>
      <c r="F433" s="12" t="s">
        <v>4554</v>
      </c>
      <c r="G433" s="12" t="s">
        <v>4508</v>
      </c>
      <c r="H433" s="11">
        <v>665874.0</v>
      </c>
      <c r="I433" s="12" t="s">
        <v>5832</v>
      </c>
      <c r="J433" s="12" t="s">
        <v>5833</v>
      </c>
      <c r="K433" s="12" t="s">
        <v>5845</v>
      </c>
      <c r="L433" s="12" t="s">
        <v>772</v>
      </c>
      <c r="M433" s="16">
        <v>45507.0</v>
      </c>
      <c r="N433" s="12" t="s">
        <v>4512</v>
      </c>
    </row>
    <row r="434" ht="14.25" hidden="1" customHeight="1">
      <c r="A434" s="3">
        <v>13928.0</v>
      </c>
      <c r="B434" s="4" t="s">
        <v>2461</v>
      </c>
      <c r="C434" s="4" t="s">
        <v>2935</v>
      </c>
      <c r="D434" s="4" t="s">
        <v>5846</v>
      </c>
      <c r="E434" s="4" t="s">
        <v>2936</v>
      </c>
      <c r="F434" s="4" t="s">
        <v>4554</v>
      </c>
      <c r="G434" s="4" t="s">
        <v>4508</v>
      </c>
      <c r="H434" s="3">
        <v>2.0476096E7</v>
      </c>
      <c r="I434" s="4" t="s">
        <v>5832</v>
      </c>
      <c r="J434" s="4" t="s">
        <v>5833</v>
      </c>
      <c r="K434" s="4" t="s">
        <v>5847</v>
      </c>
      <c r="L434" s="4" t="s">
        <v>772</v>
      </c>
      <c r="M434" s="5">
        <v>45507.0</v>
      </c>
      <c r="N434" s="4" t="s">
        <v>4512</v>
      </c>
    </row>
    <row r="435" ht="14.25" hidden="1" customHeight="1">
      <c r="A435" s="11">
        <v>13928.0</v>
      </c>
      <c r="B435" s="12" t="s">
        <v>2461</v>
      </c>
      <c r="C435" s="12" t="s">
        <v>2956</v>
      </c>
      <c r="D435" s="12" t="s">
        <v>5848</v>
      </c>
      <c r="E435" s="12" t="s">
        <v>5849</v>
      </c>
      <c r="F435" s="12" t="s">
        <v>4554</v>
      </c>
      <c r="G435" s="12" t="s">
        <v>4508</v>
      </c>
      <c r="H435" s="11">
        <v>499848.0</v>
      </c>
      <c r="I435" s="12" t="s">
        <v>5832</v>
      </c>
      <c r="J435" s="12" t="s">
        <v>5833</v>
      </c>
      <c r="K435" s="12" t="s">
        <v>5850</v>
      </c>
      <c r="L435" s="12" t="s">
        <v>772</v>
      </c>
      <c r="M435" s="16">
        <v>45507.0</v>
      </c>
      <c r="N435" s="12" t="s">
        <v>4512</v>
      </c>
    </row>
    <row r="436" ht="14.25" hidden="1" customHeight="1">
      <c r="A436" s="3">
        <v>13928.0</v>
      </c>
      <c r="B436" s="4" t="s">
        <v>2461</v>
      </c>
      <c r="C436" s="4" t="s">
        <v>2482</v>
      </c>
      <c r="D436" s="4" t="s">
        <v>5851</v>
      </c>
      <c r="E436" s="4" t="s">
        <v>2483</v>
      </c>
      <c r="F436" s="4" t="s">
        <v>4507</v>
      </c>
      <c r="G436" s="4" t="s">
        <v>4508</v>
      </c>
      <c r="H436" s="3">
        <v>3.46109137E8</v>
      </c>
      <c r="I436" s="4" t="s">
        <v>5852</v>
      </c>
      <c r="J436" s="4" t="s">
        <v>5853</v>
      </c>
      <c r="K436" s="4" t="s">
        <v>5854</v>
      </c>
      <c r="L436" s="4" t="s">
        <v>772</v>
      </c>
      <c r="M436" s="5">
        <v>45507.0</v>
      </c>
      <c r="N436" s="4" t="s">
        <v>4512</v>
      </c>
    </row>
    <row r="437" ht="14.25" hidden="1" customHeight="1">
      <c r="A437" s="11">
        <v>13928.0</v>
      </c>
      <c r="B437" s="12" t="s">
        <v>2461</v>
      </c>
      <c r="C437" s="12" t="s">
        <v>2486</v>
      </c>
      <c r="D437" s="12" t="s">
        <v>5855</v>
      </c>
      <c r="E437" s="12" t="s">
        <v>2487</v>
      </c>
      <c r="F437" s="12" t="s">
        <v>4507</v>
      </c>
      <c r="G437" s="12" t="s">
        <v>4508</v>
      </c>
      <c r="H437" s="11">
        <v>3850000.0</v>
      </c>
      <c r="I437" s="12" t="s">
        <v>5856</v>
      </c>
      <c r="J437" s="12" t="s">
        <v>5857</v>
      </c>
      <c r="K437" s="12" t="s">
        <v>5858</v>
      </c>
      <c r="L437" s="12" t="s">
        <v>772</v>
      </c>
      <c r="M437" s="16">
        <v>45507.0</v>
      </c>
      <c r="N437" s="12" t="s">
        <v>4512</v>
      </c>
    </row>
    <row r="438" ht="14.25" hidden="1" customHeight="1">
      <c r="A438" s="3">
        <v>13928.0</v>
      </c>
      <c r="B438" s="4" t="s">
        <v>2461</v>
      </c>
      <c r="C438" s="4" t="s">
        <v>2517</v>
      </c>
      <c r="D438" s="4" t="s">
        <v>5859</v>
      </c>
      <c r="E438" s="4" t="s">
        <v>2518</v>
      </c>
      <c r="F438" s="4" t="s">
        <v>4507</v>
      </c>
      <c r="G438" s="4" t="s">
        <v>4508</v>
      </c>
      <c r="H438" s="3">
        <v>6225000.0</v>
      </c>
      <c r="I438" s="4" t="s">
        <v>5856</v>
      </c>
      <c r="J438" s="4" t="s">
        <v>5857</v>
      </c>
      <c r="K438" s="4" t="s">
        <v>5860</v>
      </c>
      <c r="L438" s="4" t="s">
        <v>772</v>
      </c>
      <c r="M438" s="5">
        <v>45507.0</v>
      </c>
      <c r="N438" s="4" t="s">
        <v>4512</v>
      </c>
    </row>
    <row r="439" ht="14.25" hidden="1" customHeight="1">
      <c r="A439" s="11">
        <v>13928.0</v>
      </c>
      <c r="B439" s="12" t="s">
        <v>2461</v>
      </c>
      <c r="C439" s="12" t="s">
        <v>2908</v>
      </c>
      <c r="D439" s="12" t="s">
        <v>5861</v>
      </c>
      <c r="E439" s="12" t="s">
        <v>2909</v>
      </c>
      <c r="F439" s="12" t="s">
        <v>4554</v>
      </c>
      <c r="G439" s="12" t="s">
        <v>4508</v>
      </c>
      <c r="H439" s="11">
        <v>9348773.0</v>
      </c>
      <c r="I439" s="12" t="s">
        <v>5862</v>
      </c>
      <c r="J439" s="12" t="s">
        <v>5863</v>
      </c>
      <c r="K439" s="12" t="s">
        <v>5864</v>
      </c>
      <c r="L439" s="12" t="s">
        <v>772</v>
      </c>
      <c r="M439" s="16">
        <v>45507.0</v>
      </c>
      <c r="N439" s="12" t="s">
        <v>4512</v>
      </c>
    </row>
    <row r="440" ht="14.25" hidden="1" customHeight="1">
      <c r="A440" s="3">
        <v>13928.0</v>
      </c>
      <c r="B440" s="4" t="s">
        <v>2461</v>
      </c>
      <c r="C440" s="4" t="s">
        <v>2760</v>
      </c>
      <c r="D440" s="4" t="s">
        <v>5865</v>
      </c>
      <c r="E440" s="4" t="s">
        <v>2761</v>
      </c>
      <c r="F440" s="4" t="s">
        <v>4554</v>
      </c>
      <c r="G440" s="4" t="s">
        <v>4508</v>
      </c>
      <c r="H440" s="3">
        <v>514067.0</v>
      </c>
      <c r="I440" s="4" t="s">
        <v>5866</v>
      </c>
      <c r="J440" s="4" t="s">
        <v>5867</v>
      </c>
      <c r="K440" s="4" t="s">
        <v>5868</v>
      </c>
      <c r="L440" s="4" t="s">
        <v>772</v>
      </c>
      <c r="M440" s="5">
        <v>45507.0</v>
      </c>
      <c r="N440" s="4" t="s">
        <v>4512</v>
      </c>
    </row>
    <row r="441" ht="14.25" hidden="1" customHeight="1">
      <c r="A441" s="11">
        <v>13928.0</v>
      </c>
      <c r="B441" s="12" t="s">
        <v>2461</v>
      </c>
      <c r="C441" s="12" t="s">
        <v>2822</v>
      </c>
      <c r="D441" s="12" t="s">
        <v>5869</v>
      </c>
      <c r="E441" s="12" t="s">
        <v>2823</v>
      </c>
      <c r="F441" s="12" t="s">
        <v>4554</v>
      </c>
      <c r="G441" s="12" t="s">
        <v>4508</v>
      </c>
      <c r="H441" s="11">
        <v>2034084.0</v>
      </c>
      <c r="I441" s="12" t="s">
        <v>5870</v>
      </c>
      <c r="J441" s="12" t="s">
        <v>5871</v>
      </c>
      <c r="K441" s="12" t="s">
        <v>5872</v>
      </c>
      <c r="L441" s="12" t="s">
        <v>772</v>
      </c>
      <c r="M441" s="16">
        <v>45507.0</v>
      </c>
      <c r="N441" s="12" t="s">
        <v>4512</v>
      </c>
    </row>
    <row r="442" ht="14.25" hidden="1" customHeight="1">
      <c r="A442" s="3">
        <v>13928.0</v>
      </c>
      <c r="B442" s="4" t="s">
        <v>2461</v>
      </c>
      <c r="C442" s="4" t="s">
        <v>2462</v>
      </c>
      <c r="D442" s="4" t="s">
        <v>5873</v>
      </c>
      <c r="E442" s="4" t="s">
        <v>2463</v>
      </c>
      <c r="F442" s="4" t="s">
        <v>4554</v>
      </c>
      <c r="G442" s="4" t="s">
        <v>4508</v>
      </c>
      <c r="H442" s="3">
        <v>1.88534804E8</v>
      </c>
      <c r="I442" s="4" t="s">
        <v>5562</v>
      </c>
      <c r="J442" s="4" t="s">
        <v>5563</v>
      </c>
      <c r="K442" s="4" t="s">
        <v>5874</v>
      </c>
      <c r="L442" s="4" t="s">
        <v>772</v>
      </c>
      <c r="M442" s="5">
        <v>45507.0</v>
      </c>
      <c r="N442" s="4" t="s">
        <v>4512</v>
      </c>
    </row>
    <row r="443" ht="14.25" hidden="1" customHeight="1">
      <c r="A443" s="11">
        <v>13928.0</v>
      </c>
      <c r="B443" s="12" t="s">
        <v>2461</v>
      </c>
      <c r="C443" s="12" t="s">
        <v>2601</v>
      </c>
      <c r="D443" s="12" t="s">
        <v>5875</v>
      </c>
      <c r="E443" s="12" t="s">
        <v>5876</v>
      </c>
      <c r="F443" s="12" t="s">
        <v>4554</v>
      </c>
      <c r="G443" s="12" t="s">
        <v>4508</v>
      </c>
      <c r="H443" s="11">
        <v>1.31684106E8</v>
      </c>
      <c r="I443" s="12" t="s">
        <v>5568</v>
      </c>
      <c r="J443" s="12" t="s">
        <v>5569</v>
      </c>
      <c r="K443" s="12" t="s">
        <v>5877</v>
      </c>
      <c r="L443" s="12" t="s">
        <v>772</v>
      </c>
      <c r="M443" s="16">
        <v>45507.0</v>
      </c>
      <c r="N443" s="12" t="s">
        <v>4512</v>
      </c>
    </row>
    <row r="444" ht="14.25" hidden="1" customHeight="1">
      <c r="A444" s="3">
        <v>13928.0</v>
      </c>
      <c r="B444" s="4" t="s">
        <v>2461</v>
      </c>
      <c r="C444" s="4" t="s">
        <v>2675</v>
      </c>
      <c r="D444" s="4" t="s">
        <v>5878</v>
      </c>
      <c r="E444" s="4" t="s">
        <v>5879</v>
      </c>
      <c r="F444" s="4" t="s">
        <v>4554</v>
      </c>
      <c r="G444" s="4" t="s">
        <v>4508</v>
      </c>
      <c r="H444" s="3">
        <v>359192.0</v>
      </c>
      <c r="I444" s="4" t="s">
        <v>5568</v>
      </c>
      <c r="J444" s="4" t="s">
        <v>5569</v>
      </c>
      <c r="K444" s="4" t="s">
        <v>5880</v>
      </c>
      <c r="L444" s="4" t="s">
        <v>772</v>
      </c>
      <c r="M444" s="5">
        <v>45507.0</v>
      </c>
      <c r="N444" s="4" t="s">
        <v>4512</v>
      </c>
    </row>
    <row r="445" ht="14.25" hidden="1" customHeight="1">
      <c r="A445" s="11">
        <v>13928.0</v>
      </c>
      <c r="B445" s="12" t="s">
        <v>2461</v>
      </c>
      <c r="C445" s="12" t="s">
        <v>2544</v>
      </c>
      <c r="D445" s="12" t="s">
        <v>5881</v>
      </c>
      <c r="E445" s="12" t="s">
        <v>5882</v>
      </c>
      <c r="F445" s="12" t="s">
        <v>4554</v>
      </c>
      <c r="G445" s="12" t="s">
        <v>4508</v>
      </c>
      <c r="H445" s="11">
        <v>1.21307068E8</v>
      </c>
      <c r="I445" s="12" t="s">
        <v>5883</v>
      </c>
      <c r="J445" s="12" t="s">
        <v>5884</v>
      </c>
      <c r="K445" s="12" t="s">
        <v>5885</v>
      </c>
      <c r="L445" s="12" t="s">
        <v>772</v>
      </c>
      <c r="M445" s="16">
        <v>45507.0</v>
      </c>
      <c r="N445" s="12" t="s">
        <v>4512</v>
      </c>
    </row>
    <row r="446" ht="14.25" hidden="1" customHeight="1">
      <c r="A446" s="3">
        <v>13928.0</v>
      </c>
      <c r="B446" s="4" t="s">
        <v>2461</v>
      </c>
      <c r="C446" s="4" t="s">
        <v>2605</v>
      </c>
      <c r="D446" s="4" t="s">
        <v>5886</v>
      </c>
      <c r="E446" s="4" t="s">
        <v>5887</v>
      </c>
      <c r="F446" s="4" t="s">
        <v>4554</v>
      </c>
      <c r="G446" s="4" t="s">
        <v>4508</v>
      </c>
      <c r="H446" s="3">
        <v>335002.0</v>
      </c>
      <c r="I446" s="4" t="s">
        <v>5883</v>
      </c>
      <c r="J446" s="4" t="s">
        <v>5884</v>
      </c>
      <c r="K446" s="4" t="s">
        <v>5888</v>
      </c>
      <c r="L446" s="4" t="s">
        <v>772</v>
      </c>
      <c r="M446" s="5">
        <v>45507.0</v>
      </c>
      <c r="N446" s="4" t="s">
        <v>4512</v>
      </c>
    </row>
    <row r="447" ht="14.25" hidden="1" customHeight="1">
      <c r="A447" s="11">
        <v>13928.0</v>
      </c>
      <c r="B447" s="12" t="s">
        <v>2461</v>
      </c>
      <c r="C447" s="12" t="s">
        <v>2620</v>
      </c>
      <c r="D447" s="12" t="s">
        <v>5889</v>
      </c>
      <c r="E447" s="12" t="s">
        <v>5890</v>
      </c>
      <c r="F447" s="12" t="s">
        <v>4554</v>
      </c>
      <c r="G447" s="12" t="s">
        <v>4508</v>
      </c>
      <c r="H447" s="11">
        <v>4.9451558E7</v>
      </c>
      <c r="I447" s="12" t="s">
        <v>5883</v>
      </c>
      <c r="J447" s="12" t="s">
        <v>5884</v>
      </c>
      <c r="K447" s="12" t="s">
        <v>5891</v>
      </c>
      <c r="L447" s="12" t="s">
        <v>772</v>
      </c>
      <c r="M447" s="16">
        <v>45507.0</v>
      </c>
      <c r="N447" s="12" t="s">
        <v>4512</v>
      </c>
    </row>
    <row r="448" ht="14.25" hidden="1" customHeight="1">
      <c r="A448" s="3">
        <v>13928.0</v>
      </c>
      <c r="B448" s="4" t="s">
        <v>2461</v>
      </c>
      <c r="C448" s="4" t="s">
        <v>2641</v>
      </c>
      <c r="D448" s="4" t="s">
        <v>5892</v>
      </c>
      <c r="E448" s="4" t="s">
        <v>5893</v>
      </c>
      <c r="F448" s="4" t="s">
        <v>4554</v>
      </c>
      <c r="G448" s="4" t="s">
        <v>4508</v>
      </c>
      <c r="H448" s="3">
        <v>1.4555064E7</v>
      </c>
      <c r="I448" s="4" t="s">
        <v>5883</v>
      </c>
      <c r="J448" s="4" t="s">
        <v>5884</v>
      </c>
      <c r="K448" s="4" t="s">
        <v>5894</v>
      </c>
      <c r="L448" s="4" t="s">
        <v>772</v>
      </c>
      <c r="M448" s="5">
        <v>45507.0</v>
      </c>
      <c r="N448" s="4" t="s">
        <v>4512</v>
      </c>
    </row>
    <row r="449" ht="14.25" hidden="1" customHeight="1">
      <c r="A449" s="11">
        <v>13928.0</v>
      </c>
      <c r="B449" s="12" t="s">
        <v>2461</v>
      </c>
      <c r="C449" s="12" t="s">
        <v>2641</v>
      </c>
      <c r="D449" s="12" t="s">
        <v>5895</v>
      </c>
      <c r="E449" s="12" t="s">
        <v>5893</v>
      </c>
      <c r="F449" s="12" t="s">
        <v>4554</v>
      </c>
      <c r="G449" s="12" t="s">
        <v>4508</v>
      </c>
      <c r="H449" s="11">
        <v>3091128.0</v>
      </c>
      <c r="I449" s="12" t="s">
        <v>5883</v>
      </c>
      <c r="J449" s="12" t="s">
        <v>5884</v>
      </c>
      <c r="K449" s="12" t="s">
        <v>5896</v>
      </c>
      <c r="L449" s="12" t="s">
        <v>772</v>
      </c>
      <c r="M449" s="16">
        <v>45507.0</v>
      </c>
      <c r="N449" s="12" t="s">
        <v>4512</v>
      </c>
    </row>
    <row r="450" ht="14.25" hidden="1" customHeight="1">
      <c r="A450" s="3">
        <v>13928.0</v>
      </c>
      <c r="B450" s="4" t="s">
        <v>2461</v>
      </c>
      <c r="C450" s="4" t="s">
        <v>2659</v>
      </c>
      <c r="D450" s="4" t="s">
        <v>5897</v>
      </c>
      <c r="E450" s="4" t="s">
        <v>5898</v>
      </c>
      <c r="F450" s="4" t="s">
        <v>4554</v>
      </c>
      <c r="G450" s="4" t="s">
        <v>4508</v>
      </c>
      <c r="H450" s="3">
        <v>6.2127178E7</v>
      </c>
      <c r="I450" s="4" t="s">
        <v>5883</v>
      </c>
      <c r="J450" s="4" t="s">
        <v>5884</v>
      </c>
      <c r="K450" s="4" t="s">
        <v>5899</v>
      </c>
      <c r="L450" s="4" t="s">
        <v>772</v>
      </c>
      <c r="M450" s="5">
        <v>45507.0</v>
      </c>
      <c r="N450" s="4" t="s">
        <v>4512</v>
      </c>
    </row>
    <row r="451" ht="14.25" hidden="1" customHeight="1">
      <c r="A451" s="11">
        <v>13928.0</v>
      </c>
      <c r="B451" s="12" t="s">
        <v>2461</v>
      </c>
      <c r="C451" s="12" t="s">
        <v>2848</v>
      </c>
      <c r="D451" s="12" t="s">
        <v>5900</v>
      </c>
      <c r="E451" s="12" t="s">
        <v>2849</v>
      </c>
      <c r="F451" s="12" t="s">
        <v>4554</v>
      </c>
      <c r="G451" s="12" t="s">
        <v>4508</v>
      </c>
      <c r="H451" s="11">
        <v>1.4628927E7</v>
      </c>
      <c r="I451" s="12" t="s">
        <v>5883</v>
      </c>
      <c r="J451" s="12" t="s">
        <v>5884</v>
      </c>
      <c r="K451" s="12" t="s">
        <v>5901</v>
      </c>
      <c r="L451" s="12" t="s">
        <v>772</v>
      </c>
      <c r="M451" s="16">
        <v>45507.0</v>
      </c>
      <c r="N451" s="12" t="s">
        <v>4512</v>
      </c>
    </row>
    <row r="452" ht="14.25" hidden="1" customHeight="1">
      <c r="A452" s="3">
        <v>13928.0</v>
      </c>
      <c r="B452" s="4" t="s">
        <v>2461</v>
      </c>
      <c r="C452" s="4" t="s">
        <v>2939</v>
      </c>
      <c r="D452" s="4" t="s">
        <v>5902</v>
      </c>
      <c r="E452" s="4" t="s">
        <v>2940</v>
      </c>
      <c r="F452" s="4" t="s">
        <v>4554</v>
      </c>
      <c r="G452" s="4" t="s">
        <v>4508</v>
      </c>
      <c r="H452" s="3">
        <v>1.7480003E7</v>
      </c>
      <c r="I452" s="4" t="s">
        <v>5883</v>
      </c>
      <c r="J452" s="4" t="s">
        <v>5884</v>
      </c>
      <c r="K452" s="4" t="s">
        <v>5903</v>
      </c>
      <c r="L452" s="4" t="s">
        <v>772</v>
      </c>
      <c r="M452" s="5">
        <v>45507.0</v>
      </c>
      <c r="N452" s="4" t="s">
        <v>4512</v>
      </c>
    </row>
    <row r="453" ht="14.25" hidden="1" customHeight="1">
      <c r="A453" s="11">
        <v>13928.0</v>
      </c>
      <c r="B453" s="12" t="s">
        <v>2461</v>
      </c>
      <c r="C453" s="12" t="s">
        <v>2730</v>
      </c>
      <c r="D453" s="12" t="s">
        <v>5904</v>
      </c>
      <c r="E453" s="12" t="s">
        <v>5905</v>
      </c>
      <c r="F453" s="12" t="s">
        <v>4554</v>
      </c>
      <c r="G453" s="12" t="s">
        <v>4508</v>
      </c>
      <c r="H453" s="11">
        <v>1449984.0</v>
      </c>
      <c r="I453" s="12" t="s">
        <v>5574</v>
      </c>
      <c r="J453" s="12" t="s">
        <v>5575</v>
      </c>
      <c r="K453" s="12" t="s">
        <v>5906</v>
      </c>
      <c r="L453" s="12" t="s">
        <v>772</v>
      </c>
      <c r="M453" s="16">
        <v>45507.0</v>
      </c>
      <c r="N453" s="12" t="s">
        <v>4512</v>
      </c>
    </row>
    <row r="454" ht="14.25" hidden="1" customHeight="1">
      <c r="A454" s="3">
        <v>13928.0</v>
      </c>
      <c r="B454" s="4" t="s">
        <v>2461</v>
      </c>
      <c r="C454" s="4" t="s">
        <v>2776</v>
      </c>
      <c r="D454" s="4" t="s">
        <v>5907</v>
      </c>
      <c r="E454" s="4" t="s">
        <v>5908</v>
      </c>
      <c r="F454" s="4" t="s">
        <v>4554</v>
      </c>
      <c r="G454" s="4" t="s">
        <v>4508</v>
      </c>
      <c r="H454" s="3">
        <v>203904.0</v>
      </c>
      <c r="I454" s="4" t="s">
        <v>5574</v>
      </c>
      <c r="J454" s="4" t="s">
        <v>5575</v>
      </c>
      <c r="K454" s="4" t="s">
        <v>5909</v>
      </c>
      <c r="L454" s="4" t="s">
        <v>772</v>
      </c>
      <c r="M454" s="5">
        <v>45507.0</v>
      </c>
      <c r="N454" s="4" t="s">
        <v>4512</v>
      </c>
    </row>
    <row r="455" ht="14.25" hidden="1" customHeight="1">
      <c r="A455" s="11">
        <v>13928.0</v>
      </c>
      <c r="B455" s="12" t="s">
        <v>2461</v>
      </c>
      <c r="C455" s="12" t="s">
        <v>2833</v>
      </c>
      <c r="D455" s="12" t="s">
        <v>5910</v>
      </c>
      <c r="E455" s="12" t="s">
        <v>5911</v>
      </c>
      <c r="F455" s="12" t="s">
        <v>4554</v>
      </c>
      <c r="G455" s="12" t="s">
        <v>4508</v>
      </c>
      <c r="H455" s="11">
        <v>1499898.0</v>
      </c>
      <c r="I455" s="12" t="s">
        <v>5574</v>
      </c>
      <c r="J455" s="12" t="s">
        <v>5575</v>
      </c>
      <c r="K455" s="12" t="s">
        <v>5912</v>
      </c>
      <c r="L455" s="12" t="s">
        <v>772</v>
      </c>
      <c r="M455" s="16">
        <v>45507.0</v>
      </c>
      <c r="N455" s="12" t="s">
        <v>4512</v>
      </c>
    </row>
    <row r="456" ht="14.25" hidden="1" customHeight="1">
      <c r="A456" s="3">
        <v>13928.0</v>
      </c>
      <c r="B456" s="4" t="s">
        <v>2461</v>
      </c>
      <c r="C456" s="4" t="s">
        <v>2867</v>
      </c>
      <c r="D456" s="4" t="s">
        <v>5913</v>
      </c>
      <c r="E456" s="4" t="s">
        <v>2868</v>
      </c>
      <c r="F456" s="4" t="s">
        <v>4554</v>
      </c>
      <c r="G456" s="4" t="s">
        <v>4508</v>
      </c>
      <c r="H456" s="3">
        <v>49000.0</v>
      </c>
      <c r="I456" s="4" t="s">
        <v>5574</v>
      </c>
      <c r="J456" s="4" t="s">
        <v>5575</v>
      </c>
      <c r="K456" s="4" t="s">
        <v>5914</v>
      </c>
      <c r="L456" s="4" t="s">
        <v>772</v>
      </c>
      <c r="M456" s="5">
        <v>45507.0</v>
      </c>
      <c r="N456" s="4" t="s">
        <v>4512</v>
      </c>
    </row>
    <row r="457" ht="14.25" hidden="1" customHeight="1">
      <c r="A457" s="11">
        <v>13928.0</v>
      </c>
      <c r="B457" s="12" t="s">
        <v>2461</v>
      </c>
      <c r="C457" s="12" t="s">
        <v>2880</v>
      </c>
      <c r="D457" s="12" t="s">
        <v>5915</v>
      </c>
      <c r="E457" s="12" t="s">
        <v>5916</v>
      </c>
      <c r="F457" s="12" t="s">
        <v>4554</v>
      </c>
      <c r="G457" s="12" t="s">
        <v>4508</v>
      </c>
      <c r="H457" s="11">
        <v>2.0499982E7</v>
      </c>
      <c r="I457" s="12" t="s">
        <v>5574</v>
      </c>
      <c r="J457" s="12" t="s">
        <v>5575</v>
      </c>
      <c r="K457" s="12" t="s">
        <v>5917</v>
      </c>
      <c r="L457" s="12" t="s">
        <v>772</v>
      </c>
      <c r="M457" s="16">
        <v>45507.0</v>
      </c>
      <c r="N457" s="12" t="s">
        <v>4512</v>
      </c>
    </row>
    <row r="458" ht="14.25" hidden="1" customHeight="1">
      <c r="A458" s="3">
        <v>13928.0</v>
      </c>
      <c r="B458" s="4" t="s">
        <v>2461</v>
      </c>
      <c r="C458" s="4" t="s">
        <v>2667</v>
      </c>
      <c r="D458" s="4" t="s">
        <v>5918</v>
      </c>
      <c r="E458" s="4" t="s">
        <v>2668</v>
      </c>
      <c r="F458" s="4" t="s">
        <v>4554</v>
      </c>
      <c r="G458" s="4" t="s">
        <v>4508</v>
      </c>
      <c r="H458" s="3">
        <v>1.34443536E8</v>
      </c>
      <c r="I458" s="4" t="s">
        <v>5580</v>
      </c>
      <c r="J458" s="4" t="s">
        <v>5581</v>
      </c>
      <c r="K458" s="4" t="s">
        <v>5919</v>
      </c>
      <c r="L458" s="4" t="s">
        <v>772</v>
      </c>
      <c r="M458" s="5">
        <v>45507.0</v>
      </c>
      <c r="N458" s="4" t="s">
        <v>4512</v>
      </c>
    </row>
    <row r="459" ht="14.25" hidden="1" customHeight="1">
      <c r="A459" s="11">
        <v>13928.0</v>
      </c>
      <c r="B459" s="12" t="s">
        <v>2461</v>
      </c>
      <c r="C459" s="12" t="s">
        <v>2711</v>
      </c>
      <c r="D459" s="12" t="s">
        <v>5920</v>
      </c>
      <c r="E459" s="12" t="s">
        <v>5921</v>
      </c>
      <c r="F459" s="12" t="s">
        <v>4554</v>
      </c>
      <c r="G459" s="12" t="s">
        <v>4508</v>
      </c>
      <c r="H459" s="11">
        <v>5.8704882E7</v>
      </c>
      <c r="I459" s="12" t="s">
        <v>5580</v>
      </c>
      <c r="J459" s="12" t="s">
        <v>5581</v>
      </c>
      <c r="K459" s="12" t="s">
        <v>5922</v>
      </c>
      <c r="L459" s="12" t="s">
        <v>772</v>
      </c>
      <c r="M459" s="16">
        <v>45507.0</v>
      </c>
      <c r="N459" s="12" t="s">
        <v>4512</v>
      </c>
    </row>
    <row r="460" ht="14.25" hidden="1" customHeight="1">
      <c r="A460" s="3">
        <v>13928.0</v>
      </c>
      <c r="B460" s="4" t="s">
        <v>2461</v>
      </c>
      <c r="C460" s="4" t="s">
        <v>2944</v>
      </c>
      <c r="D460" s="4" t="s">
        <v>5923</v>
      </c>
      <c r="E460" s="4" t="s">
        <v>5924</v>
      </c>
      <c r="F460" s="4" t="s">
        <v>5144</v>
      </c>
      <c r="G460" s="4" t="s">
        <v>4508</v>
      </c>
      <c r="H460" s="3">
        <v>202960.0</v>
      </c>
      <c r="I460" s="4" t="s">
        <v>5580</v>
      </c>
      <c r="J460" s="4" t="s">
        <v>5581</v>
      </c>
      <c r="K460" s="4" t="s">
        <v>5925</v>
      </c>
      <c r="L460" s="4" t="s">
        <v>772</v>
      </c>
      <c r="M460" s="5">
        <v>45507.0</v>
      </c>
      <c r="N460" s="4" t="s">
        <v>4512</v>
      </c>
    </row>
    <row r="461" ht="14.25" hidden="1" customHeight="1">
      <c r="A461" s="11">
        <v>13928.0</v>
      </c>
      <c r="B461" s="12" t="s">
        <v>2461</v>
      </c>
      <c r="C461" s="12" t="s">
        <v>2948</v>
      </c>
      <c r="D461" s="12" t="s">
        <v>5926</v>
      </c>
      <c r="E461" s="12" t="s">
        <v>5927</v>
      </c>
      <c r="F461" s="12" t="s">
        <v>4554</v>
      </c>
      <c r="G461" s="12" t="s">
        <v>4508</v>
      </c>
      <c r="H461" s="11">
        <v>2.0499196E7</v>
      </c>
      <c r="I461" s="12" t="s">
        <v>5580</v>
      </c>
      <c r="J461" s="12" t="s">
        <v>5581</v>
      </c>
      <c r="K461" s="12" t="s">
        <v>5928</v>
      </c>
      <c r="L461" s="12" t="s">
        <v>772</v>
      </c>
      <c r="M461" s="16">
        <v>45507.0</v>
      </c>
      <c r="N461" s="12" t="s">
        <v>4512</v>
      </c>
    </row>
    <row r="462" ht="14.25" hidden="1" customHeight="1">
      <c r="A462" s="3">
        <v>13928.0</v>
      </c>
      <c r="B462" s="4" t="s">
        <v>2461</v>
      </c>
      <c r="C462" s="4" t="s">
        <v>2768</v>
      </c>
      <c r="D462" s="4" t="s">
        <v>5929</v>
      </c>
      <c r="E462" s="4" t="s">
        <v>5930</v>
      </c>
      <c r="F462" s="4" t="s">
        <v>4554</v>
      </c>
      <c r="G462" s="4" t="s">
        <v>4508</v>
      </c>
      <c r="H462" s="3">
        <v>104843.0</v>
      </c>
      <c r="I462" s="4" t="s">
        <v>5931</v>
      </c>
      <c r="J462" s="4" t="s">
        <v>5932</v>
      </c>
      <c r="K462" s="4" t="s">
        <v>5933</v>
      </c>
      <c r="L462" s="4" t="s">
        <v>772</v>
      </c>
      <c r="M462" s="5">
        <v>45507.0</v>
      </c>
      <c r="N462" s="4" t="s">
        <v>4512</v>
      </c>
    </row>
    <row r="463" ht="14.25" hidden="1" customHeight="1">
      <c r="A463" s="11">
        <v>13928.0</v>
      </c>
      <c r="B463" s="12" t="s">
        <v>2461</v>
      </c>
      <c r="C463" s="12" t="s">
        <v>2685</v>
      </c>
      <c r="D463" s="12" t="s">
        <v>5934</v>
      </c>
      <c r="E463" s="12" t="s">
        <v>5935</v>
      </c>
      <c r="F463" s="12" t="s">
        <v>4554</v>
      </c>
      <c r="G463" s="12" t="s">
        <v>4508</v>
      </c>
      <c r="H463" s="11">
        <v>329220.0</v>
      </c>
      <c r="I463" s="12" t="s">
        <v>5936</v>
      </c>
      <c r="J463" s="12" t="s">
        <v>5937</v>
      </c>
      <c r="K463" s="12" t="s">
        <v>5938</v>
      </c>
      <c r="L463" s="12" t="s">
        <v>772</v>
      </c>
      <c r="M463" s="16">
        <v>45507.0</v>
      </c>
      <c r="N463" s="12" t="s">
        <v>4512</v>
      </c>
    </row>
    <row r="464" ht="14.25" hidden="1" customHeight="1">
      <c r="A464" s="3">
        <v>13928.0</v>
      </c>
      <c r="B464" s="4" t="s">
        <v>2461</v>
      </c>
      <c r="C464" s="4" t="s">
        <v>2478</v>
      </c>
      <c r="D464" s="4" t="s">
        <v>5939</v>
      </c>
      <c r="E464" s="4" t="s">
        <v>5940</v>
      </c>
      <c r="F464" s="4" t="s">
        <v>4554</v>
      </c>
      <c r="G464" s="4" t="s">
        <v>4508</v>
      </c>
      <c r="H464" s="3">
        <v>3.57505485E8</v>
      </c>
      <c r="I464" s="4" t="s">
        <v>5941</v>
      </c>
      <c r="J464" s="4" t="s">
        <v>5942</v>
      </c>
      <c r="K464" s="4" t="s">
        <v>5943</v>
      </c>
      <c r="L464" s="4" t="s">
        <v>772</v>
      </c>
      <c r="M464" s="5">
        <v>45507.0</v>
      </c>
      <c r="N464" s="4" t="s">
        <v>4512</v>
      </c>
    </row>
    <row r="465" ht="14.25" hidden="1" customHeight="1">
      <c r="A465" s="11">
        <v>13928.0</v>
      </c>
      <c r="B465" s="12" t="s">
        <v>2461</v>
      </c>
      <c r="C465" s="12" t="s">
        <v>2498</v>
      </c>
      <c r="D465" s="12" t="s">
        <v>5944</v>
      </c>
      <c r="E465" s="12" t="s">
        <v>2499</v>
      </c>
      <c r="F465" s="12" t="s">
        <v>4554</v>
      </c>
      <c r="G465" s="12" t="s">
        <v>4508</v>
      </c>
      <c r="H465" s="11">
        <v>2601000.0</v>
      </c>
      <c r="I465" s="12" t="s">
        <v>5941</v>
      </c>
      <c r="J465" s="12" t="s">
        <v>5942</v>
      </c>
      <c r="K465" s="12" t="s">
        <v>5945</v>
      </c>
      <c r="L465" s="12" t="s">
        <v>772</v>
      </c>
      <c r="M465" s="16">
        <v>45507.0</v>
      </c>
      <c r="N465" s="12" t="s">
        <v>4512</v>
      </c>
    </row>
    <row r="466" ht="14.25" hidden="1" customHeight="1">
      <c r="A466" s="3">
        <v>13928.0</v>
      </c>
      <c r="B466" s="4" t="s">
        <v>2461</v>
      </c>
      <c r="C466" s="4" t="s">
        <v>2553</v>
      </c>
      <c r="D466" s="4" t="s">
        <v>5946</v>
      </c>
      <c r="E466" s="4" t="s">
        <v>2554</v>
      </c>
      <c r="F466" s="4" t="s">
        <v>4554</v>
      </c>
      <c r="G466" s="4" t="s">
        <v>4508</v>
      </c>
      <c r="H466" s="3">
        <v>1441370.0</v>
      </c>
      <c r="I466" s="4" t="s">
        <v>5941</v>
      </c>
      <c r="J466" s="4" t="s">
        <v>5942</v>
      </c>
      <c r="K466" s="4" t="s">
        <v>5947</v>
      </c>
      <c r="L466" s="4" t="s">
        <v>772</v>
      </c>
      <c r="M466" s="5">
        <v>45507.0</v>
      </c>
      <c r="N466" s="4" t="s">
        <v>4512</v>
      </c>
    </row>
    <row r="467" ht="14.25" hidden="1" customHeight="1">
      <c r="A467" s="11">
        <v>13928.0</v>
      </c>
      <c r="B467" s="12" t="s">
        <v>2461</v>
      </c>
      <c r="C467" s="12" t="s">
        <v>2590</v>
      </c>
      <c r="D467" s="12" t="s">
        <v>5948</v>
      </c>
      <c r="E467" s="12" t="s">
        <v>5949</v>
      </c>
      <c r="F467" s="12" t="s">
        <v>4554</v>
      </c>
      <c r="G467" s="12" t="s">
        <v>4508</v>
      </c>
      <c r="H467" s="11">
        <v>7.4897196E7</v>
      </c>
      <c r="I467" s="12" t="s">
        <v>5941</v>
      </c>
      <c r="J467" s="12" t="s">
        <v>5942</v>
      </c>
      <c r="K467" s="12" t="s">
        <v>5950</v>
      </c>
      <c r="L467" s="12" t="s">
        <v>772</v>
      </c>
      <c r="M467" s="16">
        <v>45507.0</v>
      </c>
      <c r="N467" s="12" t="s">
        <v>4512</v>
      </c>
    </row>
    <row r="468" ht="14.25" hidden="1" customHeight="1">
      <c r="A468" s="3">
        <v>13928.0</v>
      </c>
      <c r="B468" s="4" t="s">
        <v>2461</v>
      </c>
      <c r="C468" s="4" t="s">
        <v>2628</v>
      </c>
      <c r="D468" s="4" t="s">
        <v>5951</v>
      </c>
      <c r="E468" s="4" t="s">
        <v>5952</v>
      </c>
      <c r="F468" s="4" t="s">
        <v>4554</v>
      </c>
      <c r="G468" s="4" t="s">
        <v>4508</v>
      </c>
      <c r="H468" s="3">
        <v>8835545.0</v>
      </c>
      <c r="I468" s="4" t="s">
        <v>5941</v>
      </c>
      <c r="J468" s="4" t="s">
        <v>5942</v>
      </c>
      <c r="K468" s="4" t="s">
        <v>5953</v>
      </c>
      <c r="L468" s="4" t="s">
        <v>772</v>
      </c>
      <c r="M468" s="5">
        <v>45507.0</v>
      </c>
      <c r="N468" s="4" t="s">
        <v>4512</v>
      </c>
    </row>
    <row r="469" ht="14.25" hidden="1" customHeight="1">
      <c r="A469" s="11">
        <v>13928.0</v>
      </c>
      <c r="B469" s="12" t="s">
        <v>2461</v>
      </c>
      <c r="C469" s="12" t="s">
        <v>2612</v>
      </c>
      <c r="D469" s="12" t="s">
        <v>5954</v>
      </c>
      <c r="E469" s="12" t="s">
        <v>5711</v>
      </c>
      <c r="F469" s="12" t="s">
        <v>4554</v>
      </c>
      <c r="G469" s="12" t="s">
        <v>4508</v>
      </c>
      <c r="H469" s="11">
        <v>215350.0</v>
      </c>
      <c r="I469" s="12" t="s">
        <v>5955</v>
      </c>
      <c r="J469" s="12" t="s">
        <v>5956</v>
      </c>
      <c r="K469" s="12" t="s">
        <v>5957</v>
      </c>
      <c r="L469" s="12" t="s">
        <v>772</v>
      </c>
      <c r="M469" s="16">
        <v>45507.0</v>
      </c>
      <c r="N469" s="12" t="s">
        <v>4512</v>
      </c>
    </row>
    <row r="470" ht="14.25" hidden="1" customHeight="1">
      <c r="A470" s="3">
        <v>13928.0</v>
      </c>
      <c r="B470" s="4" t="s">
        <v>2461</v>
      </c>
      <c r="C470" s="4" t="s">
        <v>2474</v>
      </c>
      <c r="D470" s="4" t="s">
        <v>5958</v>
      </c>
      <c r="E470" s="4" t="s">
        <v>5959</v>
      </c>
      <c r="F470" s="4" t="s">
        <v>4554</v>
      </c>
      <c r="G470" s="4" t="s">
        <v>4508</v>
      </c>
      <c r="H470" s="3">
        <v>1.9747512E7</v>
      </c>
      <c r="I470" s="4" t="s">
        <v>5377</v>
      </c>
      <c r="J470" s="4" t="s">
        <v>5378</v>
      </c>
      <c r="K470" s="4" t="s">
        <v>5960</v>
      </c>
      <c r="L470" s="4" t="s">
        <v>772</v>
      </c>
      <c r="M470" s="5">
        <v>45507.0</v>
      </c>
      <c r="N470" s="4" t="s">
        <v>4512</v>
      </c>
    </row>
    <row r="471" ht="14.25" hidden="1" customHeight="1">
      <c r="A471" s="11">
        <v>13928.0</v>
      </c>
      <c r="B471" s="12" t="s">
        <v>2461</v>
      </c>
      <c r="C471" s="12" t="s">
        <v>2572</v>
      </c>
      <c r="D471" s="12" t="s">
        <v>5961</v>
      </c>
      <c r="E471" s="12" t="s">
        <v>5962</v>
      </c>
      <c r="F471" s="12" t="s">
        <v>4554</v>
      </c>
      <c r="G471" s="12" t="s">
        <v>4508</v>
      </c>
      <c r="H471" s="11">
        <v>4.8926222E7</v>
      </c>
      <c r="I471" s="12" t="s">
        <v>5377</v>
      </c>
      <c r="J471" s="12" t="s">
        <v>5378</v>
      </c>
      <c r="K471" s="12" t="s">
        <v>5963</v>
      </c>
      <c r="L471" s="12" t="s">
        <v>772</v>
      </c>
      <c r="M471" s="16">
        <v>45507.0</v>
      </c>
      <c r="N471" s="12" t="s">
        <v>4512</v>
      </c>
    </row>
    <row r="472" ht="14.25" hidden="1" customHeight="1">
      <c r="A472" s="3">
        <v>13928.0</v>
      </c>
      <c r="B472" s="4" t="s">
        <v>2461</v>
      </c>
      <c r="C472" s="4" t="s">
        <v>2580</v>
      </c>
      <c r="D472" s="4" t="s">
        <v>5964</v>
      </c>
      <c r="E472" s="4" t="s">
        <v>5965</v>
      </c>
      <c r="F472" s="4" t="s">
        <v>4554</v>
      </c>
      <c r="G472" s="4" t="s">
        <v>4508</v>
      </c>
      <c r="H472" s="3">
        <v>8186905.0</v>
      </c>
      <c r="I472" s="4" t="s">
        <v>5377</v>
      </c>
      <c r="J472" s="4" t="s">
        <v>5378</v>
      </c>
      <c r="K472" s="4" t="s">
        <v>5966</v>
      </c>
      <c r="L472" s="4" t="s">
        <v>772</v>
      </c>
      <c r="M472" s="5">
        <v>45507.0</v>
      </c>
      <c r="N472" s="4" t="s">
        <v>4512</v>
      </c>
    </row>
    <row r="473" ht="14.25" hidden="1" customHeight="1">
      <c r="A473" s="11">
        <v>13928.0</v>
      </c>
      <c r="B473" s="12" t="s">
        <v>2461</v>
      </c>
      <c r="C473" s="12" t="s">
        <v>2616</v>
      </c>
      <c r="D473" s="12" t="s">
        <v>5967</v>
      </c>
      <c r="E473" s="12" t="s">
        <v>5818</v>
      </c>
      <c r="F473" s="12" t="s">
        <v>4554</v>
      </c>
      <c r="G473" s="12" t="s">
        <v>4508</v>
      </c>
      <c r="H473" s="11">
        <v>48380.0</v>
      </c>
      <c r="I473" s="12" t="s">
        <v>5377</v>
      </c>
      <c r="J473" s="12" t="s">
        <v>5378</v>
      </c>
      <c r="K473" s="12" t="s">
        <v>5968</v>
      </c>
      <c r="L473" s="12" t="s">
        <v>772</v>
      </c>
      <c r="M473" s="16">
        <v>45507.0</v>
      </c>
      <c r="N473" s="12" t="s">
        <v>4512</v>
      </c>
    </row>
    <row r="474" ht="14.25" hidden="1" customHeight="1">
      <c r="A474" s="3">
        <v>13928.0</v>
      </c>
      <c r="B474" s="4" t="s">
        <v>2461</v>
      </c>
      <c r="C474" s="4" t="s">
        <v>2616</v>
      </c>
      <c r="D474" s="4" t="s">
        <v>5969</v>
      </c>
      <c r="E474" s="4" t="s">
        <v>5818</v>
      </c>
      <c r="F474" s="4" t="s">
        <v>4554</v>
      </c>
      <c r="G474" s="4" t="s">
        <v>4508</v>
      </c>
      <c r="H474" s="3">
        <v>50504.0</v>
      </c>
      <c r="I474" s="4" t="s">
        <v>5377</v>
      </c>
      <c r="J474" s="4" t="s">
        <v>5378</v>
      </c>
      <c r="K474" s="4" t="s">
        <v>5970</v>
      </c>
      <c r="L474" s="4" t="s">
        <v>772</v>
      </c>
      <c r="M474" s="5">
        <v>45507.0</v>
      </c>
      <c r="N474" s="4" t="s">
        <v>4512</v>
      </c>
    </row>
    <row r="475" ht="14.25" hidden="1" customHeight="1">
      <c r="A475" s="11">
        <v>13928.0</v>
      </c>
      <c r="B475" s="12" t="s">
        <v>2461</v>
      </c>
      <c r="C475" s="12" t="s">
        <v>2616</v>
      </c>
      <c r="D475" s="12" t="s">
        <v>5971</v>
      </c>
      <c r="E475" s="12" t="s">
        <v>5818</v>
      </c>
      <c r="F475" s="12" t="s">
        <v>4554</v>
      </c>
      <c r="G475" s="12" t="s">
        <v>4508</v>
      </c>
      <c r="H475" s="11">
        <v>42421.0</v>
      </c>
      <c r="I475" s="12" t="s">
        <v>5377</v>
      </c>
      <c r="J475" s="12" t="s">
        <v>5378</v>
      </c>
      <c r="K475" s="12" t="s">
        <v>5972</v>
      </c>
      <c r="L475" s="12" t="s">
        <v>772</v>
      </c>
      <c r="M475" s="16">
        <v>45507.0</v>
      </c>
      <c r="N475" s="12" t="s">
        <v>4512</v>
      </c>
    </row>
    <row r="476" ht="14.25" hidden="1" customHeight="1">
      <c r="A476" s="3">
        <v>13928.0</v>
      </c>
      <c r="B476" s="4" t="s">
        <v>2461</v>
      </c>
      <c r="C476" s="4" t="s">
        <v>2616</v>
      </c>
      <c r="D476" s="4" t="s">
        <v>5973</v>
      </c>
      <c r="E476" s="4" t="s">
        <v>5818</v>
      </c>
      <c r="F476" s="4" t="s">
        <v>4554</v>
      </c>
      <c r="G476" s="4" t="s">
        <v>4508</v>
      </c>
      <c r="H476" s="3">
        <v>241192.0</v>
      </c>
      <c r="I476" s="4" t="s">
        <v>5377</v>
      </c>
      <c r="J476" s="4" t="s">
        <v>5378</v>
      </c>
      <c r="K476" s="4" t="s">
        <v>5974</v>
      </c>
      <c r="L476" s="4" t="s">
        <v>772</v>
      </c>
      <c r="M476" s="5">
        <v>45507.0</v>
      </c>
      <c r="N476" s="4" t="s">
        <v>4512</v>
      </c>
    </row>
    <row r="477" ht="14.25" hidden="1" customHeight="1">
      <c r="A477" s="11">
        <v>13928.0</v>
      </c>
      <c r="B477" s="12" t="s">
        <v>2461</v>
      </c>
      <c r="C477" s="12" t="s">
        <v>2663</v>
      </c>
      <c r="D477" s="12" t="s">
        <v>5975</v>
      </c>
      <c r="E477" s="12" t="s">
        <v>2664</v>
      </c>
      <c r="F477" s="12" t="s">
        <v>4554</v>
      </c>
      <c r="G477" s="12" t="s">
        <v>4508</v>
      </c>
      <c r="H477" s="11">
        <v>8399142.0</v>
      </c>
      <c r="I477" s="12" t="s">
        <v>5377</v>
      </c>
      <c r="J477" s="12" t="s">
        <v>5378</v>
      </c>
      <c r="K477" s="12" t="s">
        <v>5976</v>
      </c>
      <c r="L477" s="12" t="s">
        <v>772</v>
      </c>
      <c r="M477" s="16">
        <v>45507.0</v>
      </c>
      <c r="N477" s="12" t="s">
        <v>4512</v>
      </c>
    </row>
    <row r="478" ht="14.25" hidden="1" customHeight="1">
      <c r="A478" s="3">
        <v>13928.0</v>
      </c>
      <c r="B478" s="4" t="s">
        <v>2461</v>
      </c>
      <c r="C478" s="4" t="s">
        <v>2663</v>
      </c>
      <c r="D478" s="4" t="s">
        <v>5977</v>
      </c>
      <c r="E478" s="4" t="s">
        <v>2664</v>
      </c>
      <c r="F478" s="4" t="s">
        <v>4554</v>
      </c>
      <c r="G478" s="4" t="s">
        <v>4508</v>
      </c>
      <c r="H478" s="3">
        <v>2741794.0</v>
      </c>
      <c r="I478" s="4" t="s">
        <v>5377</v>
      </c>
      <c r="J478" s="4" t="s">
        <v>5378</v>
      </c>
      <c r="K478" s="4" t="s">
        <v>5978</v>
      </c>
      <c r="L478" s="4" t="s">
        <v>772</v>
      </c>
      <c r="M478" s="5">
        <v>45507.0</v>
      </c>
      <c r="N478" s="4" t="s">
        <v>4512</v>
      </c>
    </row>
    <row r="479" ht="14.25" hidden="1" customHeight="1">
      <c r="A479" s="11">
        <v>13928.0</v>
      </c>
      <c r="B479" s="12" t="s">
        <v>2461</v>
      </c>
      <c r="C479" s="12" t="s">
        <v>2852</v>
      </c>
      <c r="D479" s="12" t="s">
        <v>5979</v>
      </c>
      <c r="E479" s="12" t="s">
        <v>5980</v>
      </c>
      <c r="F479" s="12" t="s">
        <v>4554</v>
      </c>
      <c r="G479" s="12" t="s">
        <v>4508</v>
      </c>
      <c r="H479" s="11">
        <v>2324174.0</v>
      </c>
      <c r="I479" s="12" t="s">
        <v>5981</v>
      </c>
      <c r="J479" s="12" t="s">
        <v>5982</v>
      </c>
      <c r="K479" s="12" t="s">
        <v>5983</v>
      </c>
      <c r="L479" s="12" t="s">
        <v>772</v>
      </c>
      <c r="M479" s="16">
        <v>45507.0</v>
      </c>
      <c r="N479" s="12" t="s">
        <v>4512</v>
      </c>
    </row>
    <row r="480" ht="14.25" hidden="1" customHeight="1">
      <c r="A480" s="3">
        <v>13928.0</v>
      </c>
      <c r="B480" s="4" t="s">
        <v>2461</v>
      </c>
      <c r="C480" s="4" t="s">
        <v>2803</v>
      </c>
      <c r="D480" s="4" t="s">
        <v>5984</v>
      </c>
      <c r="E480" s="4" t="s">
        <v>2804</v>
      </c>
      <c r="F480" s="4" t="s">
        <v>4554</v>
      </c>
      <c r="G480" s="4" t="s">
        <v>4508</v>
      </c>
      <c r="H480" s="3">
        <v>200000.0</v>
      </c>
      <c r="I480" s="4" t="s">
        <v>5985</v>
      </c>
      <c r="J480" s="4" t="s">
        <v>5986</v>
      </c>
      <c r="K480" s="4" t="s">
        <v>5987</v>
      </c>
      <c r="L480" s="4" t="s">
        <v>772</v>
      </c>
      <c r="M480" s="5">
        <v>45507.0</v>
      </c>
      <c r="N480" s="4" t="s">
        <v>4512</v>
      </c>
    </row>
    <row r="481" ht="14.25" hidden="1" customHeight="1">
      <c r="A481" s="11">
        <v>13928.0</v>
      </c>
      <c r="B481" s="12" t="s">
        <v>2461</v>
      </c>
      <c r="C481" s="12" t="s">
        <v>2507</v>
      </c>
      <c r="D481" s="12" t="s">
        <v>5988</v>
      </c>
      <c r="E481" s="12" t="s">
        <v>5989</v>
      </c>
      <c r="F481" s="12" t="s">
        <v>4554</v>
      </c>
      <c r="G481" s="12" t="s">
        <v>4508</v>
      </c>
      <c r="H481" s="11">
        <v>4.3106487E7</v>
      </c>
      <c r="I481" s="12" t="s">
        <v>5990</v>
      </c>
      <c r="J481" s="12" t="s">
        <v>5991</v>
      </c>
      <c r="K481" s="12" t="s">
        <v>5992</v>
      </c>
      <c r="L481" s="12" t="s">
        <v>772</v>
      </c>
      <c r="M481" s="16">
        <v>45507.0</v>
      </c>
      <c r="N481" s="12" t="s">
        <v>4512</v>
      </c>
    </row>
    <row r="482" ht="14.25" hidden="1" customHeight="1">
      <c r="A482" s="3">
        <v>13928.0</v>
      </c>
      <c r="B482" s="4" t="s">
        <v>2461</v>
      </c>
      <c r="C482" s="4" t="s">
        <v>2698</v>
      </c>
      <c r="D482" s="4" t="s">
        <v>5993</v>
      </c>
      <c r="E482" s="4" t="s">
        <v>5994</v>
      </c>
      <c r="F482" s="4" t="s">
        <v>4554</v>
      </c>
      <c r="G482" s="4" t="s">
        <v>4508</v>
      </c>
      <c r="H482" s="3">
        <v>478372.0</v>
      </c>
      <c r="I482" s="4" t="s">
        <v>5995</v>
      </c>
      <c r="J482" s="4" t="s">
        <v>5996</v>
      </c>
      <c r="K482" s="4" t="s">
        <v>5997</v>
      </c>
      <c r="L482" s="4" t="s">
        <v>772</v>
      </c>
      <c r="M482" s="5">
        <v>45507.0</v>
      </c>
      <c r="N482" s="4" t="s">
        <v>4512</v>
      </c>
    </row>
    <row r="483" ht="14.25" hidden="1" customHeight="1">
      <c r="A483" s="11">
        <v>13928.0</v>
      </c>
      <c r="B483" s="12" t="s">
        <v>2461</v>
      </c>
      <c r="C483" s="12" t="s">
        <v>2702</v>
      </c>
      <c r="D483" s="12" t="s">
        <v>5998</v>
      </c>
      <c r="E483" s="12" t="s">
        <v>2703</v>
      </c>
      <c r="F483" s="12" t="s">
        <v>4554</v>
      </c>
      <c r="G483" s="12" t="s">
        <v>4508</v>
      </c>
      <c r="H483" s="11">
        <v>7.0246344E7</v>
      </c>
      <c r="I483" s="12" t="s">
        <v>5995</v>
      </c>
      <c r="J483" s="12" t="s">
        <v>5996</v>
      </c>
      <c r="K483" s="12" t="s">
        <v>5999</v>
      </c>
      <c r="L483" s="12" t="s">
        <v>772</v>
      </c>
      <c r="M483" s="16">
        <v>45507.0</v>
      </c>
      <c r="N483" s="12" t="s">
        <v>4512</v>
      </c>
    </row>
    <row r="484" ht="14.25" hidden="1" customHeight="1">
      <c r="A484" s="3">
        <v>13928.0</v>
      </c>
      <c r="B484" s="4" t="s">
        <v>2461</v>
      </c>
      <c r="C484" s="4" t="s">
        <v>2952</v>
      </c>
      <c r="D484" s="4" t="s">
        <v>6000</v>
      </c>
      <c r="E484" s="4" t="s">
        <v>6001</v>
      </c>
      <c r="F484" s="4" t="s">
        <v>4554</v>
      </c>
      <c r="G484" s="4" t="s">
        <v>4508</v>
      </c>
      <c r="H484" s="3">
        <v>495777.0</v>
      </c>
      <c r="I484" s="4" t="s">
        <v>5995</v>
      </c>
      <c r="J484" s="4" t="s">
        <v>5996</v>
      </c>
      <c r="K484" s="4" t="s">
        <v>6002</v>
      </c>
      <c r="L484" s="4" t="s">
        <v>772</v>
      </c>
      <c r="M484" s="5">
        <v>45507.0</v>
      </c>
      <c r="N484" s="4" t="s">
        <v>4512</v>
      </c>
    </row>
    <row r="485" ht="14.25" hidden="1" customHeight="1">
      <c r="A485" s="11">
        <v>13928.0</v>
      </c>
      <c r="B485" s="12" t="s">
        <v>2461</v>
      </c>
      <c r="C485" s="12" t="s">
        <v>2478</v>
      </c>
      <c r="D485" s="12" t="s">
        <v>6003</v>
      </c>
      <c r="E485" s="12" t="s">
        <v>5940</v>
      </c>
      <c r="F485" s="12" t="s">
        <v>4554</v>
      </c>
      <c r="G485" s="12" t="s">
        <v>4508</v>
      </c>
      <c r="H485" s="11">
        <v>69856.0</v>
      </c>
      <c r="I485" s="12" t="s">
        <v>5588</v>
      </c>
      <c r="J485" s="12" t="s">
        <v>5589</v>
      </c>
      <c r="K485" s="12" t="s">
        <v>6004</v>
      </c>
      <c r="L485" s="12" t="s">
        <v>772</v>
      </c>
      <c r="M485" s="16">
        <v>45507.0</v>
      </c>
      <c r="N485" s="12" t="s">
        <v>4512</v>
      </c>
    </row>
    <row r="486" ht="14.25" hidden="1" customHeight="1">
      <c r="A486" s="3">
        <v>13928.0</v>
      </c>
      <c r="B486" s="4" t="s">
        <v>2461</v>
      </c>
      <c r="C486" s="4" t="s">
        <v>2576</v>
      </c>
      <c r="D486" s="4" t="s">
        <v>6005</v>
      </c>
      <c r="E486" s="4" t="s">
        <v>2577</v>
      </c>
      <c r="F486" s="4" t="s">
        <v>4554</v>
      </c>
      <c r="G486" s="4" t="s">
        <v>4508</v>
      </c>
      <c r="H486" s="3">
        <v>1.26255931E8</v>
      </c>
      <c r="I486" s="4" t="s">
        <v>5588</v>
      </c>
      <c r="J486" s="4" t="s">
        <v>5589</v>
      </c>
      <c r="K486" s="4" t="s">
        <v>6006</v>
      </c>
      <c r="L486" s="4" t="s">
        <v>772</v>
      </c>
      <c r="M486" s="5">
        <v>45507.0</v>
      </c>
      <c r="N486" s="4" t="s">
        <v>4512</v>
      </c>
    </row>
    <row r="487" ht="14.25" hidden="1" customHeight="1">
      <c r="A487" s="11">
        <v>13928.0</v>
      </c>
      <c r="B487" s="12" t="s">
        <v>2461</v>
      </c>
      <c r="C487" s="12" t="s">
        <v>2474</v>
      </c>
      <c r="D487" s="12" t="s">
        <v>6007</v>
      </c>
      <c r="E487" s="12" t="s">
        <v>5959</v>
      </c>
      <c r="F487" s="12" t="s">
        <v>4554</v>
      </c>
      <c r="G487" s="12" t="s">
        <v>4508</v>
      </c>
      <c r="H487" s="11">
        <v>3.7621921E7</v>
      </c>
      <c r="I487" s="12" t="s">
        <v>6008</v>
      </c>
      <c r="J487" s="12" t="s">
        <v>6009</v>
      </c>
      <c r="K487" s="12" t="s">
        <v>6010</v>
      </c>
      <c r="L487" s="12" t="s">
        <v>772</v>
      </c>
      <c r="M487" s="16">
        <v>45507.0</v>
      </c>
      <c r="N487" s="12" t="s">
        <v>4512</v>
      </c>
    </row>
    <row r="488" ht="14.25" hidden="1" customHeight="1">
      <c r="A488" s="3">
        <v>13928.0</v>
      </c>
      <c r="B488" s="4" t="s">
        <v>2461</v>
      </c>
      <c r="C488" s="4" t="s">
        <v>2612</v>
      </c>
      <c r="D488" s="4" t="s">
        <v>6011</v>
      </c>
      <c r="E488" s="4" t="s">
        <v>5711</v>
      </c>
      <c r="F488" s="4" t="s">
        <v>4554</v>
      </c>
      <c r="G488" s="4" t="s">
        <v>4508</v>
      </c>
      <c r="H488" s="3">
        <v>442795.0</v>
      </c>
      <c r="I488" s="4" t="s">
        <v>6008</v>
      </c>
      <c r="J488" s="4" t="s">
        <v>6009</v>
      </c>
      <c r="K488" s="4" t="s">
        <v>6012</v>
      </c>
      <c r="L488" s="4" t="s">
        <v>772</v>
      </c>
      <c r="M488" s="5">
        <v>45507.0</v>
      </c>
      <c r="N488" s="4" t="s">
        <v>4512</v>
      </c>
    </row>
    <row r="489" ht="14.25" hidden="1" customHeight="1">
      <c r="A489" s="11">
        <v>13928.0</v>
      </c>
      <c r="B489" s="12" t="s">
        <v>2461</v>
      </c>
      <c r="C489" s="12" t="s">
        <v>2549</v>
      </c>
      <c r="D489" s="12" t="s">
        <v>6013</v>
      </c>
      <c r="E489" s="12" t="s">
        <v>2550</v>
      </c>
      <c r="F489" s="12" t="s">
        <v>4554</v>
      </c>
      <c r="G489" s="12" t="s">
        <v>4508</v>
      </c>
      <c r="H489" s="11">
        <v>1226728.0</v>
      </c>
      <c r="I489" s="12" t="s">
        <v>5592</v>
      </c>
      <c r="J489" s="12" t="s">
        <v>5593</v>
      </c>
      <c r="K489" s="12" t="s">
        <v>6014</v>
      </c>
      <c r="L489" s="12" t="s">
        <v>772</v>
      </c>
      <c r="M489" s="16">
        <v>45507.0</v>
      </c>
      <c r="N489" s="12" t="s">
        <v>4512</v>
      </c>
    </row>
    <row r="490" ht="14.25" hidden="1" customHeight="1">
      <c r="A490" s="3">
        <v>13928.0</v>
      </c>
      <c r="B490" s="4" t="s">
        <v>2461</v>
      </c>
      <c r="C490" s="4" t="s">
        <v>2893</v>
      </c>
      <c r="D490" s="4" t="s">
        <v>6015</v>
      </c>
      <c r="E490" s="4" t="s">
        <v>6016</v>
      </c>
      <c r="F490" s="4" t="s">
        <v>4554</v>
      </c>
      <c r="G490" s="4" t="s">
        <v>4508</v>
      </c>
      <c r="H490" s="3">
        <v>200600.0</v>
      </c>
      <c r="I490" s="4" t="s">
        <v>6017</v>
      </c>
      <c r="J490" s="4" t="s">
        <v>6018</v>
      </c>
      <c r="K490" s="4" t="s">
        <v>5223</v>
      </c>
      <c r="L490" s="4" t="s">
        <v>772</v>
      </c>
      <c r="M490" s="5">
        <v>45507.0</v>
      </c>
      <c r="N490" s="4" t="s">
        <v>4512</v>
      </c>
    </row>
    <row r="491" ht="14.25" hidden="1" customHeight="1">
      <c r="A491" s="11">
        <v>13928.0</v>
      </c>
      <c r="B491" s="12" t="s">
        <v>2461</v>
      </c>
      <c r="C491" s="12" t="s">
        <v>2655</v>
      </c>
      <c r="D491" s="12" t="s">
        <v>6019</v>
      </c>
      <c r="E491" s="12" t="s">
        <v>6020</v>
      </c>
      <c r="F491" s="12" t="s">
        <v>4507</v>
      </c>
      <c r="G491" s="12" t="s">
        <v>4508</v>
      </c>
      <c r="H491" s="11">
        <v>177885.0</v>
      </c>
      <c r="I491" s="12" t="s">
        <v>6021</v>
      </c>
      <c r="J491" s="12" t="s">
        <v>6022</v>
      </c>
      <c r="K491" s="12" t="s">
        <v>6023</v>
      </c>
      <c r="L491" s="12" t="s">
        <v>772</v>
      </c>
      <c r="M491" s="16">
        <v>45507.0</v>
      </c>
      <c r="N491" s="12" t="s">
        <v>4512</v>
      </c>
    </row>
    <row r="492" ht="14.25" hidden="1" customHeight="1">
      <c r="A492" s="3">
        <v>13928.0</v>
      </c>
      <c r="B492" s="4" t="s">
        <v>2461</v>
      </c>
      <c r="C492" s="4" t="s">
        <v>2568</v>
      </c>
      <c r="D492" s="4" t="s">
        <v>6024</v>
      </c>
      <c r="E492" s="4" t="s">
        <v>2569</v>
      </c>
      <c r="F492" s="4" t="s">
        <v>4554</v>
      </c>
      <c r="G492" s="4" t="s">
        <v>4508</v>
      </c>
      <c r="H492" s="3">
        <v>3703607.0</v>
      </c>
      <c r="I492" s="4" t="s">
        <v>6025</v>
      </c>
      <c r="J492" s="4" t="s">
        <v>6026</v>
      </c>
      <c r="K492" s="4" t="s">
        <v>6027</v>
      </c>
      <c r="L492" s="4" t="s">
        <v>772</v>
      </c>
      <c r="M492" s="5">
        <v>45507.0</v>
      </c>
      <c r="N492" s="4" t="s">
        <v>4512</v>
      </c>
    </row>
    <row r="493" ht="14.25" hidden="1" customHeight="1">
      <c r="A493" s="11">
        <v>13928.0</v>
      </c>
      <c r="B493" s="12" t="s">
        <v>2461</v>
      </c>
      <c r="C493" s="12" t="s">
        <v>2565</v>
      </c>
      <c r="D493" s="12" t="s">
        <v>6028</v>
      </c>
      <c r="E493" s="12" t="s">
        <v>2566</v>
      </c>
      <c r="F493" s="12" t="s">
        <v>4554</v>
      </c>
      <c r="G493" s="12" t="s">
        <v>4508</v>
      </c>
      <c r="H493" s="11">
        <v>1398300.0</v>
      </c>
      <c r="I493" s="12" t="s">
        <v>5596</v>
      </c>
      <c r="J493" s="12" t="s">
        <v>5597</v>
      </c>
      <c r="K493" s="12" t="s">
        <v>6029</v>
      </c>
      <c r="L493" s="12" t="s">
        <v>772</v>
      </c>
      <c r="M493" s="16">
        <v>45507.0</v>
      </c>
      <c r="N493" s="12" t="s">
        <v>4512</v>
      </c>
    </row>
    <row r="494" ht="14.25" hidden="1" customHeight="1">
      <c r="A494" s="3">
        <v>13928.0</v>
      </c>
      <c r="B494" s="4" t="s">
        <v>2461</v>
      </c>
      <c r="C494" s="4" t="s">
        <v>2584</v>
      </c>
      <c r="D494" s="4" t="s">
        <v>6030</v>
      </c>
      <c r="E494" s="4" t="s">
        <v>2566</v>
      </c>
      <c r="F494" s="4" t="s">
        <v>4554</v>
      </c>
      <c r="G494" s="4" t="s">
        <v>4508</v>
      </c>
      <c r="H494" s="3">
        <v>1595360.0</v>
      </c>
      <c r="I494" s="4" t="s">
        <v>5596</v>
      </c>
      <c r="J494" s="4" t="s">
        <v>5597</v>
      </c>
      <c r="K494" s="4" t="s">
        <v>6031</v>
      </c>
      <c r="L494" s="4" t="s">
        <v>772</v>
      </c>
      <c r="M494" s="5">
        <v>45507.0</v>
      </c>
      <c r="N494" s="4" t="s">
        <v>4512</v>
      </c>
    </row>
    <row r="495" ht="14.25" hidden="1" customHeight="1">
      <c r="A495" s="11">
        <v>13928.0</v>
      </c>
      <c r="B495" s="12" t="s">
        <v>2461</v>
      </c>
      <c r="C495" s="12" t="s">
        <v>2632</v>
      </c>
      <c r="D495" s="12" t="s">
        <v>6032</v>
      </c>
      <c r="E495" s="12" t="s">
        <v>5838</v>
      </c>
      <c r="F495" s="12" t="s">
        <v>4554</v>
      </c>
      <c r="G495" s="12" t="s">
        <v>4508</v>
      </c>
      <c r="H495" s="11">
        <v>698560.0</v>
      </c>
      <c r="I495" s="12" t="s">
        <v>5596</v>
      </c>
      <c r="J495" s="12" t="s">
        <v>5597</v>
      </c>
      <c r="K495" s="12" t="s">
        <v>6033</v>
      </c>
      <c r="L495" s="12" t="s">
        <v>772</v>
      </c>
      <c r="M495" s="16">
        <v>45507.0</v>
      </c>
      <c r="N495" s="12" t="s">
        <v>4512</v>
      </c>
    </row>
    <row r="496" ht="14.25" hidden="1" customHeight="1">
      <c r="A496" s="3">
        <v>13928.0</v>
      </c>
      <c r="B496" s="4" t="s">
        <v>2461</v>
      </c>
      <c r="C496" s="4" t="s">
        <v>2680</v>
      </c>
      <c r="D496" s="4" t="s">
        <v>6034</v>
      </c>
      <c r="E496" s="4" t="s">
        <v>6035</v>
      </c>
      <c r="F496" s="4" t="s">
        <v>4554</v>
      </c>
      <c r="G496" s="4" t="s">
        <v>4508</v>
      </c>
      <c r="H496" s="3">
        <v>5224568.0</v>
      </c>
      <c r="I496" s="4" t="s">
        <v>5596</v>
      </c>
      <c r="J496" s="4" t="s">
        <v>5597</v>
      </c>
      <c r="K496" s="4" t="s">
        <v>6036</v>
      </c>
      <c r="L496" s="4" t="s">
        <v>772</v>
      </c>
      <c r="M496" s="5">
        <v>45507.0</v>
      </c>
      <c r="N496" s="4" t="s">
        <v>4512</v>
      </c>
    </row>
    <row r="497" ht="14.25" hidden="1" customHeight="1">
      <c r="A497" s="11">
        <v>13928.0</v>
      </c>
      <c r="B497" s="12" t="s">
        <v>2461</v>
      </c>
      <c r="C497" s="12" t="s">
        <v>2756</v>
      </c>
      <c r="D497" s="12" t="s">
        <v>6037</v>
      </c>
      <c r="E497" s="12" t="s">
        <v>2757</v>
      </c>
      <c r="F497" s="12" t="s">
        <v>4554</v>
      </c>
      <c r="G497" s="12" t="s">
        <v>4508</v>
      </c>
      <c r="H497" s="11">
        <v>2051076.0</v>
      </c>
      <c r="I497" s="12" t="s">
        <v>5596</v>
      </c>
      <c r="J497" s="12" t="s">
        <v>5597</v>
      </c>
      <c r="K497" s="12" t="s">
        <v>6038</v>
      </c>
      <c r="L497" s="12" t="s">
        <v>772</v>
      </c>
      <c r="M497" s="16">
        <v>45507.0</v>
      </c>
      <c r="N497" s="12" t="s">
        <v>4512</v>
      </c>
    </row>
    <row r="498" ht="14.25" hidden="1" customHeight="1">
      <c r="A498" s="3">
        <v>13928.0</v>
      </c>
      <c r="B498" s="4" t="s">
        <v>2461</v>
      </c>
      <c r="C498" s="4" t="s">
        <v>2844</v>
      </c>
      <c r="D498" s="4" t="s">
        <v>6039</v>
      </c>
      <c r="E498" s="4" t="s">
        <v>6040</v>
      </c>
      <c r="F498" s="4" t="s">
        <v>4554</v>
      </c>
      <c r="G498" s="4" t="s">
        <v>4508</v>
      </c>
      <c r="H498" s="3">
        <v>107616.0</v>
      </c>
      <c r="I498" s="4" t="s">
        <v>5596</v>
      </c>
      <c r="J498" s="4" t="s">
        <v>5597</v>
      </c>
      <c r="K498" s="4" t="s">
        <v>6041</v>
      </c>
      <c r="L498" s="4" t="s">
        <v>772</v>
      </c>
      <c r="M498" s="5">
        <v>45507.0</v>
      </c>
      <c r="N498" s="4" t="s">
        <v>4512</v>
      </c>
    </row>
    <row r="499" ht="14.25" hidden="1" customHeight="1">
      <c r="A499" s="11">
        <v>13928.0</v>
      </c>
      <c r="B499" s="12" t="s">
        <v>2461</v>
      </c>
      <c r="C499" s="12" t="s">
        <v>2624</v>
      </c>
      <c r="D499" s="12" t="s">
        <v>6042</v>
      </c>
      <c r="E499" s="12" t="s">
        <v>6043</v>
      </c>
      <c r="F499" s="12" t="s">
        <v>4507</v>
      </c>
      <c r="G499" s="12" t="s">
        <v>4508</v>
      </c>
      <c r="H499" s="11">
        <v>1.4431754E7</v>
      </c>
      <c r="I499" s="12" t="s">
        <v>6044</v>
      </c>
      <c r="J499" s="12" t="s">
        <v>6045</v>
      </c>
      <c r="K499" s="12" t="s">
        <v>6046</v>
      </c>
      <c r="L499" s="12" t="s">
        <v>772</v>
      </c>
      <c r="M499" s="16">
        <v>45507.0</v>
      </c>
      <c r="N499" s="12" t="s">
        <v>4512</v>
      </c>
    </row>
    <row r="500" ht="14.25" hidden="1" customHeight="1">
      <c r="A500" s="3">
        <v>13928.0</v>
      </c>
      <c r="B500" s="4" t="s">
        <v>2461</v>
      </c>
      <c r="C500" s="4" t="s">
        <v>2598</v>
      </c>
      <c r="D500" s="4" t="s">
        <v>6047</v>
      </c>
      <c r="E500" s="4" t="s">
        <v>6048</v>
      </c>
      <c r="F500" s="4" t="s">
        <v>4554</v>
      </c>
      <c r="G500" s="4" t="s">
        <v>4508</v>
      </c>
      <c r="H500" s="3">
        <v>3.9999999E7</v>
      </c>
      <c r="I500" s="4" t="s">
        <v>5600</v>
      </c>
      <c r="J500" s="4" t="s">
        <v>5601</v>
      </c>
      <c r="K500" s="4" t="s">
        <v>6049</v>
      </c>
      <c r="L500" s="4" t="s">
        <v>772</v>
      </c>
      <c r="M500" s="5">
        <v>45507.0</v>
      </c>
      <c r="N500" s="4" t="s">
        <v>4512</v>
      </c>
    </row>
    <row r="501" ht="14.25" hidden="1" customHeight="1">
      <c r="A501" s="11">
        <v>13928.0</v>
      </c>
      <c r="B501" s="12" t="s">
        <v>2461</v>
      </c>
      <c r="C501" s="12" t="s">
        <v>2637</v>
      </c>
      <c r="D501" s="12" t="s">
        <v>6050</v>
      </c>
      <c r="E501" s="12" t="s">
        <v>2638</v>
      </c>
      <c r="F501" s="12" t="s">
        <v>4554</v>
      </c>
      <c r="G501" s="12" t="s">
        <v>4508</v>
      </c>
      <c r="H501" s="11">
        <v>641920.0</v>
      </c>
      <c r="I501" s="12" t="s">
        <v>5600</v>
      </c>
      <c r="J501" s="12" t="s">
        <v>5601</v>
      </c>
      <c r="K501" s="12" t="s">
        <v>6051</v>
      </c>
      <c r="L501" s="12" t="s">
        <v>772</v>
      </c>
      <c r="M501" s="16">
        <v>45507.0</v>
      </c>
      <c r="N501" s="12" t="s">
        <v>4512</v>
      </c>
    </row>
    <row r="502" ht="14.25" hidden="1" customHeight="1">
      <c r="A502" s="3">
        <v>13928.0</v>
      </c>
      <c r="B502" s="4" t="s">
        <v>2461</v>
      </c>
      <c r="C502" s="4" t="s">
        <v>2650</v>
      </c>
      <c r="D502" s="4" t="s">
        <v>6052</v>
      </c>
      <c r="E502" s="4" t="s">
        <v>6053</v>
      </c>
      <c r="F502" s="4" t="s">
        <v>4554</v>
      </c>
      <c r="G502" s="4" t="s">
        <v>4508</v>
      </c>
      <c r="H502" s="3">
        <v>7.2247624E7</v>
      </c>
      <c r="I502" s="4" t="s">
        <v>6054</v>
      </c>
      <c r="J502" s="4" t="s">
        <v>6055</v>
      </c>
      <c r="K502" s="4" t="s">
        <v>6056</v>
      </c>
      <c r="L502" s="4" t="s">
        <v>772</v>
      </c>
      <c r="M502" s="5">
        <v>45507.0</v>
      </c>
      <c r="N502" s="4" t="s">
        <v>4512</v>
      </c>
    </row>
    <row r="503" ht="14.25" hidden="1" customHeight="1">
      <c r="A503" s="11">
        <v>13928.0</v>
      </c>
      <c r="B503" s="12" t="s">
        <v>2461</v>
      </c>
      <c r="C503" s="12" t="s">
        <v>2557</v>
      </c>
      <c r="D503" s="12" t="s">
        <v>6057</v>
      </c>
      <c r="E503" s="12" t="s">
        <v>2558</v>
      </c>
      <c r="F503" s="12" t="s">
        <v>4554</v>
      </c>
      <c r="G503" s="12" t="s">
        <v>4508</v>
      </c>
      <c r="H503" s="11">
        <v>1300600.0</v>
      </c>
      <c r="I503" s="12" t="s">
        <v>5604</v>
      </c>
      <c r="J503" s="12" t="s">
        <v>5605</v>
      </c>
      <c r="K503" s="12" t="s">
        <v>6058</v>
      </c>
      <c r="L503" s="12" t="s">
        <v>772</v>
      </c>
      <c r="M503" s="16">
        <v>45507.0</v>
      </c>
      <c r="N503" s="12" t="s">
        <v>4512</v>
      </c>
    </row>
    <row r="504" ht="14.25" hidden="1" customHeight="1">
      <c r="A504" s="3">
        <v>13928.0</v>
      </c>
      <c r="B504" s="4" t="s">
        <v>2461</v>
      </c>
      <c r="C504" s="4" t="s">
        <v>2490</v>
      </c>
      <c r="D504" s="4" t="s">
        <v>6059</v>
      </c>
      <c r="E504" s="4" t="s">
        <v>2491</v>
      </c>
      <c r="F504" s="4" t="s">
        <v>4507</v>
      </c>
      <c r="G504" s="4" t="s">
        <v>4508</v>
      </c>
      <c r="H504" s="3">
        <v>1217760.0</v>
      </c>
      <c r="I504" s="4" t="s">
        <v>6060</v>
      </c>
      <c r="J504" s="4" t="s">
        <v>6061</v>
      </c>
      <c r="K504" s="4" t="s">
        <v>6062</v>
      </c>
      <c r="L504" s="4" t="s">
        <v>772</v>
      </c>
      <c r="M504" s="5">
        <v>45507.0</v>
      </c>
      <c r="N504" s="4" t="s">
        <v>4512</v>
      </c>
    </row>
    <row r="505" ht="14.25" hidden="1" customHeight="1">
      <c r="A505" s="11">
        <v>13928.0</v>
      </c>
      <c r="B505" s="12" t="s">
        <v>2461</v>
      </c>
      <c r="C505" s="12" t="s">
        <v>2517</v>
      </c>
      <c r="D505" s="12" t="s">
        <v>6063</v>
      </c>
      <c r="E505" s="12" t="s">
        <v>2518</v>
      </c>
      <c r="F505" s="12" t="s">
        <v>4507</v>
      </c>
      <c r="G505" s="12" t="s">
        <v>4508</v>
      </c>
      <c r="H505" s="11">
        <v>4750000.0</v>
      </c>
      <c r="I505" s="12" t="s">
        <v>6064</v>
      </c>
      <c r="J505" s="12" t="s">
        <v>6065</v>
      </c>
      <c r="K505" s="12" t="s">
        <v>6066</v>
      </c>
      <c r="L505" s="12" t="s">
        <v>772</v>
      </c>
      <c r="M505" s="16">
        <v>45507.0</v>
      </c>
      <c r="N505" s="12" t="s">
        <v>4512</v>
      </c>
    </row>
    <row r="506" ht="14.25" hidden="1" customHeight="1">
      <c r="A506" s="3">
        <v>13928.0</v>
      </c>
      <c r="B506" s="4" t="s">
        <v>2461</v>
      </c>
      <c r="C506" s="4" t="s">
        <v>2872</v>
      </c>
      <c r="D506" s="4" t="s">
        <v>6067</v>
      </c>
      <c r="E506" s="4" t="s">
        <v>2873</v>
      </c>
      <c r="F506" s="4" t="s">
        <v>4554</v>
      </c>
      <c r="G506" s="4" t="s">
        <v>4508</v>
      </c>
      <c r="H506" s="3">
        <v>107844.0</v>
      </c>
      <c r="I506" s="4" t="s">
        <v>6068</v>
      </c>
      <c r="J506" s="4" t="s">
        <v>6069</v>
      </c>
      <c r="K506" s="4" t="s">
        <v>6070</v>
      </c>
      <c r="L506" s="4" t="s">
        <v>772</v>
      </c>
      <c r="M506" s="5">
        <v>45507.0</v>
      </c>
      <c r="N506" s="4" t="s">
        <v>4512</v>
      </c>
    </row>
    <row r="507" ht="14.25" hidden="1" customHeight="1">
      <c r="A507" s="11">
        <v>13928.0</v>
      </c>
      <c r="B507" s="12" t="s">
        <v>2461</v>
      </c>
      <c r="C507" s="12" t="s">
        <v>2490</v>
      </c>
      <c r="D507" s="12" t="s">
        <v>6071</v>
      </c>
      <c r="E507" s="12" t="s">
        <v>2491</v>
      </c>
      <c r="F507" s="12" t="s">
        <v>4507</v>
      </c>
      <c r="G507" s="12" t="s">
        <v>4508</v>
      </c>
      <c r="H507" s="11">
        <v>1852600.0</v>
      </c>
      <c r="I507" s="12" t="s">
        <v>6072</v>
      </c>
      <c r="J507" s="12" t="s">
        <v>6073</v>
      </c>
      <c r="K507" s="12" t="s">
        <v>6074</v>
      </c>
      <c r="L507" s="12" t="s">
        <v>772</v>
      </c>
      <c r="M507" s="16">
        <v>45507.0</v>
      </c>
      <c r="N507" s="12" t="s">
        <v>4512</v>
      </c>
    </row>
    <row r="508" ht="14.25" hidden="1" customHeight="1">
      <c r="A508" s="3">
        <v>13928.0</v>
      </c>
      <c r="B508" s="4" t="s">
        <v>2461</v>
      </c>
      <c r="C508" s="4" t="s">
        <v>2490</v>
      </c>
      <c r="D508" s="4" t="s">
        <v>6075</v>
      </c>
      <c r="E508" s="4" t="s">
        <v>2491</v>
      </c>
      <c r="F508" s="4" t="s">
        <v>4507</v>
      </c>
      <c r="G508" s="4" t="s">
        <v>4508</v>
      </c>
      <c r="H508" s="3">
        <v>1357000.0</v>
      </c>
      <c r="I508" s="4" t="s">
        <v>6072</v>
      </c>
      <c r="J508" s="4" t="s">
        <v>6073</v>
      </c>
      <c r="K508" s="4" t="s">
        <v>6076</v>
      </c>
      <c r="L508" s="4" t="s">
        <v>772</v>
      </c>
      <c r="M508" s="5">
        <v>45507.0</v>
      </c>
      <c r="N508" s="4" t="s">
        <v>4512</v>
      </c>
    </row>
    <row r="509" ht="14.25" hidden="1" customHeight="1">
      <c r="A509" s="11">
        <v>13925.0</v>
      </c>
      <c r="B509" s="12" t="s">
        <v>2960</v>
      </c>
      <c r="C509" s="12" t="s">
        <v>3023</v>
      </c>
      <c r="D509" s="12" t="s">
        <v>6077</v>
      </c>
      <c r="E509" s="12" t="s">
        <v>6078</v>
      </c>
      <c r="F509" s="12" t="s">
        <v>4554</v>
      </c>
      <c r="G509" s="12" t="s">
        <v>4508</v>
      </c>
      <c r="H509" s="11">
        <v>167088.0</v>
      </c>
      <c r="I509" s="12" t="s">
        <v>6079</v>
      </c>
      <c r="J509" s="12" t="s">
        <v>6080</v>
      </c>
      <c r="K509" s="12" t="s">
        <v>6081</v>
      </c>
      <c r="L509" s="12" t="s">
        <v>772</v>
      </c>
      <c r="M509" s="16">
        <v>45507.0</v>
      </c>
      <c r="N509" s="12" t="s">
        <v>4512</v>
      </c>
    </row>
    <row r="510" ht="14.25" hidden="1" customHeight="1">
      <c r="A510" s="3">
        <v>13925.0</v>
      </c>
      <c r="B510" s="4" t="s">
        <v>2960</v>
      </c>
      <c r="C510" s="4" t="s">
        <v>2961</v>
      </c>
      <c r="D510" s="4" t="s">
        <v>6082</v>
      </c>
      <c r="E510" s="4" t="s">
        <v>2962</v>
      </c>
      <c r="F510" s="4" t="s">
        <v>4554</v>
      </c>
      <c r="G510" s="4" t="s">
        <v>4508</v>
      </c>
      <c r="H510" s="3">
        <v>2.7972E7</v>
      </c>
      <c r="I510" s="4" t="s">
        <v>4545</v>
      </c>
      <c r="J510" s="4" t="s">
        <v>4546</v>
      </c>
      <c r="K510" s="4" t="s">
        <v>6083</v>
      </c>
      <c r="L510" s="4" t="s">
        <v>772</v>
      </c>
      <c r="M510" s="5">
        <v>45507.0</v>
      </c>
      <c r="N510" s="4" t="s">
        <v>4512</v>
      </c>
    </row>
    <row r="511" ht="14.25" hidden="1" customHeight="1">
      <c r="A511" s="11">
        <v>13925.0</v>
      </c>
      <c r="B511" s="12" t="s">
        <v>2960</v>
      </c>
      <c r="C511" s="12" t="s">
        <v>3041</v>
      </c>
      <c r="D511" s="12" t="s">
        <v>6084</v>
      </c>
      <c r="E511" s="12" t="s">
        <v>6085</v>
      </c>
      <c r="F511" s="12" t="s">
        <v>4554</v>
      </c>
      <c r="G511" s="12" t="s">
        <v>4508</v>
      </c>
      <c r="H511" s="11">
        <v>106908.0</v>
      </c>
      <c r="I511" s="12" t="s">
        <v>6086</v>
      </c>
      <c r="J511" s="12" t="s">
        <v>6087</v>
      </c>
      <c r="K511" s="12" t="s">
        <v>6088</v>
      </c>
      <c r="L511" s="12" t="s">
        <v>772</v>
      </c>
      <c r="M511" s="16">
        <v>45507.0</v>
      </c>
      <c r="N511" s="12" t="s">
        <v>4512</v>
      </c>
    </row>
    <row r="512" ht="14.25" hidden="1" customHeight="1">
      <c r="A512" s="3">
        <v>13925.0</v>
      </c>
      <c r="B512" s="4" t="s">
        <v>2960</v>
      </c>
      <c r="C512" s="4" t="s">
        <v>2995</v>
      </c>
      <c r="D512" s="4" t="s">
        <v>6089</v>
      </c>
      <c r="E512" s="4" t="s">
        <v>2996</v>
      </c>
      <c r="F512" s="4" t="s">
        <v>4554</v>
      </c>
      <c r="G512" s="4" t="s">
        <v>4508</v>
      </c>
      <c r="H512" s="3">
        <v>134402.0</v>
      </c>
      <c r="I512" s="4" t="s">
        <v>6090</v>
      </c>
      <c r="J512" s="4" t="s">
        <v>6091</v>
      </c>
      <c r="K512" s="4" t="s">
        <v>6092</v>
      </c>
      <c r="L512" s="4" t="s">
        <v>772</v>
      </c>
      <c r="M512" s="5">
        <v>45507.0</v>
      </c>
      <c r="N512" s="4" t="s">
        <v>4512</v>
      </c>
    </row>
    <row r="513" ht="14.25" hidden="1" customHeight="1">
      <c r="A513" s="11">
        <v>13925.0</v>
      </c>
      <c r="B513" s="12" t="s">
        <v>2960</v>
      </c>
      <c r="C513" s="12" t="s">
        <v>2976</v>
      </c>
      <c r="D513" s="12" t="s">
        <v>6093</v>
      </c>
      <c r="E513" s="12" t="s">
        <v>2977</v>
      </c>
      <c r="F513" s="12" t="s">
        <v>4507</v>
      </c>
      <c r="G513" s="12" t="s">
        <v>4508</v>
      </c>
      <c r="H513" s="11">
        <v>1.1007807E7</v>
      </c>
      <c r="I513" s="12" t="s">
        <v>6094</v>
      </c>
      <c r="J513" s="12" t="s">
        <v>6095</v>
      </c>
      <c r="K513" s="12" t="s">
        <v>6096</v>
      </c>
      <c r="L513" s="12" t="s">
        <v>772</v>
      </c>
      <c r="M513" s="16">
        <v>45507.0</v>
      </c>
      <c r="N513" s="12" t="s">
        <v>4512</v>
      </c>
    </row>
    <row r="514" ht="14.25" hidden="1" customHeight="1">
      <c r="A514" s="3">
        <v>13925.0</v>
      </c>
      <c r="B514" s="4" t="s">
        <v>2960</v>
      </c>
      <c r="C514" s="4" t="s">
        <v>2984</v>
      </c>
      <c r="D514" s="4" t="s">
        <v>6097</v>
      </c>
      <c r="E514" s="4" t="s">
        <v>6098</v>
      </c>
      <c r="F514" s="4" t="s">
        <v>4554</v>
      </c>
      <c r="G514" s="4" t="s">
        <v>4508</v>
      </c>
      <c r="H514" s="3">
        <v>483800.0</v>
      </c>
      <c r="I514" s="4" t="s">
        <v>6099</v>
      </c>
      <c r="J514" s="4" t="s">
        <v>6100</v>
      </c>
      <c r="K514" s="4" t="s">
        <v>6101</v>
      </c>
      <c r="L514" s="4" t="s">
        <v>772</v>
      </c>
      <c r="M514" s="5">
        <v>45507.0</v>
      </c>
      <c r="N514" s="4" t="s">
        <v>4512</v>
      </c>
    </row>
    <row r="515" ht="14.25" hidden="1" customHeight="1">
      <c r="A515" s="11">
        <v>13925.0</v>
      </c>
      <c r="B515" s="12" t="s">
        <v>2960</v>
      </c>
      <c r="C515" s="12" t="s">
        <v>3004</v>
      </c>
      <c r="D515" s="12" t="s">
        <v>6102</v>
      </c>
      <c r="E515" s="12" t="s">
        <v>3005</v>
      </c>
      <c r="F515" s="12" t="s">
        <v>4554</v>
      </c>
      <c r="G515" s="12" t="s">
        <v>4508</v>
      </c>
      <c r="H515" s="11">
        <v>602154.0</v>
      </c>
      <c r="I515" s="12" t="s">
        <v>6103</v>
      </c>
      <c r="J515" s="12" t="s">
        <v>6104</v>
      </c>
      <c r="K515" s="12" t="s">
        <v>6105</v>
      </c>
      <c r="L515" s="12" t="s">
        <v>772</v>
      </c>
      <c r="M515" s="16">
        <v>45507.0</v>
      </c>
      <c r="N515" s="12" t="s">
        <v>4512</v>
      </c>
    </row>
    <row r="516" ht="14.25" hidden="1" customHeight="1">
      <c r="A516" s="3">
        <v>13925.0</v>
      </c>
      <c r="B516" s="4" t="s">
        <v>2960</v>
      </c>
      <c r="C516" s="4" t="s">
        <v>2965</v>
      </c>
      <c r="D516" s="4" t="s">
        <v>6106</v>
      </c>
      <c r="E516" s="4" t="s">
        <v>2967</v>
      </c>
      <c r="F516" s="4" t="s">
        <v>4554</v>
      </c>
      <c r="G516" s="4" t="s">
        <v>4508</v>
      </c>
      <c r="H516" s="3">
        <v>2479298.0</v>
      </c>
      <c r="I516" s="4" t="s">
        <v>5246</v>
      </c>
      <c r="J516" s="4" t="s">
        <v>5247</v>
      </c>
      <c r="K516" s="4" t="s">
        <v>6107</v>
      </c>
      <c r="L516" s="4" t="s">
        <v>772</v>
      </c>
      <c r="M516" s="5">
        <v>45507.0</v>
      </c>
      <c r="N516" s="4" t="s">
        <v>4512</v>
      </c>
    </row>
    <row r="517" ht="14.25" hidden="1" customHeight="1">
      <c r="A517" s="11">
        <v>13925.0</v>
      </c>
      <c r="B517" s="12" t="s">
        <v>2960</v>
      </c>
      <c r="C517" s="12" t="s">
        <v>2969</v>
      </c>
      <c r="D517" s="12" t="s">
        <v>6108</v>
      </c>
      <c r="E517" s="12" t="s">
        <v>2970</v>
      </c>
      <c r="F517" s="12" t="s">
        <v>4554</v>
      </c>
      <c r="G517" s="12" t="s">
        <v>4508</v>
      </c>
      <c r="H517" s="11">
        <v>200000.0</v>
      </c>
      <c r="I517" s="12" t="s">
        <v>6109</v>
      </c>
      <c r="J517" s="12" t="s">
        <v>6110</v>
      </c>
      <c r="K517" s="12" t="s">
        <v>6111</v>
      </c>
      <c r="L517" s="12" t="s">
        <v>772</v>
      </c>
      <c r="M517" s="16">
        <v>45507.0</v>
      </c>
      <c r="N517" s="12" t="s">
        <v>4512</v>
      </c>
    </row>
    <row r="518" ht="14.25" hidden="1" customHeight="1">
      <c r="A518" s="3">
        <v>13925.0</v>
      </c>
      <c r="B518" s="4" t="s">
        <v>2960</v>
      </c>
      <c r="C518" s="4" t="s">
        <v>2972</v>
      </c>
      <c r="D518" s="4" t="s">
        <v>6112</v>
      </c>
      <c r="E518" s="4" t="s">
        <v>2973</v>
      </c>
      <c r="F518" s="4" t="s">
        <v>4554</v>
      </c>
      <c r="G518" s="4" t="s">
        <v>4508</v>
      </c>
      <c r="H518" s="3">
        <v>290000.0</v>
      </c>
      <c r="I518" s="4" t="s">
        <v>6109</v>
      </c>
      <c r="J518" s="4" t="s">
        <v>6110</v>
      </c>
      <c r="K518" s="4" t="s">
        <v>6113</v>
      </c>
      <c r="L518" s="4" t="s">
        <v>772</v>
      </c>
      <c r="M518" s="5">
        <v>45507.0</v>
      </c>
      <c r="N518" s="4" t="s">
        <v>4512</v>
      </c>
    </row>
    <row r="519" ht="14.25" hidden="1" customHeight="1">
      <c r="A519" s="11">
        <v>13925.0</v>
      </c>
      <c r="B519" s="12" t="s">
        <v>2960</v>
      </c>
      <c r="C519" s="12" t="s">
        <v>2980</v>
      </c>
      <c r="D519" s="12" t="s">
        <v>6114</v>
      </c>
      <c r="E519" s="12" t="s">
        <v>2981</v>
      </c>
      <c r="F519" s="12" t="s">
        <v>4554</v>
      </c>
      <c r="G519" s="12" t="s">
        <v>4508</v>
      </c>
      <c r="H519" s="11">
        <v>459000.0</v>
      </c>
      <c r="I519" s="12" t="s">
        <v>4956</v>
      </c>
      <c r="J519" s="12" t="s">
        <v>4957</v>
      </c>
      <c r="K519" s="12" t="s">
        <v>6115</v>
      </c>
      <c r="L519" s="12" t="s">
        <v>772</v>
      </c>
      <c r="M519" s="16">
        <v>45507.0</v>
      </c>
      <c r="N519" s="12" t="s">
        <v>4512</v>
      </c>
    </row>
    <row r="520" ht="14.25" hidden="1" customHeight="1">
      <c r="A520" s="3">
        <v>13925.0</v>
      </c>
      <c r="B520" s="4" t="s">
        <v>2960</v>
      </c>
      <c r="C520" s="4" t="s">
        <v>2991</v>
      </c>
      <c r="D520" s="4" t="s">
        <v>6116</v>
      </c>
      <c r="E520" s="4" t="s">
        <v>2992</v>
      </c>
      <c r="F520" s="4" t="s">
        <v>4554</v>
      </c>
      <c r="G520" s="4" t="s">
        <v>4508</v>
      </c>
      <c r="H520" s="3">
        <v>504000.0</v>
      </c>
      <c r="I520" s="4" t="s">
        <v>4956</v>
      </c>
      <c r="J520" s="4" t="s">
        <v>4957</v>
      </c>
      <c r="K520" s="4" t="s">
        <v>6117</v>
      </c>
      <c r="L520" s="4" t="s">
        <v>772</v>
      </c>
      <c r="M520" s="5">
        <v>45507.0</v>
      </c>
      <c r="N520" s="4" t="s">
        <v>4512</v>
      </c>
    </row>
    <row r="521" ht="14.25" hidden="1" customHeight="1">
      <c r="A521" s="11">
        <v>13925.0</v>
      </c>
      <c r="B521" s="12" t="s">
        <v>2960</v>
      </c>
      <c r="C521" s="12" t="s">
        <v>3046</v>
      </c>
      <c r="D521" s="12" t="s">
        <v>6118</v>
      </c>
      <c r="E521" s="12" t="s">
        <v>6119</v>
      </c>
      <c r="F521" s="12" t="s">
        <v>4554</v>
      </c>
      <c r="G521" s="12" t="s">
        <v>4508</v>
      </c>
      <c r="H521" s="11">
        <v>213684.0</v>
      </c>
      <c r="I521" s="12" t="s">
        <v>6120</v>
      </c>
      <c r="J521" s="12" t="s">
        <v>6121</v>
      </c>
      <c r="K521" s="12" t="s">
        <v>6122</v>
      </c>
      <c r="L521" s="12" t="s">
        <v>772</v>
      </c>
      <c r="M521" s="16">
        <v>45507.0</v>
      </c>
      <c r="N521" s="12" t="s">
        <v>4512</v>
      </c>
    </row>
    <row r="522" ht="14.25" hidden="1" customHeight="1">
      <c r="A522" s="3">
        <v>13925.0</v>
      </c>
      <c r="B522" s="4" t="s">
        <v>2960</v>
      </c>
      <c r="C522" s="4" t="s">
        <v>3031</v>
      </c>
      <c r="D522" s="4" t="s">
        <v>6123</v>
      </c>
      <c r="E522" s="4" t="s">
        <v>6124</v>
      </c>
      <c r="F522" s="4" t="s">
        <v>4554</v>
      </c>
      <c r="G522" s="4" t="s">
        <v>4508</v>
      </c>
      <c r="H522" s="3">
        <v>8472518.0</v>
      </c>
      <c r="I522" s="4" t="s">
        <v>6125</v>
      </c>
      <c r="J522" s="4" t="s">
        <v>6126</v>
      </c>
      <c r="K522" s="4" t="s">
        <v>6127</v>
      </c>
      <c r="L522" s="4" t="s">
        <v>772</v>
      </c>
      <c r="M522" s="5">
        <v>45507.0</v>
      </c>
      <c r="N522" s="4" t="s">
        <v>4512</v>
      </c>
    </row>
    <row r="523" ht="14.25" hidden="1" customHeight="1">
      <c r="A523" s="11">
        <v>13925.0</v>
      </c>
      <c r="B523" s="12" t="s">
        <v>2960</v>
      </c>
      <c r="C523" s="12" t="s">
        <v>3018</v>
      </c>
      <c r="D523" s="12" t="s">
        <v>6128</v>
      </c>
      <c r="E523" s="12" t="s">
        <v>6129</v>
      </c>
      <c r="F523" s="12" t="s">
        <v>4554</v>
      </c>
      <c r="G523" s="12" t="s">
        <v>4508</v>
      </c>
      <c r="H523" s="11">
        <v>15989.0</v>
      </c>
      <c r="I523" s="12" t="s">
        <v>6130</v>
      </c>
      <c r="J523" s="12" t="s">
        <v>6131</v>
      </c>
      <c r="K523" s="12" t="s">
        <v>6132</v>
      </c>
      <c r="L523" s="12" t="s">
        <v>772</v>
      </c>
      <c r="M523" s="16">
        <v>45507.0</v>
      </c>
      <c r="N523" s="12" t="s">
        <v>4512</v>
      </c>
    </row>
    <row r="524" ht="14.25" hidden="1" customHeight="1">
      <c r="A524" s="3">
        <v>13925.0</v>
      </c>
      <c r="B524" s="4" t="s">
        <v>2960</v>
      </c>
      <c r="C524" s="4" t="s">
        <v>3036</v>
      </c>
      <c r="D524" s="4" t="s">
        <v>6133</v>
      </c>
      <c r="E524" s="4" t="s">
        <v>6134</v>
      </c>
      <c r="F524" s="4" t="s">
        <v>4554</v>
      </c>
      <c r="G524" s="4" t="s">
        <v>4508</v>
      </c>
      <c r="H524" s="3">
        <v>1298531.0</v>
      </c>
      <c r="I524" s="4" t="s">
        <v>5271</v>
      </c>
      <c r="J524" s="4" t="s">
        <v>5272</v>
      </c>
      <c r="K524" s="4" t="s">
        <v>6135</v>
      </c>
      <c r="L524" s="4" t="s">
        <v>772</v>
      </c>
      <c r="M524" s="5">
        <v>45507.0</v>
      </c>
      <c r="N524" s="4" t="s">
        <v>4512</v>
      </c>
    </row>
    <row r="525" ht="14.25" hidden="1" customHeight="1">
      <c r="A525" s="11">
        <v>13925.0</v>
      </c>
      <c r="B525" s="12" t="s">
        <v>2960</v>
      </c>
      <c r="C525" s="12" t="s">
        <v>2988</v>
      </c>
      <c r="D525" s="12" t="s">
        <v>6136</v>
      </c>
      <c r="E525" s="12" t="s">
        <v>6137</v>
      </c>
      <c r="F525" s="12" t="s">
        <v>4554</v>
      </c>
      <c r="G525" s="12" t="s">
        <v>4508</v>
      </c>
      <c r="H525" s="11">
        <v>3.9900001E7</v>
      </c>
      <c r="I525" s="12" t="s">
        <v>6138</v>
      </c>
      <c r="J525" s="12" t="s">
        <v>6139</v>
      </c>
      <c r="K525" s="12" t="s">
        <v>6140</v>
      </c>
      <c r="L525" s="12" t="s">
        <v>772</v>
      </c>
      <c r="M525" s="16">
        <v>45507.0</v>
      </c>
      <c r="N525" s="12" t="s">
        <v>4512</v>
      </c>
    </row>
    <row r="526" ht="14.25" hidden="1" customHeight="1">
      <c r="A526" s="3">
        <v>13925.0</v>
      </c>
      <c r="B526" s="4" t="s">
        <v>2960</v>
      </c>
      <c r="C526" s="4" t="s">
        <v>3009</v>
      </c>
      <c r="D526" s="4" t="s">
        <v>6141</v>
      </c>
      <c r="E526" s="4" t="s">
        <v>3010</v>
      </c>
      <c r="F526" s="4" t="s">
        <v>4554</v>
      </c>
      <c r="G526" s="4" t="s">
        <v>4508</v>
      </c>
      <c r="H526" s="3">
        <v>39648.0</v>
      </c>
      <c r="I526" s="4" t="s">
        <v>6142</v>
      </c>
      <c r="J526" s="4" t="s">
        <v>6143</v>
      </c>
      <c r="K526" s="4" t="s">
        <v>6144</v>
      </c>
      <c r="L526" s="4" t="s">
        <v>772</v>
      </c>
      <c r="M526" s="5">
        <v>45507.0</v>
      </c>
      <c r="N526" s="4" t="s">
        <v>4512</v>
      </c>
    </row>
    <row r="527" ht="14.25" hidden="1" customHeight="1">
      <c r="A527" s="11">
        <v>13925.0</v>
      </c>
      <c r="B527" s="12" t="s">
        <v>2960</v>
      </c>
      <c r="C527" s="12" t="s">
        <v>3050</v>
      </c>
      <c r="D527" s="12" t="s">
        <v>6145</v>
      </c>
      <c r="E527" s="12" t="s">
        <v>6146</v>
      </c>
      <c r="F527" s="12" t="s">
        <v>4554</v>
      </c>
      <c r="G527" s="12" t="s">
        <v>4508</v>
      </c>
      <c r="H527" s="11">
        <v>200600.0</v>
      </c>
      <c r="I527" s="12" t="s">
        <v>6142</v>
      </c>
      <c r="J527" s="12" t="s">
        <v>6143</v>
      </c>
      <c r="K527" s="12" t="s">
        <v>6147</v>
      </c>
      <c r="L527" s="12" t="s">
        <v>772</v>
      </c>
      <c r="M527" s="16">
        <v>45507.0</v>
      </c>
      <c r="N527" s="12" t="s">
        <v>4512</v>
      </c>
    </row>
    <row r="528" ht="14.25" hidden="1" customHeight="1">
      <c r="A528" s="3">
        <v>13925.0</v>
      </c>
      <c r="B528" s="4" t="s">
        <v>2960</v>
      </c>
      <c r="C528" s="4" t="s">
        <v>3058</v>
      </c>
      <c r="D528" s="4" t="s">
        <v>6148</v>
      </c>
      <c r="E528" s="4" t="s">
        <v>6149</v>
      </c>
      <c r="F528" s="4" t="s">
        <v>4554</v>
      </c>
      <c r="G528" s="4" t="s">
        <v>4508</v>
      </c>
      <c r="H528" s="3">
        <v>21240.0</v>
      </c>
      <c r="I528" s="4" t="s">
        <v>6142</v>
      </c>
      <c r="J528" s="4" t="s">
        <v>6143</v>
      </c>
      <c r="K528" s="4" t="s">
        <v>6150</v>
      </c>
      <c r="L528" s="4" t="s">
        <v>772</v>
      </c>
      <c r="M528" s="5">
        <v>45507.0</v>
      </c>
      <c r="N528" s="4" t="s">
        <v>4512</v>
      </c>
    </row>
    <row r="529" ht="14.25" hidden="1" customHeight="1">
      <c r="A529" s="11">
        <v>13925.0</v>
      </c>
      <c r="B529" s="12" t="s">
        <v>2960</v>
      </c>
      <c r="C529" s="12" t="s">
        <v>3068</v>
      </c>
      <c r="D529" s="12" t="s">
        <v>6151</v>
      </c>
      <c r="E529" s="12" t="s">
        <v>6152</v>
      </c>
      <c r="F529" s="12" t="s">
        <v>4554</v>
      </c>
      <c r="G529" s="12" t="s">
        <v>4508</v>
      </c>
      <c r="H529" s="11">
        <v>138650.0</v>
      </c>
      <c r="I529" s="12" t="s">
        <v>6142</v>
      </c>
      <c r="J529" s="12" t="s">
        <v>6143</v>
      </c>
      <c r="K529" s="12" t="s">
        <v>6153</v>
      </c>
      <c r="L529" s="12" t="s">
        <v>772</v>
      </c>
      <c r="M529" s="16">
        <v>45507.0</v>
      </c>
      <c r="N529" s="12" t="s">
        <v>4512</v>
      </c>
    </row>
    <row r="530" ht="14.25" hidden="1" customHeight="1">
      <c r="A530" s="3">
        <v>13925.0</v>
      </c>
      <c r="B530" s="4" t="s">
        <v>2960</v>
      </c>
      <c r="C530" s="4" t="s">
        <v>3073</v>
      </c>
      <c r="D530" s="4" t="s">
        <v>6154</v>
      </c>
      <c r="E530" s="4" t="s">
        <v>3074</v>
      </c>
      <c r="F530" s="4" t="s">
        <v>4554</v>
      </c>
      <c r="G530" s="4" t="s">
        <v>4508</v>
      </c>
      <c r="H530" s="3">
        <v>79650.0</v>
      </c>
      <c r="I530" s="4" t="s">
        <v>6142</v>
      </c>
      <c r="J530" s="4" t="s">
        <v>6143</v>
      </c>
      <c r="K530" s="4" t="s">
        <v>6155</v>
      </c>
      <c r="L530" s="4" t="s">
        <v>772</v>
      </c>
      <c r="M530" s="5">
        <v>45507.0</v>
      </c>
      <c r="N530" s="4" t="s">
        <v>4512</v>
      </c>
    </row>
    <row r="531" ht="14.25" hidden="1" customHeight="1">
      <c r="A531" s="11">
        <v>13925.0</v>
      </c>
      <c r="B531" s="12" t="s">
        <v>2960</v>
      </c>
      <c r="C531" s="12" t="s">
        <v>3078</v>
      </c>
      <c r="D531" s="12" t="s">
        <v>6156</v>
      </c>
      <c r="E531" s="12" t="s">
        <v>6157</v>
      </c>
      <c r="F531" s="12" t="s">
        <v>4554</v>
      </c>
      <c r="G531" s="12" t="s">
        <v>4508</v>
      </c>
      <c r="H531" s="11">
        <v>102070.0</v>
      </c>
      <c r="I531" s="12" t="s">
        <v>6142</v>
      </c>
      <c r="J531" s="12" t="s">
        <v>6143</v>
      </c>
      <c r="K531" s="12" t="s">
        <v>6158</v>
      </c>
      <c r="L531" s="12" t="s">
        <v>772</v>
      </c>
      <c r="M531" s="16">
        <v>45507.0</v>
      </c>
      <c r="N531" s="12" t="s">
        <v>4512</v>
      </c>
    </row>
    <row r="532" ht="14.25" hidden="1" customHeight="1">
      <c r="A532" s="3">
        <v>13925.0</v>
      </c>
      <c r="B532" s="4" t="s">
        <v>2960</v>
      </c>
      <c r="C532" s="4" t="s">
        <v>3083</v>
      </c>
      <c r="D532" s="4" t="s">
        <v>6159</v>
      </c>
      <c r="E532" s="4" t="s">
        <v>3084</v>
      </c>
      <c r="F532" s="4" t="s">
        <v>4554</v>
      </c>
      <c r="G532" s="4" t="s">
        <v>4508</v>
      </c>
      <c r="H532" s="3">
        <v>88500.0</v>
      </c>
      <c r="I532" s="4" t="s">
        <v>6142</v>
      </c>
      <c r="J532" s="4" t="s">
        <v>6143</v>
      </c>
      <c r="K532" s="4" t="s">
        <v>6160</v>
      </c>
      <c r="L532" s="4" t="s">
        <v>772</v>
      </c>
      <c r="M532" s="5">
        <v>45507.0</v>
      </c>
      <c r="N532" s="4" t="s">
        <v>4512</v>
      </c>
    </row>
    <row r="533" ht="14.25" hidden="1" customHeight="1">
      <c r="A533" s="11">
        <v>13925.0</v>
      </c>
      <c r="B533" s="12" t="s">
        <v>2960</v>
      </c>
      <c r="C533" s="12" t="s">
        <v>3013</v>
      </c>
      <c r="D533" s="12" t="s">
        <v>6161</v>
      </c>
      <c r="E533" s="12" t="s">
        <v>6162</v>
      </c>
      <c r="F533" s="12" t="s">
        <v>4554</v>
      </c>
      <c r="G533" s="12" t="s">
        <v>4508</v>
      </c>
      <c r="H533" s="11">
        <v>252874.0</v>
      </c>
      <c r="I533" s="12" t="s">
        <v>6163</v>
      </c>
      <c r="J533" s="12" t="s">
        <v>6164</v>
      </c>
      <c r="K533" s="12" t="s">
        <v>6165</v>
      </c>
      <c r="L533" s="12" t="s">
        <v>772</v>
      </c>
      <c r="M533" s="16">
        <v>45507.0</v>
      </c>
      <c r="N533" s="12" t="s">
        <v>4512</v>
      </c>
    </row>
    <row r="534" ht="14.25" hidden="1" customHeight="1">
      <c r="A534" s="3">
        <v>13925.0</v>
      </c>
      <c r="B534" s="4" t="s">
        <v>2960</v>
      </c>
      <c r="C534" s="4" t="s">
        <v>2999</v>
      </c>
      <c r="D534" s="4" t="s">
        <v>6166</v>
      </c>
      <c r="E534" s="4" t="s">
        <v>3000</v>
      </c>
      <c r="F534" s="4" t="s">
        <v>4554</v>
      </c>
      <c r="G534" s="4" t="s">
        <v>4508</v>
      </c>
      <c r="H534" s="3">
        <v>1.8099312E7</v>
      </c>
      <c r="I534" s="4" t="s">
        <v>6167</v>
      </c>
      <c r="J534" s="4" t="s">
        <v>6168</v>
      </c>
      <c r="K534" s="4" t="s">
        <v>6169</v>
      </c>
      <c r="L534" s="4" t="s">
        <v>772</v>
      </c>
      <c r="M534" s="5">
        <v>45507.0</v>
      </c>
      <c r="N534" s="4" t="s">
        <v>4512</v>
      </c>
    </row>
    <row r="535" ht="14.25" hidden="1" customHeight="1">
      <c r="A535" s="11">
        <v>13925.0</v>
      </c>
      <c r="B535" s="12" t="s">
        <v>2960</v>
      </c>
      <c r="C535" s="12" t="s">
        <v>3027</v>
      </c>
      <c r="D535" s="12" t="s">
        <v>6170</v>
      </c>
      <c r="E535" s="12" t="s">
        <v>6171</v>
      </c>
      <c r="F535" s="12" t="s">
        <v>4554</v>
      </c>
      <c r="G535" s="12" t="s">
        <v>4508</v>
      </c>
      <c r="H535" s="11">
        <v>61950.0</v>
      </c>
      <c r="I535" s="12" t="s">
        <v>6167</v>
      </c>
      <c r="J535" s="12" t="s">
        <v>6168</v>
      </c>
      <c r="K535" s="12" t="s">
        <v>6172</v>
      </c>
      <c r="L535" s="12" t="s">
        <v>772</v>
      </c>
      <c r="M535" s="16">
        <v>45507.0</v>
      </c>
      <c r="N535" s="12" t="s">
        <v>4512</v>
      </c>
    </row>
    <row r="536" ht="14.25" hidden="1" customHeight="1">
      <c r="A536" s="3">
        <v>13925.0</v>
      </c>
      <c r="B536" s="4" t="s">
        <v>2960</v>
      </c>
      <c r="C536" s="4" t="s">
        <v>3054</v>
      </c>
      <c r="D536" s="4" t="s">
        <v>6173</v>
      </c>
      <c r="E536" s="4" t="s">
        <v>6174</v>
      </c>
      <c r="F536" s="4" t="s">
        <v>4554</v>
      </c>
      <c r="G536" s="4" t="s">
        <v>4508</v>
      </c>
      <c r="H536" s="3">
        <v>56050.0</v>
      </c>
      <c r="I536" s="4" t="s">
        <v>6167</v>
      </c>
      <c r="J536" s="4" t="s">
        <v>6168</v>
      </c>
      <c r="K536" s="4" t="s">
        <v>6175</v>
      </c>
      <c r="L536" s="4" t="s">
        <v>772</v>
      </c>
      <c r="M536" s="5">
        <v>45507.0</v>
      </c>
      <c r="N536" s="4" t="s">
        <v>4512</v>
      </c>
    </row>
    <row r="537" ht="14.25" hidden="1" customHeight="1">
      <c r="A537" s="11">
        <v>13925.0</v>
      </c>
      <c r="B537" s="12" t="s">
        <v>2960</v>
      </c>
      <c r="C537" s="12" t="s">
        <v>2965</v>
      </c>
      <c r="D537" s="12" t="s">
        <v>6176</v>
      </c>
      <c r="E537" s="12" t="s">
        <v>2967</v>
      </c>
      <c r="F537" s="12" t="s">
        <v>4554</v>
      </c>
      <c r="G537" s="12" t="s">
        <v>4508</v>
      </c>
      <c r="H537" s="11">
        <v>8.8742997E7</v>
      </c>
      <c r="I537" s="12" t="s">
        <v>6177</v>
      </c>
      <c r="J537" s="12" t="s">
        <v>6178</v>
      </c>
      <c r="K537" s="12" t="s">
        <v>6179</v>
      </c>
      <c r="L537" s="12" t="s">
        <v>772</v>
      </c>
      <c r="M537" s="16">
        <v>45507.0</v>
      </c>
      <c r="N537" s="12" t="s">
        <v>4512</v>
      </c>
    </row>
    <row r="538" ht="14.25" hidden="1" customHeight="1">
      <c r="A538" s="3">
        <v>13925.0</v>
      </c>
      <c r="B538" s="4" t="s">
        <v>2960</v>
      </c>
      <c r="C538" s="4" t="s">
        <v>3063</v>
      </c>
      <c r="D538" s="4" t="s">
        <v>6180</v>
      </c>
      <c r="E538" s="4" t="s">
        <v>6181</v>
      </c>
      <c r="F538" s="4" t="s">
        <v>4554</v>
      </c>
      <c r="G538" s="4" t="s">
        <v>4508</v>
      </c>
      <c r="H538" s="3">
        <v>103250.0</v>
      </c>
      <c r="I538" s="4" t="s">
        <v>6182</v>
      </c>
      <c r="J538" s="4" t="s">
        <v>6183</v>
      </c>
      <c r="K538" s="4" t="s">
        <v>6184</v>
      </c>
      <c r="L538" s="4" t="s">
        <v>772</v>
      </c>
      <c r="M538" s="5">
        <v>45507.0</v>
      </c>
      <c r="N538" s="4" t="s">
        <v>4512</v>
      </c>
    </row>
    <row r="539" ht="14.25" hidden="1" customHeight="1">
      <c r="A539" s="11">
        <v>13924.0</v>
      </c>
      <c r="B539" s="12" t="s">
        <v>651</v>
      </c>
      <c r="C539" s="12" t="s">
        <v>3088</v>
      </c>
      <c r="D539" s="12" t="s">
        <v>6185</v>
      </c>
      <c r="E539" s="12" t="s">
        <v>6186</v>
      </c>
      <c r="F539" s="12" t="s">
        <v>4602</v>
      </c>
      <c r="G539" s="12" t="s">
        <v>4508</v>
      </c>
      <c r="H539" s="11">
        <v>4.755745345E9</v>
      </c>
      <c r="I539" s="12" t="s">
        <v>6187</v>
      </c>
      <c r="J539" s="12" t="s">
        <v>6188</v>
      </c>
      <c r="K539" s="12" t="s">
        <v>6189</v>
      </c>
      <c r="L539" s="12" t="s">
        <v>772</v>
      </c>
      <c r="M539" s="16">
        <v>45507.0</v>
      </c>
      <c r="N539" s="12" t="s">
        <v>4512</v>
      </c>
    </row>
    <row r="540" ht="14.25" hidden="1" customHeight="1">
      <c r="A540" s="3">
        <v>13924.0</v>
      </c>
      <c r="B540" s="4" t="s">
        <v>651</v>
      </c>
      <c r="C540" s="4" t="s">
        <v>3116</v>
      </c>
      <c r="D540" s="4" t="s">
        <v>6190</v>
      </c>
      <c r="E540" s="4" t="s">
        <v>3117</v>
      </c>
      <c r="F540" s="4" t="s">
        <v>4554</v>
      </c>
      <c r="G540" s="4" t="s">
        <v>4508</v>
      </c>
      <c r="H540" s="3">
        <v>1.5206424E7</v>
      </c>
      <c r="I540" s="4" t="s">
        <v>6191</v>
      </c>
      <c r="J540" s="4" t="s">
        <v>6192</v>
      </c>
      <c r="K540" s="4" t="s">
        <v>6193</v>
      </c>
      <c r="L540" s="4" t="s">
        <v>772</v>
      </c>
      <c r="M540" s="5">
        <v>45507.0</v>
      </c>
      <c r="N540" s="4" t="s">
        <v>4512</v>
      </c>
    </row>
    <row r="541" ht="14.25" hidden="1" customHeight="1">
      <c r="A541" s="11">
        <v>13924.0</v>
      </c>
      <c r="B541" s="12" t="s">
        <v>651</v>
      </c>
      <c r="C541" s="12" t="s">
        <v>3100</v>
      </c>
      <c r="D541" s="12" t="s">
        <v>6194</v>
      </c>
      <c r="E541" s="12" t="s">
        <v>3101</v>
      </c>
      <c r="F541" s="12" t="s">
        <v>4507</v>
      </c>
      <c r="G541" s="12" t="s">
        <v>4508</v>
      </c>
      <c r="H541" s="11">
        <v>2.713500002E9</v>
      </c>
      <c r="I541" s="12" t="s">
        <v>6195</v>
      </c>
      <c r="J541" s="12" t="s">
        <v>6196</v>
      </c>
      <c r="K541" s="12" t="s">
        <v>6197</v>
      </c>
      <c r="L541" s="12" t="s">
        <v>772</v>
      </c>
      <c r="M541" s="16">
        <v>45507.0</v>
      </c>
      <c r="N541" s="12" t="s">
        <v>4512</v>
      </c>
    </row>
    <row r="542" ht="14.25" hidden="1" customHeight="1">
      <c r="A542" s="3">
        <v>13924.0</v>
      </c>
      <c r="B542" s="4" t="s">
        <v>3122</v>
      </c>
      <c r="C542" s="4" t="s">
        <v>3123</v>
      </c>
      <c r="D542" s="4" t="s">
        <v>6198</v>
      </c>
      <c r="E542" s="4" t="s">
        <v>3124</v>
      </c>
      <c r="F542" s="4" t="s">
        <v>4507</v>
      </c>
      <c r="G542" s="4" t="s">
        <v>4508</v>
      </c>
      <c r="H542" s="3">
        <v>7815500.0</v>
      </c>
      <c r="I542" s="4" t="s">
        <v>6199</v>
      </c>
      <c r="J542" s="4" t="s">
        <v>6200</v>
      </c>
      <c r="K542" s="4" t="s">
        <v>6201</v>
      </c>
      <c r="L542" s="4" t="s">
        <v>772</v>
      </c>
      <c r="M542" s="5">
        <v>45507.0</v>
      </c>
      <c r="N542" s="4" t="s">
        <v>4512</v>
      </c>
    </row>
    <row r="543" ht="14.25" hidden="1" customHeight="1">
      <c r="A543" s="11">
        <v>13867.0</v>
      </c>
      <c r="B543" s="12" t="s">
        <v>3136</v>
      </c>
      <c r="C543" s="12" t="s">
        <v>3172</v>
      </c>
      <c r="D543" s="12" t="s">
        <v>6202</v>
      </c>
      <c r="E543" s="12" t="s">
        <v>3173</v>
      </c>
      <c r="F543" s="12" t="s">
        <v>4554</v>
      </c>
      <c r="G543" s="12" t="s">
        <v>4508</v>
      </c>
      <c r="H543" s="11">
        <v>7300000.0</v>
      </c>
      <c r="I543" s="12" t="s">
        <v>6203</v>
      </c>
      <c r="J543" s="12" t="s">
        <v>6204</v>
      </c>
      <c r="K543" s="12" t="s">
        <v>6205</v>
      </c>
      <c r="L543" s="12" t="s">
        <v>772</v>
      </c>
      <c r="M543" s="16">
        <v>45507.0</v>
      </c>
      <c r="N543" s="12" t="s">
        <v>4512</v>
      </c>
    </row>
    <row r="544" ht="14.25" hidden="1" customHeight="1">
      <c r="A544" s="3">
        <v>13867.0</v>
      </c>
      <c r="B544" s="4" t="s">
        <v>3136</v>
      </c>
      <c r="C544" s="4" t="s">
        <v>3376</v>
      </c>
      <c r="D544" s="4" t="s">
        <v>6206</v>
      </c>
      <c r="E544" s="4" t="s">
        <v>3378</v>
      </c>
      <c r="F544" s="4" t="s">
        <v>4554</v>
      </c>
      <c r="G544" s="4" t="s">
        <v>4508</v>
      </c>
      <c r="H544" s="3">
        <v>4484.0</v>
      </c>
      <c r="I544" s="4" t="s">
        <v>6207</v>
      </c>
      <c r="J544" s="4" t="s">
        <v>6208</v>
      </c>
      <c r="K544" s="4" t="s">
        <v>6209</v>
      </c>
      <c r="L544" s="4" t="s">
        <v>772</v>
      </c>
      <c r="M544" s="5">
        <v>45507.0</v>
      </c>
      <c r="N544" s="4" t="s">
        <v>4512</v>
      </c>
    </row>
    <row r="545" ht="14.25" hidden="1" customHeight="1">
      <c r="A545" s="11">
        <v>13867.0</v>
      </c>
      <c r="B545" s="12" t="s">
        <v>3136</v>
      </c>
      <c r="C545" s="12" t="s">
        <v>3376</v>
      </c>
      <c r="D545" s="12" t="s">
        <v>6210</v>
      </c>
      <c r="E545" s="12" t="s">
        <v>3378</v>
      </c>
      <c r="F545" s="12" t="s">
        <v>4554</v>
      </c>
      <c r="G545" s="12" t="s">
        <v>4508</v>
      </c>
      <c r="H545" s="11">
        <v>21830.0</v>
      </c>
      <c r="I545" s="12" t="s">
        <v>6211</v>
      </c>
      <c r="J545" s="12" t="s">
        <v>6212</v>
      </c>
      <c r="K545" s="12" t="s">
        <v>6213</v>
      </c>
      <c r="L545" s="12" t="s">
        <v>772</v>
      </c>
      <c r="M545" s="16">
        <v>45507.0</v>
      </c>
      <c r="N545" s="12" t="s">
        <v>4512</v>
      </c>
    </row>
    <row r="546" ht="14.25" hidden="1" customHeight="1">
      <c r="A546" s="3">
        <v>13867.0</v>
      </c>
      <c r="B546" s="4" t="s">
        <v>3136</v>
      </c>
      <c r="C546" s="4" t="s">
        <v>3168</v>
      </c>
      <c r="D546" s="4" t="s">
        <v>6214</v>
      </c>
      <c r="E546" s="4" t="s">
        <v>3169</v>
      </c>
      <c r="F546" s="4" t="s">
        <v>5144</v>
      </c>
      <c r="G546" s="4" t="s">
        <v>4508</v>
      </c>
      <c r="H546" s="3">
        <v>1.260000001E9</v>
      </c>
      <c r="I546" s="4" t="s">
        <v>6215</v>
      </c>
      <c r="J546" s="4" t="s">
        <v>6216</v>
      </c>
      <c r="K546" s="4" t="s">
        <v>6217</v>
      </c>
      <c r="L546" s="4" t="s">
        <v>772</v>
      </c>
      <c r="M546" s="5">
        <v>45507.0</v>
      </c>
      <c r="N546" s="4" t="s">
        <v>4512</v>
      </c>
    </row>
    <row r="547" ht="14.25" hidden="1" customHeight="1">
      <c r="A547" s="11">
        <v>13867.0</v>
      </c>
      <c r="B547" s="12" t="s">
        <v>3136</v>
      </c>
      <c r="C547" s="12" t="s">
        <v>3247</v>
      </c>
      <c r="D547" s="12" t="s">
        <v>6218</v>
      </c>
      <c r="E547" s="12" t="s">
        <v>3248</v>
      </c>
      <c r="F547" s="12" t="s">
        <v>4554</v>
      </c>
      <c r="G547" s="12" t="s">
        <v>4508</v>
      </c>
      <c r="H547" s="11">
        <v>2750799.0</v>
      </c>
      <c r="I547" s="12" t="s">
        <v>6219</v>
      </c>
      <c r="J547" s="12" t="s">
        <v>6220</v>
      </c>
      <c r="K547" s="12" t="s">
        <v>6221</v>
      </c>
      <c r="L547" s="12" t="s">
        <v>772</v>
      </c>
      <c r="M547" s="16">
        <v>45507.0</v>
      </c>
      <c r="N547" s="12" t="s">
        <v>4512</v>
      </c>
    </row>
    <row r="548" ht="14.25" hidden="1" customHeight="1">
      <c r="A548" s="3">
        <v>13867.0</v>
      </c>
      <c r="B548" s="4" t="s">
        <v>3136</v>
      </c>
      <c r="C548" s="4" t="s">
        <v>3399</v>
      </c>
      <c r="D548" s="4" t="s">
        <v>6222</v>
      </c>
      <c r="E548" s="4" t="s">
        <v>3400</v>
      </c>
      <c r="F548" s="4" t="s">
        <v>4507</v>
      </c>
      <c r="G548" s="4" t="s">
        <v>4508</v>
      </c>
      <c r="H548" s="3">
        <v>1169896.0</v>
      </c>
      <c r="I548" s="4" t="s">
        <v>4943</v>
      </c>
      <c r="J548" s="4" t="s">
        <v>4944</v>
      </c>
      <c r="K548" s="4" t="s">
        <v>6223</v>
      </c>
      <c r="L548" s="4" t="s">
        <v>772</v>
      </c>
      <c r="M548" s="5">
        <v>45507.0</v>
      </c>
      <c r="N548" s="4" t="s">
        <v>4512</v>
      </c>
    </row>
    <row r="549" ht="14.25" hidden="1" customHeight="1">
      <c r="A549" s="11">
        <v>13867.0</v>
      </c>
      <c r="B549" s="12" t="s">
        <v>3136</v>
      </c>
      <c r="C549" s="12" t="s">
        <v>3424</v>
      </c>
      <c r="D549" s="12" t="s">
        <v>6224</v>
      </c>
      <c r="E549" s="12" t="s">
        <v>3425</v>
      </c>
      <c r="F549" s="12" t="s">
        <v>4554</v>
      </c>
      <c r="G549" s="12" t="s">
        <v>4508</v>
      </c>
      <c r="H549" s="11">
        <v>1.5141001E7</v>
      </c>
      <c r="I549" s="12" t="s">
        <v>4943</v>
      </c>
      <c r="J549" s="12" t="s">
        <v>4944</v>
      </c>
      <c r="K549" s="12" t="s">
        <v>6225</v>
      </c>
      <c r="L549" s="12" t="s">
        <v>772</v>
      </c>
      <c r="M549" s="16">
        <v>45507.0</v>
      </c>
      <c r="N549" s="12" t="s">
        <v>4512</v>
      </c>
    </row>
    <row r="550" ht="14.25" hidden="1" customHeight="1">
      <c r="A550" s="3">
        <v>13867.0</v>
      </c>
      <c r="B550" s="4" t="s">
        <v>3136</v>
      </c>
      <c r="C550" s="4" t="s">
        <v>3572</v>
      </c>
      <c r="D550" s="4" t="s">
        <v>6226</v>
      </c>
      <c r="E550" s="4" t="s">
        <v>3573</v>
      </c>
      <c r="F550" s="4" t="s">
        <v>4554</v>
      </c>
      <c r="G550" s="4" t="s">
        <v>4508</v>
      </c>
      <c r="H550" s="3">
        <v>1.5730638E7</v>
      </c>
      <c r="I550" s="4" t="s">
        <v>4943</v>
      </c>
      <c r="J550" s="4" t="s">
        <v>4944</v>
      </c>
      <c r="K550" s="4" t="s">
        <v>6227</v>
      </c>
      <c r="L550" s="4" t="s">
        <v>772</v>
      </c>
      <c r="M550" s="5">
        <v>45507.0</v>
      </c>
      <c r="N550" s="4" t="s">
        <v>4512</v>
      </c>
    </row>
    <row r="551" ht="14.25" hidden="1" customHeight="1">
      <c r="A551" s="11">
        <v>13867.0</v>
      </c>
      <c r="B551" s="12" t="s">
        <v>3136</v>
      </c>
      <c r="C551" s="12" t="s">
        <v>3176</v>
      </c>
      <c r="D551" s="12" t="s">
        <v>6228</v>
      </c>
      <c r="E551" s="12" t="s">
        <v>3177</v>
      </c>
      <c r="F551" s="12" t="s">
        <v>4554</v>
      </c>
      <c r="G551" s="12" t="s">
        <v>4508</v>
      </c>
      <c r="H551" s="11">
        <v>4.2831585E7</v>
      </c>
      <c r="I551" s="12" t="s">
        <v>4545</v>
      </c>
      <c r="J551" s="12" t="s">
        <v>4546</v>
      </c>
      <c r="K551" s="12" t="s">
        <v>6229</v>
      </c>
      <c r="L551" s="12" t="s">
        <v>772</v>
      </c>
      <c r="M551" s="16">
        <v>45507.0</v>
      </c>
      <c r="N551" s="12" t="s">
        <v>4512</v>
      </c>
    </row>
    <row r="552" ht="14.25" hidden="1" customHeight="1">
      <c r="A552" s="3">
        <v>13867.0</v>
      </c>
      <c r="B552" s="4" t="s">
        <v>3136</v>
      </c>
      <c r="C552" s="4" t="s">
        <v>3351</v>
      </c>
      <c r="D552" s="4" t="s">
        <v>6230</v>
      </c>
      <c r="E552" s="4" t="s">
        <v>3352</v>
      </c>
      <c r="F552" s="4" t="s">
        <v>4554</v>
      </c>
      <c r="G552" s="4" t="s">
        <v>4508</v>
      </c>
      <c r="H552" s="3">
        <v>1596102.0</v>
      </c>
      <c r="I552" s="4" t="s">
        <v>4545</v>
      </c>
      <c r="J552" s="4" t="s">
        <v>4546</v>
      </c>
      <c r="K552" s="4" t="s">
        <v>6231</v>
      </c>
      <c r="L552" s="4" t="s">
        <v>772</v>
      </c>
      <c r="M552" s="5">
        <v>45507.0</v>
      </c>
      <c r="N552" s="4" t="s">
        <v>4512</v>
      </c>
    </row>
    <row r="553" ht="14.25" hidden="1" customHeight="1">
      <c r="A553" s="11">
        <v>13867.0</v>
      </c>
      <c r="B553" s="12" t="s">
        <v>3136</v>
      </c>
      <c r="C553" s="12" t="s">
        <v>3391</v>
      </c>
      <c r="D553" s="12" t="s">
        <v>6232</v>
      </c>
      <c r="E553" s="12" t="s">
        <v>3392</v>
      </c>
      <c r="F553" s="12" t="s">
        <v>4554</v>
      </c>
      <c r="G553" s="12" t="s">
        <v>4508</v>
      </c>
      <c r="H553" s="11">
        <v>787242.0</v>
      </c>
      <c r="I553" s="12" t="s">
        <v>4545</v>
      </c>
      <c r="J553" s="12" t="s">
        <v>4546</v>
      </c>
      <c r="K553" s="12" t="s">
        <v>6233</v>
      </c>
      <c r="L553" s="12" t="s">
        <v>772</v>
      </c>
      <c r="M553" s="16">
        <v>45507.0</v>
      </c>
      <c r="N553" s="12" t="s">
        <v>4512</v>
      </c>
    </row>
    <row r="554" ht="14.25" hidden="1" customHeight="1">
      <c r="A554" s="3">
        <v>13867.0</v>
      </c>
      <c r="B554" s="4" t="s">
        <v>3136</v>
      </c>
      <c r="C554" s="4" t="s">
        <v>3442</v>
      </c>
      <c r="D554" s="4" t="s">
        <v>6234</v>
      </c>
      <c r="E554" s="4" t="s">
        <v>3444</v>
      </c>
      <c r="F554" s="4" t="s">
        <v>4554</v>
      </c>
      <c r="G554" s="4" t="s">
        <v>4508</v>
      </c>
      <c r="H554" s="3">
        <v>1908315.0</v>
      </c>
      <c r="I554" s="4" t="s">
        <v>4545</v>
      </c>
      <c r="J554" s="4" t="s">
        <v>4546</v>
      </c>
      <c r="K554" s="4" t="s">
        <v>6235</v>
      </c>
      <c r="L554" s="4" t="s">
        <v>772</v>
      </c>
      <c r="M554" s="5">
        <v>45507.0</v>
      </c>
      <c r="N554" s="4" t="s">
        <v>4512</v>
      </c>
    </row>
    <row r="555" ht="14.25" hidden="1" customHeight="1">
      <c r="A555" s="11">
        <v>13867.0</v>
      </c>
      <c r="B555" s="12" t="s">
        <v>3136</v>
      </c>
      <c r="C555" s="12" t="s">
        <v>3568</v>
      </c>
      <c r="D555" s="12" t="s">
        <v>6236</v>
      </c>
      <c r="E555" s="12" t="s">
        <v>3569</v>
      </c>
      <c r="F555" s="12" t="s">
        <v>4554</v>
      </c>
      <c r="G555" s="12" t="s">
        <v>4508</v>
      </c>
      <c r="H555" s="11">
        <v>2927912.0</v>
      </c>
      <c r="I555" s="12" t="s">
        <v>4545</v>
      </c>
      <c r="J555" s="12" t="s">
        <v>4546</v>
      </c>
      <c r="K555" s="12" t="s">
        <v>6237</v>
      </c>
      <c r="L555" s="12" t="s">
        <v>772</v>
      </c>
      <c r="M555" s="16">
        <v>45507.0</v>
      </c>
      <c r="N555" s="12" t="s">
        <v>4512</v>
      </c>
    </row>
    <row r="556" ht="14.25" hidden="1" customHeight="1">
      <c r="A556" s="3">
        <v>13867.0</v>
      </c>
      <c r="B556" s="4" t="s">
        <v>3136</v>
      </c>
      <c r="C556" s="4" t="s">
        <v>3227</v>
      </c>
      <c r="D556" s="4" t="s">
        <v>6238</v>
      </c>
      <c r="E556" s="4" t="s">
        <v>3228</v>
      </c>
      <c r="F556" s="4" t="s">
        <v>4554</v>
      </c>
      <c r="G556" s="4" t="s">
        <v>4508</v>
      </c>
      <c r="H556" s="3">
        <v>1.2729784E7</v>
      </c>
      <c r="I556" s="4" t="s">
        <v>6239</v>
      </c>
      <c r="J556" s="4" t="s">
        <v>6240</v>
      </c>
      <c r="K556" s="4" t="s">
        <v>6241</v>
      </c>
      <c r="L556" s="4" t="s">
        <v>772</v>
      </c>
      <c r="M556" s="5">
        <v>45507.0</v>
      </c>
      <c r="N556" s="4" t="s">
        <v>4512</v>
      </c>
    </row>
    <row r="557" ht="14.25" hidden="1" customHeight="1">
      <c r="A557" s="11">
        <v>13867.0</v>
      </c>
      <c r="B557" s="12" t="s">
        <v>3136</v>
      </c>
      <c r="C557" s="12" t="s">
        <v>3157</v>
      </c>
      <c r="D557" s="12" t="s">
        <v>6242</v>
      </c>
      <c r="E557" s="12" t="s">
        <v>3158</v>
      </c>
      <c r="F557" s="12" t="s">
        <v>4554</v>
      </c>
      <c r="G557" s="12" t="s">
        <v>4508</v>
      </c>
      <c r="H557" s="11">
        <v>479939.0</v>
      </c>
      <c r="I557" s="12" t="s">
        <v>5499</v>
      </c>
      <c r="J557" s="12" t="s">
        <v>5500</v>
      </c>
      <c r="K557" s="12" t="s">
        <v>6243</v>
      </c>
      <c r="L557" s="12" t="s">
        <v>772</v>
      </c>
      <c r="M557" s="16">
        <v>45507.0</v>
      </c>
      <c r="N557" s="12" t="s">
        <v>4512</v>
      </c>
    </row>
    <row r="558" ht="14.25" hidden="1" customHeight="1">
      <c r="A558" s="3">
        <v>13867.0</v>
      </c>
      <c r="B558" s="4" t="s">
        <v>3136</v>
      </c>
      <c r="C558" s="4" t="s">
        <v>3261</v>
      </c>
      <c r="D558" s="4" t="s">
        <v>6244</v>
      </c>
      <c r="E558" s="4" t="s">
        <v>3262</v>
      </c>
      <c r="F558" s="4" t="s">
        <v>4554</v>
      </c>
      <c r="G558" s="4" t="s">
        <v>4508</v>
      </c>
      <c r="H558" s="3">
        <v>89680.0</v>
      </c>
      <c r="I558" s="4" t="s">
        <v>6245</v>
      </c>
      <c r="J558" s="4" t="s">
        <v>6246</v>
      </c>
      <c r="K558" s="4" t="s">
        <v>6247</v>
      </c>
      <c r="L558" s="4" t="s">
        <v>772</v>
      </c>
      <c r="M558" s="5">
        <v>45507.0</v>
      </c>
      <c r="N558" s="4" t="s">
        <v>4512</v>
      </c>
    </row>
    <row r="559" ht="14.25" hidden="1" customHeight="1">
      <c r="A559" s="11">
        <v>13867.0</v>
      </c>
      <c r="B559" s="12" t="s">
        <v>3136</v>
      </c>
      <c r="C559" s="12" t="s">
        <v>3366</v>
      </c>
      <c r="D559" s="12" t="s">
        <v>6248</v>
      </c>
      <c r="E559" s="12" t="s">
        <v>3367</v>
      </c>
      <c r="F559" s="12" t="s">
        <v>6249</v>
      </c>
      <c r="G559" s="12" t="s">
        <v>4508</v>
      </c>
      <c r="H559" s="11">
        <v>862199.0</v>
      </c>
      <c r="I559" s="12" t="s">
        <v>6250</v>
      </c>
      <c r="J559" s="12" t="s">
        <v>6251</v>
      </c>
      <c r="K559" s="12" t="s">
        <v>6252</v>
      </c>
      <c r="L559" s="12" t="s">
        <v>772</v>
      </c>
      <c r="M559" s="16">
        <v>45507.0</v>
      </c>
      <c r="N559" s="12" t="s">
        <v>4512</v>
      </c>
    </row>
    <row r="560" ht="14.25" hidden="1" customHeight="1">
      <c r="A560" s="3">
        <v>13867.0</v>
      </c>
      <c r="B560" s="4" t="s">
        <v>3136</v>
      </c>
      <c r="C560" s="4" t="s">
        <v>3395</v>
      </c>
      <c r="D560" s="4" t="s">
        <v>6253</v>
      </c>
      <c r="E560" s="4" t="s">
        <v>3396</v>
      </c>
      <c r="F560" s="4" t="s">
        <v>6249</v>
      </c>
      <c r="G560" s="4" t="s">
        <v>4508</v>
      </c>
      <c r="H560" s="3">
        <v>2262462.0</v>
      </c>
      <c r="I560" s="4" t="s">
        <v>6250</v>
      </c>
      <c r="J560" s="4" t="s">
        <v>6251</v>
      </c>
      <c r="K560" s="4" t="s">
        <v>6254</v>
      </c>
      <c r="L560" s="4" t="s">
        <v>772</v>
      </c>
      <c r="M560" s="5">
        <v>45507.0</v>
      </c>
      <c r="N560" s="4" t="s">
        <v>4512</v>
      </c>
    </row>
    <row r="561" ht="14.25" hidden="1" customHeight="1">
      <c r="A561" s="11">
        <v>13867.0</v>
      </c>
      <c r="B561" s="12" t="s">
        <v>3136</v>
      </c>
      <c r="C561" s="12" t="s">
        <v>3536</v>
      </c>
      <c r="D561" s="12" t="s">
        <v>6255</v>
      </c>
      <c r="E561" s="12" t="s">
        <v>3537</v>
      </c>
      <c r="F561" s="12" t="s">
        <v>4554</v>
      </c>
      <c r="G561" s="12" t="s">
        <v>4508</v>
      </c>
      <c r="H561" s="11">
        <v>4696066.0</v>
      </c>
      <c r="I561" s="12" t="s">
        <v>6250</v>
      </c>
      <c r="J561" s="12" t="s">
        <v>6251</v>
      </c>
      <c r="K561" s="12" t="s">
        <v>6256</v>
      </c>
      <c r="L561" s="12" t="s">
        <v>772</v>
      </c>
      <c r="M561" s="16">
        <v>45507.0</v>
      </c>
      <c r="N561" s="12" t="s">
        <v>4512</v>
      </c>
    </row>
    <row r="562" ht="14.25" hidden="1" customHeight="1">
      <c r="A562" s="3">
        <v>13867.0</v>
      </c>
      <c r="B562" s="4" t="s">
        <v>3136</v>
      </c>
      <c r="C562" s="4" t="s">
        <v>3149</v>
      </c>
      <c r="D562" s="4" t="s">
        <v>6257</v>
      </c>
      <c r="E562" s="4" t="s">
        <v>3150</v>
      </c>
      <c r="F562" s="4" t="s">
        <v>4554</v>
      </c>
      <c r="G562" s="4" t="s">
        <v>4508</v>
      </c>
      <c r="H562" s="3">
        <v>1.34570504E8</v>
      </c>
      <c r="I562" s="4" t="s">
        <v>6258</v>
      </c>
      <c r="J562" s="4" t="s">
        <v>6259</v>
      </c>
      <c r="K562" s="4" t="s">
        <v>6260</v>
      </c>
      <c r="L562" s="4" t="s">
        <v>772</v>
      </c>
      <c r="M562" s="5">
        <v>45507.0</v>
      </c>
      <c r="N562" s="4" t="s">
        <v>4512</v>
      </c>
    </row>
    <row r="563" ht="14.25" hidden="1" customHeight="1">
      <c r="A563" s="11">
        <v>13867.0</v>
      </c>
      <c r="B563" s="12" t="s">
        <v>3136</v>
      </c>
      <c r="C563" s="12" t="s">
        <v>3332</v>
      </c>
      <c r="D563" s="12" t="s">
        <v>6261</v>
      </c>
      <c r="E563" s="12" t="s">
        <v>3333</v>
      </c>
      <c r="F563" s="12" t="s">
        <v>4554</v>
      </c>
      <c r="G563" s="12" t="s">
        <v>4508</v>
      </c>
      <c r="H563" s="11">
        <v>3864500.0</v>
      </c>
      <c r="I563" s="12" t="s">
        <v>6258</v>
      </c>
      <c r="J563" s="12" t="s">
        <v>6259</v>
      </c>
      <c r="K563" s="12" t="s">
        <v>6262</v>
      </c>
      <c r="L563" s="12" t="s">
        <v>772</v>
      </c>
      <c r="M563" s="16">
        <v>45507.0</v>
      </c>
      <c r="N563" s="12" t="s">
        <v>4512</v>
      </c>
    </row>
    <row r="564" ht="14.25" hidden="1" customHeight="1">
      <c r="A564" s="3">
        <v>13867.0</v>
      </c>
      <c r="B564" s="4" t="s">
        <v>3136</v>
      </c>
      <c r="C564" s="4" t="s">
        <v>3332</v>
      </c>
      <c r="D564" s="4" t="s">
        <v>6263</v>
      </c>
      <c r="E564" s="4" t="s">
        <v>3333</v>
      </c>
      <c r="F564" s="4" t="s">
        <v>4554</v>
      </c>
      <c r="G564" s="4" t="s">
        <v>4508</v>
      </c>
      <c r="H564" s="3">
        <v>3864500.0</v>
      </c>
      <c r="I564" s="4" t="s">
        <v>6258</v>
      </c>
      <c r="J564" s="4" t="s">
        <v>6259</v>
      </c>
      <c r="K564" s="4" t="s">
        <v>6264</v>
      </c>
      <c r="L564" s="4" t="s">
        <v>772</v>
      </c>
      <c r="M564" s="5">
        <v>45507.0</v>
      </c>
      <c r="N564" s="4" t="s">
        <v>4512</v>
      </c>
    </row>
    <row r="565" ht="14.25" hidden="1" customHeight="1">
      <c r="A565" s="11">
        <v>13867.0</v>
      </c>
      <c r="B565" s="12" t="s">
        <v>3136</v>
      </c>
      <c r="C565" s="12" t="s">
        <v>3157</v>
      </c>
      <c r="D565" s="12" t="s">
        <v>6265</v>
      </c>
      <c r="E565" s="12" t="s">
        <v>3158</v>
      </c>
      <c r="F565" s="12" t="s">
        <v>4554</v>
      </c>
      <c r="G565" s="12" t="s">
        <v>4508</v>
      </c>
      <c r="H565" s="11">
        <v>116466.0</v>
      </c>
      <c r="I565" s="12" t="s">
        <v>6266</v>
      </c>
      <c r="J565" s="12" t="s">
        <v>6267</v>
      </c>
      <c r="K565" s="12" t="s">
        <v>6268</v>
      </c>
      <c r="L565" s="12" t="s">
        <v>772</v>
      </c>
      <c r="M565" s="16">
        <v>45507.0</v>
      </c>
      <c r="N565" s="12" t="s">
        <v>4512</v>
      </c>
    </row>
    <row r="566" ht="14.25" hidden="1" customHeight="1">
      <c r="A566" s="3">
        <v>13867.0</v>
      </c>
      <c r="B566" s="4" t="s">
        <v>3136</v>
      </c>
      <c r="C566" s="4" t="s">
        <v>3340</v>
      </c>
      <c r="D566" s="4" t="s">
        <v>6269</v>
      </c>
      <c r="E566" s="4" t="s">
        <v>3341</v>
      </c>
      <c r="F566" s="4" t="s">
        <v>4554</v>
      </c>
      <c r="G566" s="4" t="s">
        <v>4508</v>
      </c>
      <c r="H566" s="3">
        <v>8355002.0</v>
      </c>
      <c r="I566" s="4" t="s">
        <v>6270</v>
      </c>
      <c r="J566" s="4" t="s">
        <v>6271</v>
      </c>
      <c r="K566" s="4" t="s">
        <v>6272</v>
      </c>
      <c r="L566" s="4" t="s">
        <v>772</v>
      </c>
      <c r="M566" s="5">
        <v>45507.0</v>
      </c>
      <c r="N566" s="4" t="s">
        <v>4512</v>
      </c>
    </row>
    <row r="567" ht="14.25" hidden="1" customHeight="1">
      <c r="A567" s="11">
        <v>13867.0</v>
      </c>
      <c r="B567" s="12" t="s">
        <v>3136</v>
      </c>
      <c r="C567" s="12" t="s">
        <v>3403</v>
      </c>
      <c r="D567" s="12" t="s">
        <v>6273</v>
      </c>
      <c r="E567" s="12" t="s">
        <v>3404</v>
      </c>
      <c r="F567" s="12" t="s">
        <v>4507</v>
      </c>
      <c r="G567" s="12" t="s">
        <v>4508</v>
      </c>
      <c r="H567" s="11">
        <v>23900.0</v>
      </c>
      <c r="I567" s="12" t="s">
        <v>6270</v>
      </c>
      <c r="J567" s="12" t="s">
        <v>6271</v>
      </c>
      <c r="K567" s="12" t="s">
        <v>6274</v>
      </c>
      <c r="L567" s="12" t="s">
        <v>772</v>
      </c>
      <c r="M567" s="16">
        <v>45507.0</v>
      </c>
      <c r="N567" s="12" t="s">
        <v>4512</v>
      </c>
    </row>
    <row r="568" ht="14.25" hidden="1" customHeight="1">
      <c r="A568" s="3">
        <v>13867.0</v>
      </c>
      <c r="B568" s="4" t="s">
        <v>3136</v>
      </c>
      <c r="C568" s="4" t="s">
        <v>3496</v>
      </c>
      <c r="D568" s="4" t="s">
        <v>6275</v>
      </c>
      <c r="E568" s="4" t="s">
        <v>3497</v>
      </c>
      <c r="F568" s="4" t="s">
        <v>4554</v>
      </c>
      <c r="G568" s="4" t="s">
        <v>4508</v>
      </c>
      <c r="H568" s="3">
        <v>1620001.0</v>
      </c>
      <c r="I568" s="4" t="s">
        <v>6270</v>
      </c>
      <c r="J568" s="4" t="s">
        <v>6271</v>
      </c>
      <c r="K568" s="4" t="s">
        <v>6276</v>
      </c>
      <c r="L568" s="4" t="s">
        <v>772</v>
      </c>
      <c r="M568" s="5">
        <v>45507.0</v>
      </c>
      <c r="N568" s="4" t="s">
        <v>4512</v>
      </c>
    </row>
    <row r="569" ht="14.25" hidden="1" customHeight="1">
      <c r="A569" s="11">
        <v>13867.0</v>
      </c>
      <c r="B569" s="12" t="s">
        <v>3136</v>
      </c>
      <c r="C569" s="12" t="s">
        <v>3516</v>
      </c>
      <c r="D569" s="12" t="s">
        <v>6277</v>
      </c>
      <c r="E569" s="12" t="s">
        <v>3517</v>
      </c>
      <c r="F569" s="12" t="s">
        <v>4554</v>
      </c>
      <c r="G569" s="12" t="s">
        <v>4508</v>
      </c>
      <c r="H569" s="11">
        <v>2184999.0</v>
      </c>
      <c r="I569" s="12" t="s">
        <v>6270</v>
      </c>
      <c r="J569" s="12" t="s">
        <v>6271</v>
      </c>
      <c r="K569" s="12" t="s">
        <v>6278</v>
      </c>
      <c r="L569" s="12" t="s">
        <v>772</v>
      </c>
      <c r="M569" s="16">
        <v>45507.0</v>
      </c>
      <c r="N569" s="12" t="s">
        <v>4512</v>
      </c>
    </row>
    <row r="570" ht="14.25" hidden="1" customHeight="1">
      <c r="A570" s="3">
        <v>13867.0</v>
      </c>
      <c r="B570" s="4" t="s">
        <v>3136</v>
      </c>
      <c r="C570" s="4" t="s">
        <v>3559</v>
      </c>
      <c r="D570" s="4" t="s">
        <v>6279</v>
      </c>
      <c r="E570" s="4" t="s">
        <v>3560</v>
      </c>
      <c r="F570" s="4" t="s">
        <v>4554</v>
      </c>
      <c r="G570" s="4" t="s">
        <v>4508</v>
      </c>
      <c r="H570" s="3">
        <v>8700.0</v>
      </c>
      <c r="I570" s="4" t="s">
        <v>6270</v>
      </c>
      <c r="J570" s="4" t="s">
        <v>6271</v>
      </c>
      <c r="K570" s="4" t="s">
        <v>6280</v>
      </c>
      <c r="L570" s="4" t="s">
        <v>772</v>
      </c>
      <c r="M570" s="5">
        <v>45507.0</v>
      </c>
      <c r="N570" s="4" t="s">
        <v>4512</v>
      </c>
    </row>
    <row r="571" ht="14.25" hidden="1" customHeight="1">
      <c r="A571" s="11">
        <v>13867.0</v>
      </c>
      <c r="B571" s="12" t="s">
        <v>3136</v>
      </c>
      <c r="C571" s="12" t="s">
        <v>3580</v>
      </c>
      <c r="D571" s="12" t="s">
        <v>6281</v>
      </c>
      <c r="E571" s="12" t="s">
        <v>3581</v>
      </c>
      <c r="F571" s="12" t="s">
        <v>4554</v>
      </c>
      <c r="G571" s="12" t="s">
        <v>4508</v>
      </c>
      <c r="H571" s="11">
        <v>143488.0</v>
      </c>
      <c r="I571" s="12" t="s">
        <v>6086</v>
      </c>
      <c r="J571" s="12" t="s">
        <v>6087</v>
      </c>
      <c r="K571" s="12" t="s">
        <v>6282</v>
      </c>
      <c r="L571" s="12" t="s">
        <v>772</v>
      </c>
      <c r="M571" s="16">
        <v>45507.0</v>
      </c>
      <c r="N571" s="12" t="s">
        <v>4512</v>
      </c>
    </row>
    <row r="572" ht="14.25" hidden="1" customHeight="1">
      <c r="A572" s="3">
        <v>13867.0</v>
      </c>
      <c r="B572" s="4" t="s">
        <v>3136</v>
      </c>
      <c r="C572" s="4" t="s">
        <v>3447</v>
      </c>
      <c r="D572" s="4" t="s">
        <v>6283</v>
      </c>
      <c r="E572" s="4" t="s">
        <v>3449</v>
      </c>
      <c r="F572" s="4" t="s">
        <v>4554</v>
      </c>
      <c r="G572" s="4" t="s">
        <v>4508</v>
      </c>
      <c r="H572" s="3">
        <v>127381.0</v>
      </c>
      <c r="I572" s="4" t="s">
        <v>6284</v>
      </c>
      <c r="J572" s="4" t="s">
        <v>6285</v>
      </c>
      <c r="K572" s="4" t="s">
        <v>6286</v>
      </c>
      <c r="L572" s="4" t="s">
        <v>772</v>
      </c>
      <c r="M572" s="5">
        <v>45507.0</v>
      </c>
      <c r="N572" s="4" t="s">
        <v>4512</v>
      </c>
    </row>
    <row r="573" ht="14.25" hidden="1" customHeight="1">
      <c r="A573" s="11">
        <v>13867.0</v>
      </c>
      <c r="B573" s="12" t="s">
        <v>3136</v>
      </c>
      <c r="C573" s="12" t="s">
        <v>3489</v>
      </c>
      <c r="D573" s="12" t="s">
        <v>6287</v>
      </c>
      <c r="E573" s="12" t="s">
        <v>3490</v>
      </c>
      <c r="F573" s="12" t="s">
        <v>4554</v>
      </c>
      <c r="G573" s="12" t="s">
        <v>4508</v>
      </c>
      <c r="H573" s="11">
        <v>13393.0</v>
      </c>
      <c r="I573" s="12" t="s">
        <v>6284</v>
      </c>
      <c r="J573" s="12" t="s">
        <v>6285</v>
      </c>
      <c r="K573" s="12" t="s">
        <v>6288</v>
      </c>
      <c r="L573" s="12" t="s">
        <v>772</v>
      </c>
      <c r="M573" s="16">
        <v>45507.0</v>
      </c>
      <c r="N573" s="12" t="s">
        <v>4512</v>
      </c>
    </row>
    <row r="574" ht="14.25" hidden="1" customHeight="1">
      <c r="A574" s="3">
        <v>13867.0</v>
      </c>
      <c r="B574" s="4" t="s">
        <v>3136</v>
      </c>
      <c r="C574" s="4" t="s">
        <v>3540</v>
      </c>
      <c r="D574" s="4" t="s">
        <v>6289</v>
      </c>
      <c r="E574" s="4" t="s">
        <v>3541</v>
      </c>
      <c r="F574" s="4" t="s">
        <v>4554</v>
      </c>
      <c r="G574" s="4" t="s">
        <v>4508</v>
      </c>
      <c r="H574" s="3">
        <v>531236.0</v>
      </c>
      <c r="I574" s="4" t="s">
        <v>6284</v>
      </c>
      <c r="J574" s="4" t="s">
        <v>6285</v>
      </c>
      <c r="K574" s="4" t="s">
        <v>6290</v>
      </c>
      <c r="L574" s="4" t="s">
        <v>772</v>
      </c>
      <c r="M574" s="5">
        <v>45507.0</v>
      </c>
      <c r="N574" s="4" t="s">
        <v>4512</v>
      </c>
    </row>
    <row r="575" ht="14.25" hidden="1" customHeight="1">
      <c r="A575" s="11">
        <v>13867.0</v>
      </c>
      <c r="B575" s="12" t="s">
        <v>3136</v>
      </c>
      <c r="C575" s="12" t="s">
        <v>3551</v>
      </c>
      <c r="D575" s="12" t="s">
        <v>6291</v>
      </c>
      <c r="E575" s="12" t="s">
        <v>3552</v>
      </c>
      <c r="F575" s="12" t="s">
        <v>4554</v>
      </c>
      <c r="G575" s="12" t="s">
        <v>4508</v>
      </c>
      <c r="H575" s="11">
        <v>382261.0</v>
      </c>
      <c r="I575" s="12" t="s">
        <v>6284</v>
      </c>
      <c r="J575" s="12" t="s">
        <v>6285</v>
      </c>
      <c r="K575" s="12" t="s">
        <v>6292</v>
      </c>
      <c r="L575" s="12" t="s">
        <v>772</v>
      </c>
      <c r="M575" s="16">
        <v>45507.0</v>
      </c>
      <c r="N575" s="12" t="s">
        <v>4512</v>
      </c>
    </row>
    <row r="576" ht="14.25" hidden="1" customHeight="1">
      <c r="A576" s="3">
        <v>13867.0</v>
      </c>
      <c r="B576" s="4" t="s">
        <v>3136</v>
      </c>
      <c r="C576" s="4" t="s">
        <v>3568</v>
      </c>
      <c r="D576" s="4" t="s">
        <v>6293</v>
      </c>
      <c r="E576" s="4" t="s">
        <v>3569</v>
      </c>
      <c r="F576" s="4" t="s">
        <v>4554</v>
      </c>
      <c r="G576" s="4" t="s">
        <v>4508</v>
      </c>
      <c r="H576" s="3">
        <v>7434.0</v>
      </c>
      <c r="I576" s="4" t="s">
        <v>6284</v>
      </c>
      <c r="J576" s="4" t="s">
        <v>6285</v>
      </c>
      <c r="K576" s="4" t="s">
        <v>6294</v>
      </c>
      <c r="L576" s="4" t="s">
        <v>772</v>
      </c>
      <c r="M576" s="5">
        <v>45507.0</v>
      </c>
      <c r="N576" s="4" t="s">
        <v>4512</v>
      </c>
    </row>
    <row r="577" ht="14.25" hidden="1" customHeight="1">
      <c r="A577" s="11">
        <v>13867.0</v>
      </c>
      <c r="B577" s="12" t="s">
        <v>3136</v>
      </c>
      <c r="C577" s="12" t="s">
        <v>3572</v>
      </c>
      <c r="D577" s="12" t="s">
        <v>6295</v>
      </c>
      <c r="E577" s="12" t="s">
        <v>3573</v>
      </c>
      <c r="F577" s="12" t="s">
        <v>4554</v>
      </c>
      <c r="G577" s="12" t="s">
        <v>4508</v>
      </c>
      <c r="H577" s="11">
        <v>25134.0</v>
      </c>
      <c r="I577" s="12" t="s">
        <v>6284</v>
      </c>
      <c r="J577" s="12" t="s">
        <v>6285</v>
      </c>
      <c r="K577" s="12" t="s">
        <v>6296</v>
      </c>
      <c r="L577" s="12" t="s">
        <v>772</v>
      </c>
      <c r="M577" s="16">
        <v>45507.0</v>
      </c>
      <c r="N577" s="12" t="s">
        <v>4512</v>
      </c>
    </row>
    <row r="578" ht="14.25" hidden="1" customHeight="1">
      <c r="A578" s="3">
        <v>13867.0</v>
      </c>
      <c r="B578" s="4" t="s">
        <v>3136</v>
      </c>
      <c r="C578" s="4" t="s">
        <v>3587</v>
      </c>
      <c r="D578" s="4" t="s">
        <v>6297</v>
      </c>
      <c r="E578" s="4" t="s">
        <v>6298</v>
      </c>
      <c r="F578" s="4" t="s">
        <v>4554</v>
      </c>
      <c r="G578" s="4" t="s">
        <v>4508</v>
      </c>
      <c r="H578" s="3">
        <v>3776.0</v>
      </c>
      <c r="I578" s="4" t="s">
        <v>6284</v>
      </c>
      <c r="J578" s="4" t="s">
        <v>6285</v>
      </c>
      <c r="K578" s="4" t="s">
        <v>6299</v>
      </c>
      <c r="L578" s="4" t="s">
        <v>772</v>
      </c>
      <c r="M578" s="5">
        <v>45507.0</v>
      </c>
      <c r="N578" s="4" t="s">
        <v>4512</v>
      </c>
    </row>
    <row r="579" ht="14.25" hidden="1" customHeight="1">
      <c r="A579" s="11">
        <v>13867.0</v>
      </c>
      <c r="B579" s="12" t="s">
        <v>3136</v>
      </c>
      <c r="C579" s="12" t="s">
        <v>3231</v>
      </c>
      <c r="D579" s="12" t="s">
        <v>6300</v>
      </c>
      <c r="E579" s="12" t="s">
        <v>3232</v>
      </c>
      <c r="F579" s="12" t="s">
        <v>4554</v>
      </c>
      <c r="G579" s="12" t="s">
        <v>4508</v>
      </c>
      <c r="H579" s="11">
        <v>1.6947934E7</v>
      </c>
      <c r="I579" s="12" t="s">
        <v>6301</v>
      </c>
      <c r="J579" s="12" t="s">
        <v>6302</v>
      </c>
      <c r="K579" s="12" t="s">
        <v>6303</v>
      </c>
      <c r="L579" s="12" t="s">
        <v>772</v>
      </c>
      <c r="M579" s="16">
        <v>45507.0</v>
      </c>
      <c r="N579" s="12" t="s">
        <v>4512</v>
      </c>
    </row>
    <row r="580" ht="14.25" hidden="1" customHeight="1">
      <c r="A580" s="3">
        <v>13867.0</v>
      </c>
      <c r="B580" s="4" t="s">
        <v>3136</v>
      </c>
      <c r="C580" s="4" t="s">
        <v>3180</v>
      </c>
      <c r="D580" s="4" t="s">
        <v>6304</v>
      </c>
      <c r="E580" s="4" t="s">
        <v>6305</v>
      </c>
      <c r="F580" s="4" t="s">
        <v>4602</v>
      </c>
      <c r="G580" s="4" t="s">
        <v>4508</v>
      </c>
      <c r="H580" s="3">
        <v>1.84006776E8</v>
      </c>
      <c r="I580" s="4" t="s">
        <v>6306</v>
      </c>
      <c r="J580" s="4" t="s">
        <v>6307</v>
      </c>
      <c r="K580" s="4" t="s">
        <v>6308</v>
      </c>
      <c r="L580" s="4" t="s">
        <v>772</v>
      </c>
      <c r="M580" s="5">
        <v>45507.0</v>
      </c>
      <c r="N580" s="4" t="s">
        <v>4512</v>
      </c>
    </row>
    <row r="581" ht="14.25" hidden="1" customHeight="1">
      <c r="A581" s="11">
        <v>13867.0</v>
      </c>
      <c r="B581" s="12" t="s">
        <v>3136</v>
      </c>
      <c r="C581" s="12" t="s">
        <v>3322</v>
      </c>
      <c r="D581" s="12" t="s">
        <v>6309</v>
      </c>
      <c r="E581" s="12" t="s">
        <v>3324</v>
      </c>
      <c r="F581" s="12" t="s">
        <v>4507</v>
      </c>
      <c r="G581" s="12" t="s">
        <v>4508</v>
      </c>
      <c r="H581" s="11">
        <v>1.9349395E7</v>
      </c>
      <c r="I581" s="12" t="s">
        <v>6306</v>
      </c>
      <c r="J581" s="12" t="s">
        <v>6307</v>
      </c>
      <c r="K581" s="12" t="s">
        <v>6310</v>
      </c>
      <c r="L581" s="12" t="s">
        <v>772</v>
      </c>
      <c r="M581" s="16">
        <v>45507.0</v>
      </c>
      <c r="N581" s="12" t="s">
        <v>4512</v>
      </c>
    </row>
    <row r="582" ht="14.25" hidden="1" customHeight="1">
      <c r="A582" s="3">
        <v>13867.0</v>
      </c>
      <c r="B582" s="4" t="s">
        <v>3136</v>
      </c>
      <c r="C582" s="4" t="s">
        <v>3555</v>
      </c>
      <c r="D582" s="4" t="s">
        <v>6311</v>
      </c>
      <c r="E582" s="4" t="s">
        <v>6312</v>
      </c>
      <c r="F582" s="4" t="s">
        <v>4554</v>
      </c>
      <c r="G582" s="4" t="s">
        <v>4508</v>
      </c>
      <c r="H582" s="3">
        <v>41300.0</v>
      </c>
      <c r="I582" s="4" t="s">
        <v>6306</v>
      </c>
      <c r="J582" s="4" t="s">
        <v>6307</v>
      </c>
      <c r="K582" s="4" t="s">
        <v>6313</v>
      </c>
      <c r="L582" s="4" t="s">
        <v>772</v>
      </c>
      <c r="M582" s="5">
        <v>45507.0</v>
      </c>
      <c r="N582" s="4" t="s">
        <v>4512</v>
      </c>
    </row>
    <row r="583" ht="14.25" hidden="1" customHeight="1">
      <c r="A583" s="11">
        <v>13867.0</v>
      </c>
      <c r="B583" s="12" t="s">
        <v>3136</v>
      </c>
      <c r="C583" s="12" t="s">
        <v>3322</v>
      </c>
      <c r="D583" s="12" t="s">
        <v>6314</v>
      </c>
      <c r="E583" s="12" t="s">
        <v>3324</v>
      </c>
      <c r="F583" s="12" t="s">
        <v>4507</v>
      </c>
      <c r="G583" s="12" t="s">
        <v>4508</v>
      </c>
      <c r="H583" s="11">
        <v>3.69481364E8</v>
      </c>
      <c r="I583" s="12" t="s">
        <v>6315</v>
      </c>
      <c r="J583" s="12" t="s">
        <v>6316</v>
      </c>
      <c r="K583" s="12" t="s">
        <v>6317</v>
      </c>
      <c r="L583" s="12" t="s">
        <v>772</v>
      </c>
      <c r="M583" s="16">
        <v>45507.0</v>
      </c>
      <c r="N583" s="12" t="s">
        <v>4512</v>
      </c>
    </row>
    <row r="584" ht="14.25" hidden="1" customHeight="1">
      <c r="A584" s="3">
        <v>13867.0</v>
      </c>
      <c r="B584" s="4" t="s">
        <v>3136</v>
      </c>
      <c r="C584" s="4" t="s">
        <v>3303</v>
      </c>
      <c r="D584" s="4" t="s">
        <v>6318</v>
      </c>
      <c r="E584" s="4" t="s">
        <v>6319</v>
      </c>
      <c r="F584" s="4" t="s">
        <v>4554</v>
      </c>
      <c r="G584" s="4" t="s">
        <v>4508</v>
      </c>
      <c r="H584" s="3">
        <v>1.18000048E8</v>
      </c>
      <c r="I584" s="4" t="s">
        <v>5445</v>
      </c>
      <c r="J584" s="4" t="s">
        <v>5446</v>
      </c>
      <c r="K584" s="4" t="s">
        <v>6320</v>
      </c>
      <c r="L584" s="4" t="s">
        <v>772</v>
      </c>
      <c r="M584" s="5">
        <v>45507.0</v>
      </c>
      <c r="N584" s="4" t="s">
        <v>4512</v>
      </c>
    </row>
    <row r="585" ht="14.25" hidden="1" customHeight="1">
      <c r="A585" s="11">
        <v>13867.0</v>
      </c>
      <c r="B585" s="12" t="s">
        <v>3136</v>
      </c>
      <c r="C585" s="12" t="s">
        <v>3141</v>
      </c>
      <c r="D585" s="12" t="s">
        <v>6321</v>
      </c>
      <c r="E585" s="12" t="s">
        <v>3142</v>
      </c>
      <c r="F585" s="12" t="s">
        <v>4554</v>
      </c>
      <c r="G585" s="12" t="s">
        <v>4508</v>
      </c>
      <c r="H585" s="11">
        <v>3.0340273E7</v>
      </c>
      <c r="I585" s="12" t="s">
        <v>4947</v>
      </c>
      <c r="J585" s="12" t="s">
        <v>4948</v>
      </c>
      <c r="K585" s="12" t="s">
        <v>6322</v>
      </c>
      <c r="L585" s="12" t="s">
        <v>772</v>
      </c>
      <c r="M585" s="16">
        <v>45507.0</v>
      </c>
      <c r="N585" s="12" t="s">
        <v>4512</v>
      </c>
    </row>
    <row r="586" ht="14.25" hidden="1" customHeight="1">
      <c r="A586" s="3">
        <v>13867.0</v>
      </c>
      <c r="B586" s="4" t="s">
        <v>3136</v>
      </c>
      <c r="C586" s="4" t="s">
        <v>3310</v>
      </c>
      <c r="D586" s="4" t="s">
        <v>6323</v>
      </c>
      <c r="E586" s="4" t="s">
        <v>3311</v>
      </c>
      <c r="F586" s="4" t="s">
        <v>5144</v>
      </c>
      <c r="G586" s="4" t="s">
        <v>4508</v>
      </c>
      <c r="H586" s="3">
        <v>4000200.0</v>
      </c>
      <c r="I586" s="4" t="s">
        <v>4603</v>
      </c>
      <c r="J586" s="4" t="s">
        <v>4604</v>
      </c>
      <c r="K586" s="4" t="s">
        <v>6324</v>
      </c>
      <c r="L586" s="4" t="s">
        <v>772</v>
      </c>
      <c r="M586" s="5">
        <v>45507.0</v>
      </c>
      <c r="N586" s="4" t="s">
        <v>4512</v>
      </c>
    </row>
    <row r="587" ht="14.25" hidden="1" customHeight="1">
      <c r="A587" s="11">
        <v>13867.0</v>
      </c>
      <c r="B587" s="12" t="s">
        <v>3136</v>
      </c>
      <c r="C587" s="12" t="s">
        <v>3196</v>
      </c>
      <c r="D587" s="12" t="s">
        <v>6325</v>
      </c>
      <c r="E587" s="12" t="s">
        <v>3197</v>
      </c>
      <c r="F587" s="12" t="s">
        <v>4554</v>
      </c>
      <c r="G587" s="12" t="s">
        <v>4508</v>
      </c>
      <c r="H587" s="11">
        <v>862680.0</v>
      </c>
      <c r="I587" s="12" t="s">
        <v>6326</v>
      </c>
      <c r="J587" s="12" t="s">
        <v>6327</v>
      </c>
      <c r="K587" s="12" t="s">
        <v>6328</v>
      </c>
      <c r="L587" s="12" t="s">
        <v>772</v>
      </c>
      <c r="M587" s="16">
        <v>45507.0</v>
      </c>
      <c r="N587" s="12" t="s">
        <v>4512</v>
      </c>
    </row>
    <row r="588" ht="14.25" hidden="1" customHeight="1">
      <c r="A588" s="3">
        <v>13867.0</v>
      </c>
      <c r="B588" s="4" t="s">
        <v>3136</v>
      </c>
      <c r="C588" s="4" t="s">
        <v>3153</v>
      </c>
      <c r="D588" s="4" t="s">
        <v>6329</v>
      </c>
      <c r="E588" s="4" t="s">
        <v>3154</v>
      </c>
      <c r="F588" s="4" t="s">
        <v>2345</v>
      </c>
      <c r="G588" s="4" t="s">
        <v>4508</v>
      </c>
      <c r="H588" s="3">
        <v>3.8808161E7</v>
      </c>
      <c r="I588" s="4" t="s">
        <v>6330</v>
      </c>
      <c r="J588" s="4" t="s">
        <v>6331</v>
      </c>
      <c r="K588" s="4" t="s">
        <v>5138</v>
      </c>
      <c r="L588" s="4" t="s">
        <v>772</v>
      </c>
      <c r="M588" s="5">
        <v>45507.0</v>
      </c>
      <c r="N588" s="4" t="s">
        <v>4512</v>
      </c>
    </row>
    <row r="589" ht="14.25" hidden="1" customHeight="1">
      <c r="A589" s="11">
        <v>13867.0</v>
      </c>
      <c r="B589" s="12" t="s">
        <v>3136</v>
      </c>
      <c r="C589" s="12" t="s">
        <v>3149</v>
      </c>
      <c r="D589" s="12" t="s">
        <v>6332</v>
      </c>
      <c r="E589" s="12" t="s">
        <v>3150</v>
      </c>
      <c r="F589" s="12" t="s">
        <v>4554</v>
      </c>
      <c r="G589" s="12" t="s">
        <v>4508</v>
      </c>
      <c r="H589" s="11">
        <v>1.12833412E8</v>
      </c>
      <c r="I589" s="12" t="s">
        <v>6333</v>
      </c>
      <c r="J589" s="12" t="s">
        <v>6334</v>
      </c>
      <c r="K589" s="12" t="s">
        <v>6335</v>
      </c>
      <c r="L589" s="12" t="s">
        <v>772</v>
      </c>
      <c r="M589" s="16">
        <v>45507.0</v>
      </c>
      <c r="N589" s="12" t="s">
        <v>4512</v>
      </c>
    </row>
    <row r="590" ht="14.25" hidden="1" customHeight="1">
      <c r="A590" s="3">
        <v>13867.0</v>
      </c>
      <c r="B590" s="4" t="s">
        <v>3136</v>
      </c>
      <c r="C590" s="4" t="s">
        <v>3184</v>
      </c>
      <c r="D590" s="4" t="s">
        <v>6336</v>
      </c>
      <c r="E590" s="4" t="s">
        <v>3185</v>
      </c>
      <c r="F590" s="4" t="s">
        <v>4554</v>
      </c>
      <c r="G590" s="4" t="s">
        <v>4508</v>
      </c>
      <c r="H590" s="3">
        <v>536087.0</v>
      </c>
      <c r="I590" s="4" t="s">
        <v>6333</v>
      </c>
      <c r="J590" s="4" t="s">
        <v>6334</v>
      </c>
      <c r="K590" s="4" t="s">
        <v>6337</v>
      </c>
      <c r="L590" s="4" t="s">
        <v>772</v>
      </c>
      <c r="M590" s="5">
        <v>45507.0</v>
      </c>
      <c r="N590" s="4" t="s">
        <v>4512</v>
      </c>
    </row>
    <row r="591" ht="14.25" hidden="1" customHeight="1">
      <c r="A591" s="11">
        <v>13867.0</v>
      </c>
      <c r="B591" s="12" t="s">
        <v>3136</v>
      </c>
      <c r="C591" s="12" t="s">
        <v>3209</v>
      </c>
      <c r="D591" s="12" t="s">
        <v>6338</v>
      </c>
      <c r="E591" s="12" t="s">
        <v>3210</v>
      </c>
      <c r="F591" s="12" t="s">
        <v>4554</v>
      </c>
      <c r="G591" s="12" t="s">
        <v>4508</v>
      </c>
      <c r="H591" s="11">
        <v>14751.0</v>
      </c>
      <c r="I591" s="12" t="s">
        <v>6333</v>
      </c>
      <c r="J591" s="12" t="s">
        <v>6334</v>
      </c>
      <c r="K591" s="12" t="s">
        <v>6339</v>
      </c>
      <c r="L591" s="12" t="s">
        <v>772</v>
      </c>
      <c r="M591" s="16">
        <v>45507.0</v>
      </c>
      <c r="N591" s="12" t="s">
        <v>4512</v>
      </c>
    </row>
    <row r="592" ht="14.25" hidden="1" customHeight="1">
      <c r="A592" s="3">
        <v>13867.0</v>
      </c>
      <c r="B592" s="4" t="s">
        <v>3136</v>
      </c>
      <c r="C592" s="4" t="s">
        <v>3216</v>
      </c>
      <c r="D592" s="4" t="s">
        <v>6340</v>
      </c>
      <c r="E592" s="4" t="s">
        <v>3217</v>
      </c>
      <c r="F592" s="4" t="s">
        <v>4554</v>
      </c>
      <c r="G592" s="4" t="s">
        <v>4508</v>
      </c>
      <c r="H592" s="3">
        <v>2008832.0</v>
      </c>
      <c r="I592" s="4" t="s">
        <v>6333</v>
      </c>
      <c r="J592" s="4" t="s">
        <v>6334</v>
      </c>
      <c r="K592" s="4" t="s">
        <v>6341</v>
      </c>
      <c r="L592" s="4" t="s">
        <v>772</v>
      </c>
      <c r="M592" s="5">
        <v>45507.0</v>
      </c>
      <c r="N592" s="4" t="s">
        <v>4512</v>
      </c>
    </row>
    <row r="593" ht="14.25" hidden="1" customHeight="1">
      <c r="A593" s="11">
        <v>13867.0</v>
      </c>
      <c r="B593" s="12" t="s">
        <v>3136</v>
      </c>
      <c r="C593" s="12" t="s">
        <v>3251</v>
      </c>
      <c r="D593" s="12" t="s">
        <v>6342</v>
      </c>
      <c r="E593" s="12" t="s">
        <v>3252</v>
      </c>
      <c r="F593" s="12" t="s">
        <v>4554</v>
      </c>
      <c r="G593" s="12" t="s">
        <v>4508</v>
      </c>
      <c r="H593" s="11">
        <v>71685.0</v>
      </c>
      <c r="I593" s="12" t="s">
        <v>6333</v>
      </c>
      <c r="J593" s="12" t="s">
        <v>6334</v>
      </c>
      <c r="K593" s="12" t="s">
        <v>6343</v>
      </c>
      <c r="L593" s="12" t="s">
        <v>772</v>
      </c>
      <c r="M593" s="16">
        <v>45507.0</v>
      </c>
      <c r="N593" s="12" t="s">
        <v>4512</v>
      </c>
    </row>
    <row r="594" ht="14.25" hidden="1" customHeight="1">
      <c r="A594" s="3">
        <v>13867.0</v>
      </c>
      <c r="B594" s="4" t="s">
        <v>3136</v>
      </c>
      <c r="C594" s="4" t="s">
        <v>3273</v>
      </c>
      <c r="D594" s="4" t="s">
        <v>6344</v>
      </c>
      <c r="E594" s="4" t="s">
        <v>6345</v>
      </c>
      <c r="F594" s="4" t="s">
        <v>4554</v>
      </c>
      <c r="G594" s="4" t="s">
        <v>4508</v>
      </c>
      <c r="H594" s="3">
        <v>7080413.0</v>
      </c>
      <c r="I594" s="4" t="s">
        <v>6333</v>
      </c>
      <c r="J594" s="4" t="s">
        <v>6334</v>
      </c>
      <c r="K594" s="4" t="s">
        <v>6346</v>
      </c>
      <c r="L594" s="4" t="s">
        <v>772</v>
      </c>
      <c r="M594" s="5">
        <v>45507.0</v>
      </c>
      <c r="N594" s="4" t="s">
        <v>4512</v>
      </c>
    </row>
    <row r="595" ht="14.25" hidden="1" customHeight="1">
      <c r="A595" s="11">
        <v>13867.0</v>
      </c>
      <c r="B595" s="12" t="s">
        <v>3136</v>
      </c>
      <c r="C595" s="12" t="s">
        <v>3292</v>
      </c>
      <c r="D595" s="12" t="s">
        <v>6347</v>
      </c>
      <c r="E595" s="12" t="s">
        <v>3293</v>
      </c>
      <c r="F595" s="12" t="s">
        <v>4554</v>
      </c>
      <c r="G595" s="12" t="s">
        <v>4508</v>
      </c>
      <c r="H595" s="11">
        <v>136796.0</v>
      </c>
      <c r="I595" s="12" t="s">
        <v>6333</v>
      </c>
      <c r="J595" s="12" t="s">
        <v>6334</v>
      </c>
      <c r="K595" s="12" t="s">
        <v>6348</v>
      </c>
      <c r="L595" s="12" t="s">
        <v>772</v>
      </c>
      <c r="M595" s="16">
        <v>45507.0</v>
      </c>
      <c r="N595" s="12" t="s">
        <v>4512</v>
      </c>
    </row>
    <row r="596" ht="14.25" hidden="1" customHeight="1">
      <c r="A596" s="3">
        <v>13867.0</v>
      </c>
      <c r="B596" s="4" t="s">
        <v>3136</v>
      </c>
      <c r="C596" s="4" t="s">
        <v>3347</v>
      </c>
      <c r="D596" s="4" t="s">
        <v>6349</v>
      </c>
      <c r="E596" s="4" t="s">
        <v>3348</v>
      </c>
      <c r="F596" s="4" t="s">
        <v>4554</v>
      </c>
      <c r="G596" s="4" t="s">
        <v>4508</v>
      </c>
      <c r="H596" s="3">
        <v>89975.0</v>
      </c>
      <c r="I596" s="4" t="s">
        <v>6333</v>
      </c>
      <c r="J596" s="4" t="s">
        <v>6334</v>
      </c>
      <c r="K596" s="4" t="s">
        <v>6350</v>
      </c>
      <c r="L596" s="4" t="s">
        <v>772</v>
      </c>
      <c r="M596" s="5">
        <v>45507.0</v>
      </c>
      <c r="N596" s="4" t="s">
        <v>4512</v>
      </c>
    </row>
    <row r="597" ht="14.25" hidden="1" customHeight="1">
      <c r="A597" s="11">
        <v>13867.0</v>
      </c>
      <c r="B597" s="12" t="s">
        <v>3136</v>
      </c>
      <c r="C597" s="12" t="s">
        <v>3455</v>
      </c>
      <c r="D597" s="12" t="s">
        <v>6351</v>
      </c>
      <c r="E597" s="12" t="s">
        <v>3456</v>
      </c>
      <c r="F597" s="12" t="s">
        <v>4554</v>
      </c>
      <c r="G597" s="12" t="s">
        <v>4508</v>
      </c>
      <c r="H597" s="11">
        <v>1.8126216E7</v>
      </c>
      <c r="I597" s="12" t="s">
        <v>6333</v>
      </c>
      <c r="J597" s="12" t="s">
        <v>6334</v>
      </c>
      <c r="K597" s="12" t="s">
        <v>6352</v>
      </c>
      <c r="L597" s="12" t="s">
        <v>772</v>
      </c>
      <c r="M597" s="16">
        <v>45507.0</v>
      </c>
      <c r="N597" s="12" t="s">
        <v>4512</v>
      </c>
    </row>
    <row r="598" ht="14.25" hidden="1" customHeight="1">
      <c r="A598" s="3">
        <v>13867.0</v>
      </c>
      <c r="B598" s="4" t="s">
        <v>3136</v>
      </c>
      <c r="C598" s="4" t="s">
        <v>3499</v>
      </c>
      <c r="D598" s="4" t="s">
        <v>6353</v>
      </c>
      <c r="E598" s="4" t="s">
        <v>3456</v>
      </c>
      <c r="F598" s="4" t="s">
        <v>4554</v>
      </c>
      <c r="G598" s="4" t="s">
        <v>4508</v>
      </c>
      <c r="H598" s="3">
        <v>181248.0</v>
      </c>
      <c r="I598" s="4" t="s">
        <v>6333</v>
      </c>
      <c r="J598" s="4" t="s">
        <v>6334</v>
      </c>
      <c r="K598" s="4" t="s">
        <v>6354</v>
      </c>
      <c r="L598" s="4" t="s">
        <v>772</v>
      </c>
      <c r="M598" s="5">
        <v>45507.0</v>
      </c>
      <c r="N598" s="4" t="s">
        <v>4512</v>
      </c>
    </row>
    <row r="599" ht="14.25" hidden="1" customHeight="1">
      <c r="A599" s="11">
        <v>13867.0</v>
      </c>
      <c r="B599" s="12" t="s">
        <v>3136</v>
      </c>
      <c r="C599" s="12" t="s">
        <v>3532</v>
      </c>
      <c r="D599" s="12" t="s">
        <v>6355</v>
      </c>
      <c r="E599" s="12" t="s">
        <v>3533</v>
      </c>
      <c r="F599" s="12" t="s">
        <v>4554</v>
      </c>
      <c r="G599" s="12" t="s">
        <v>4508</v>
      </c>
      <c r="H599" s="11">
        <v>1.0524184E7</v>
      </c>
      <c r="I599" s="12" t="s">
        <v>6333</v>
      </c>
      <c r="J599" s="12" t="s">
        <v>6334</v>
      </c>
      <c r="K599" s="12" t="s">
        <v>6356</v>
      </c>
      <c r="L599" s="12" t="s">
        <v>772</v>
      </c>
      <c r="M599" s="16">
        <v>45507.0</v>
      </c>
      <c r="N599" s="12" t="s">
        <v>4512</v>
      </c>
    </row>
    <row r="600" ht="14.25" hidden="1" customHeight="1">
      <c r="A600" s="3">
        <v>13867.0</v>
      </c>
      <c r="B600" s="4" t="s">
        <v>3136</v>
      </c>
      <c r="C600" s="4" t="s">
        <v>3544</v>
      </c>
      <c r="D600" s="4" t="s">
        <v>6357</v>
      </c>
      <c r="E600" s="4" t="s">
        <v>3545</v>
      </c>
      <c r="F600" s="4" t="s">
        <v>4554</v>
      </c>
      <c r="G600" s="4" t="s">
        <v>4508</v>
      </c>
      <c r="H600" s="3">
        <v>243906.0</v>
      </c>
      <c r="I600" s="4" t="s">
        <v>6333</v>
      </c>
      <c r="J600" s="4" t="s">
        <v>6334</v>
      </c>
      <c r="K600" s="4" t="s">
        <v>6358</v>
      </c>
      <c r="L600" s="4" t="s">
        <v>772</v>
      </c>
      <c r="M600" s="5">
        <v>45507.0</v>
      </c>
      <c r="N600" s="4" t="s">
        <v>4512</v>
      </c>
    </row>
    <row r="601" ht="14.25" hidden="1" customHeight="1">
      <c r="A601" s="11">
        <v>13867.0</v>
      </c>
      <c r="B601" s="12" t="s">
        <v>3136</v>
      </c>
      <c r="C601" s="12" t="s">
        <v>3591</v>
      </c>
      <c r="D601" s="12" t="s">
        <v>6359</v>
      </c>
      <c r="E601" s="12" t="s">
        <v>3592</v>
      </c>
      <c r="F601" s="12" t="s">
        <v>4554</v>
      </c>
      <c r="G601" s="12" t="s">
        <v>4508</v>
      </c>
      <c r="H601" s="11">
        <v>5986764.0</v>
      </c>
      <c r="I601" s="12" t="s">
        <v>5517</v>
      </c>
      <c r="J601" s="12" t="s">
        <v>5518</v>
      </c>
      <c r="K601" s="12" t="s">
        <v>6360</v>
      </c>
      <c r="L601" s="12" t="s">
        <v>772</v>
      </c>
      <c r="M601" s="16">
        <v>45507.0</v>
      </c>
      <c r="N601" s="12" t="s">
        <v>4512</v>
      </c>
    </row>
    <row r="602" ht="14.25" hidden="1" customHeight="1">
      <c r="A602" s="3">
        <v>13867.0</v>
      </c>
      <c r="B602" s="4" t="s">
        <v>3136</v>
      </c>
      <c r="C602" s="4" t="s">
        <v>3511</v>
      </c>
      <c r="D602" s="4" t="s">
        <v>6361</v>
      </c>
      <c r="E602" s="4" t="s">
        <v>3512</v>
      </c>
      <c r="F602" s="4" t="s">
        <v>4554</v>
      </c>
      <c r="G602" s="4" t="s">
        <v>4508</v>
      </c>
      <c r="H602" s="3">
        <v>1237112.0</v>
      </c>
      <c r="I602" s="4" t="s">
        <v>6362</v>
      </c>
      <c r="J602" s="4" t="s">
        <v>6363</v>
      </c>
      <c r="K602" s="4" t="s">
        <v>6364</v>
      </c>
      <c r="L602" s="4" t="s">
        <v>772</v>
      </c>
      <c r="M602" s="5">
        <v>45507.0</v>
      </c>
      <c r="N602" s="4" t="s">
        <v>4512</v>
      </c>
    </row>
    <row r="603" ht="14.25" hidden="1" customHeight="1">
      <c r="A603" s="11">
        <v>13867.0</v>
      </c>
      <c r="B603" s="12" t="s">
        <v>3136</v>
      </c>
      <c r="C603" s="12" t="s">
        <v>3318</v>
      </c>
      <c r="D603" s="12" t="s">
        <v>6365</v>
      </c>
      <c r="E603" s="12" t="s">
        <v>3319</v>
      </c>
      <c r="F603" s="12" t="s">
        <v>4554</v>
      </c>
      <c r="G603" s="12" t="s">
        <v>4508</v>
      </c>
      <c r="H603" s="11">
        <v>8467200.0</v>
      </c>
      <c r="I603" s="12" t="s">
        <v>6366</v>
      </c>
      <c r="J603" s="12" t="s">
        <v>6367</v>
      </c>
      <c r="K603" s="12" t="s">
        <v>6368</v>
      </c>
      <c r="L603" s="12" t="s">
        <v>772</v>
      </c>
      <c r="M603" s="16">
        <v>45507.0</v>
      </c>
      <c r="N603" s="12" t="s">
        <v>4512</v>
      </c>
    </row>
    <row r="604" ht="14.25" hidden="1" customHeight="1">
      <c r="A604" s="3">
        <v>13867.0</v>
      </c>
      <c r="B604" s="4" t="s">
        <v>3136</v>
      </c>
      <c r="C604" s="4" t="s">
        <v>3520</v>
      </c>
      <c r="D604" s="4" t="s">
        <v>6369</v>
      </c>
      <c r="E604" s="4" t="s">
        <v>3521</v>
      </c>
      <c r="F604" s="4" t="s">
        <v>4554</v>
      </c>
      <c r="G604" s="4" t="s">
        <v>4508</v>
      </c>
      <c r="H604" s="3">
        <v>36000.0</v>
      </c>
      <c r="I604" s="4" t="s">
        <v>6370</v>
      </c>
      <c r="J604" s="4" t="s">
        <v>6371</v>
      </c>
      <c r="K604" s="4" t="s">
        <v>6372</v>
      </c>
      <c r="L604" s="4" t="s">
        <v>772</v>
      </c>
      <c r="M604" s="5">
        <v>45507.0</v>
      </c>
      <c r="N604" s="4" t="s">
        <v>4512</v>
      </c>
    </row>
    <row r="605" ht="14.25" hidden="1" customHeight="1">
      <c r="A605" s="11">
        <v>13867.0</v>
      </c>
      <c r="B605" s="12" t="s">
        <v>3136</v>
      </c>
      <c r="C605" s="12" t="s">
        <v>3281</v>
      </c>
      <c r="D605" s="12" t="s">
        <v>6373</v>
      </c>
      <c r="E605" s="12" t="s">
        <v>3282</v>
      </c>
      <c r="F605" s="12" t="s">
        <v>4554</v>
      </c>
      <c r="G605" s="12" t="s">
        <v>4508</v>
      </c>
      <c r="H605" s="11">
        <v>5106522.0</v>
      </c>
      <c r="I605" s="12" t="s">
        <v>6374</v>
      </c>
      <c r="J605" s="12" t="s">
        <v>6375</v>
      </c>
      <c r="K605" s="12" t="s">
        <v>6376</v>
      </c>
      <c r="L605" s="12" t="s">
        <v>772</v>
      </c>
      <c r="M605" s="16">
        <v>45507.0</v>
      </c>
      <c r="N605" s="12" t="s">
        <v>4512</v>
      </c>
    </row>
    <row r="606" ht="14.25" hidden="1" customHeight="1">
      <c r="A606" s="3">
        <v>13867.0</v>
      </c>
      <c r="B606" s="4" t="s">
        <v>3136</v>
      </c>
      <c r="C606" s="4" t="s">
        <v>3385</v>
      </c>
      <c r="D606" s="4" t="s">
        <v>6377</v>
      </c>
      <c r="E606" s="4" t="s">
        <v>3386</v>
      </c>
      <c r="F606" s="4" t="s">
        <v>4554</v>
      </c>
      <c r="G606" s="4" t="s">
        <v>4508</v>
      </c>
      <c r="H606" s="3">
        <v>73396.0</v>
      </c>
      <c r="I606" s="4" t="s">
        <v>6378</v>
      </c>
      <c r="J606" s="4" t="s">
        <v>6379</v>
      </c>
      <c r="K606" s="4" t="s">
        <v>6380</v>
      </c>
      <c r="L606" s="4" t="s">
        <v>772</v>
      </c>
      <c r="M606" s="5">
        <v>45507.0</v>
      </c>
      <c r="N606" s="4" t="s">
        <v>4512</v>
      </c>
    </row>
    <row r="607" ht="14.25" hidden="1" customHeight="1">
      <c r="A607" s="11">
        <v>13867.0</v>
      </c>
      <c r="B607" s="12" t="s">
        <v>3136</v>
      </c>
      <c r="C607" s="12" t="s">
        <v>3258</v>
      </c>
      <c r="D607" s="12" t="s">
        <v>6381</v>
      </c>
      <c r="E607" s="12" t="s">
        <v>3259</v>
      </c>
      <c r="F607" s="12" t="s">
        <v>4554</v>
      </c>
      <c r="G607" s="12" t="s">
        <v>4508</v>
      </c>
      <c r="H607" s="11">
        <v>1200000.0</v>
      </c>
      <c r="I607" s="12" t="s">
        <v>6382</v>
      </c>
      <c r="J607" s="12" t="s">
        <v>6383</v>
      </c>
      <c r="K607" s="12" t="s">
        <v>6384</v>
      </c>
      <c r="L607" s="12" t="s">
        <v>772</v>
      </c>
      <c r="M607" s="16">
        <v>45507.0</v>
      </c>
      <c r="N607" s="12" t="s">
        <v>4512</v>
      </c>
    </row>
    <row r="608" ht="14.25" hidden="1" customHeight="1">
      <c r="A608" s="3">
        <v>13867.0</v>
      </c>
      <c r="B608" s="4" t="s">
        <v>3136</v>
      </c>
      <c r="C608" s="4" t="s">
        <v>3285</v>
      </c>
      <c r="D608" s="4" t="s">
        <v>6385</v>
      </c>
      <c r="E608" s="4" t="s">
        <v>3286</v>
      </c>
      <c r="F608" s="4" t="s">
        <v>4554</v>
      </c>
      <c r="G608" s="4" t="s">
        <v>4508</v>
      </c>
      <c r="H608" s="3">
        <v>300000.0</v>
      </c>
      <c r="I608" s="4" t="s">
        <v>6382</v>
      </c>
      <c r="J608" s="4" t="s">
        <v>6383</v>
      </c>
      <c r="K608" s="4" t="s">
        <v>6386</v>
      </c>
      <c r="L608" s="4" t="s">
        <v>772</v>
      </c>
      <c r="M608" s="5">
        <v>45507.0</v>
      </c>
      <c r="N608" s="4" t="s">
        <v>4512</v>
      </c>
    </row>
    <row r="609" ht="14.25" hidden="1" customHeight="1">
      <c r="A609" s="11">
        <v>13867.0</v>
      </c>
      <c r="B609" s="12" t="s">
        <v>3136</v>
      </c>
      <c r="C609" s="12" t="s">
        <v>3209</v>
      </c>
      <c r="D609" s="12" t="s">
        <v>6387</v>
      </c>
      <c r="E609" s="12" t="s">
        <v>3210</v>
      </c>
      <c r="F609" s="12" t="s">
        <v>5144</v>
      </c>
      <c r="G609" s="12" t="s">
        <v>4508</v>
      </c>
      <c r="H609" s="11">
        <v>1846689.0</v>
      </c>
      <c r="I609" s="12" t="s">
        <v>5010</v>
      </c>
      <c r="J609" s="12" t="s">
        <v>5011</v>
      </c>
      <c r="K609" s="12" t="s">
        <v>6388</v>
      </c>
      <c r="L609" s="12" t="s">
        <v>772</v>
      </c>
      <c r="M609" s="16">
        <v>45507.0</v>
      </c>
      <c r="N609" s="12" t="s">
        <v>4512</v>
      </c>
    </row>
    <row r="610" ht="14.25" hidden="1" customHeight="1">
      <c r="A610" s="3">
        <v>13867.0</v>
      </c>
      <c r="B610" s="4" t="s">
        <v>3136</v>
      </c>
      <c r="C610" s="4" t="s">
        <v>3306</v>
      </c>
      <c r="D610" s="4" t="s">
        <v>6389</v>
      </c>
      <c r="E610" s="4" t="s">
        <v>3307</v>
      </c>
      <c r="F610" s="4" t="s">
        <v>4554</v>
      </c>
      <c r="G610" s="4" t="s">
        <v>4508</v>
      </c>
      <c r="H610" s="3">
        <v>3396863.0</v>
      </c>
      <c r="I610" s="4" t="s">
        <v>5010</v>
      </c>
      <c r="J610" s="4" t="s">
        <v>5011</v>
      </c>
      <c r="K610" s="4" t="s">
        <v>6390</v>
      </c>
      <c r="L610" s="4" t="s">
        <v>772</v>
      </c>
      <c r="M610" s="5">
        <v>45507.0</v>
      </c>
      <c r="N610" s="4" t="s">
        <v>4512</v>
      </c>
    </row>
    <row r="611" ht="14.25" hidden="1" customHeight="1">
      <c r="A611" s="11">
        <v>13867.0</v>
      </c>
      <c r="B611" s="12" t="s">
        <v>3136</v>
      </c>
      <c r="C611" s="12" t="s">
        <v>3200</v>
      </c>
      <c r="D611" s="12" t="s">
        <v>6391</v>
      </c>
      <c r="E611" s="12" t="s">
        <v>3201</v>
      </c>
      <c r="F611" s="12" t="s">
        <v>4554</v>
      </c>
      <c r="G611" s="12" t="s">
        <v>4508</v>
      </c>
      <c r="H611" s="11">
        <v>2237044.0</v>
      </c>
      <c r="I611" s="12" t="s">
        <v>6392</v>
      </c>
      <c r="J611" s="12" t="s">
        <v>6393</v>
      </c>
      <c r="K611" s="12" t="s">
        <v>6394</v>
      </c>
      <c r="L611" s="12" t="s">
        <v>772</v>
      </c>
      <c r="M611" s="16">
        <v>45507.0</v>
      </c>
      <c r="N611" s="12" t="s">
        <v>4512</v>
      </c>
    </row>
    <row r="612" ht="14.25" hidden="1" customHeight="1">
      <c r="A612" s="3">
        <v>13867.0</v>
      </c>
      <c r="B612" s="4" t="s">
        <v>3136</v>
      </c>
      <c r="C612" s="4" t="s">
        <v>3165</v>
      </c>
      <c r="D612" s="4" t="s">
        <v>6395</v>
      </c>
      <c r="E612" s="4" t="s">
        <v>6396</v>
      </c>
      <c r="F612" s="4" t="s">
        <v>4554</v>
      </c>
      <c r="G612" s="4" t="s">
        <v>4508</v>
      </c>
      <c r="H612" s="3">
        <v>1.6499999E7</v>
      </c>
      <c r="I612" s="4" t="s">
        <v>6397</v>
      </c>
      <c r="J612" s="4" t="s">
        <v>6398</v>
      </c>
      <c r="K612" s="4" t="s">
        <v>6399</v>
      </c>
      <c r="L612" s="4" t="s">
        <v>772</v>
      </c>
      <c r="M612" s="5">
        <v>45507.0</v>
      </c>
      <c r="N612" s="4" t="s">
        <v>4512</v>
      </c>
    </row>
    <row r="613" ht="14.25" hidden="1" customHeight="1">
      <c r="A613" s="11">
        <v>13867.0</v>
      </c>
      <c r="B613" s="12" t="s">
        <v>3136</v>
      </c>
      <c r="C613" s="12" t="s">
        <v>3327</v>
      </c>
      <c r="D613" s="12" t="s">
        <v>6400</v>
      </c>
      <c r="E613" s="12" t="s">
        <v>3329</v>
      </c>
      <c r="F613" s="12" t="s">
        <v>4554</v>
      </c>
      <c r="G613" s="12" t="s">
        <v>4508</v>
      </c>
      <c r="H613" s="11">
        <v>8.9000002E7</v>
      </c>
      <c r="I613" s="12" t="s">
        <v>6397</v>
      </c>
      <c r="J613" s="12" t="s">
        <v>6398</v>
      </c>
      <c r="K613" s="12" t="s">
        <v>6401</v>
      </c>
      <c r="L613" s="12" t="s">
        <v>772</v>
      </c>
      <c r="M613" s="16">
        <v>45507.0</v>
      </c>
      <c r="N613" s="12" t="s">
        <v>4512</v>
      </c>
    </row>
    <row r="614" ht="14.25" hidden="1" customHeight="1">
      <c r="A614" s="3">
        <v>13867.0</v>
      </c>
      <c r="B614" s="4" t="s">
        <v>3136</v>
      </c>
      <c r="C614" s="4" t="s">
        <v>3327</v>
      </c>
      <c r="D614" s="4" t="s">
        <v>6402</v>
      </c>
      <c r="E614" s="4" t="s">
        <v>3329</v>
      </c>
      <c r="F614" s="4" t="s">
        <v>4554</v>
      </c>
      <c r="G614" s="4" t="s">
        <v>4508</v>
      </c>
      <c r="H614" s="3">
        <v>5.2999997E7</v>
      </c>
      <c r="I614" s="4" t="s">
        <v>6397</v>
      </c>
      <c r="J614" s="4" t="s">
        <v>6398</v>
      </c>
      <c r="K614" s="4" t="s">
        <v>6403</v>
      </c>
      <c r="L614" s="4" t="s">
        <v>772</v>
      </c>
      <c r="M614" s="5">
        <v>45507.0</v>
      </c>
      <c r="N614" s="4" t="s">
        <v>4512</v>
      </c>
    </row>
    <row r="615" ht="14.25" hidden="1" customHeight="1">
      <c r="A615" s="11">
        <v>13867.0</v>
      </c>
      <c r="B615" s="12" t="s">
        <v>3136</v>
      </c>
      <c r="C615" s="12" t="s">
        <v>3469</v>
      </c>
      <c r="D615" s="12" t="s">
        <v>6404</v>
      </c>
      <c r="E615" s="12" t="s">
        <v>3470</v>
      </c>
      <c r="F615" s="12" t="s">
        <v>4554</v>
      </c>
      <c r="G615" s="12" t="s">
        <v>4508</v>
      </c>
      <c r="H615" s="11">
        <v>137706.0</v>
      </c>
      <c r="I615" s="12" t="s">
        <v>6405</v>
      </c>
      <c r="J615" s="12" t="s">
        <v>6406</v>
      </c>
      <c r="K615" s="12" t="s">
        <v>6407</v>
      </c>
      <c r="L615" s="12" t="s">
        <v>772</v>
      </c>
      <c r="M615" s="16">
        <v>45507.0</v>
      </c>
      <c r="N615" s="12" t="s">
        <v>4512</v>
      </c>
    </row>
    <row r="616" ht="14.25" hidden="1" customHeight="1">
      <c r="A616" s="3">
        <v>13867.0</v>
      </c>
      <c r="B616" s="4" t="s">
        <v>3136</v>
      </c>
      <c r="C616" s="4" t="s">
        <v>3322</v>
      </c>
      <c r="D616" s="4" t="s">
        <v>6408</v>
      </c>
      <c r="E616" s="4" t="s">
        <v>3324</v>
      </c>
      <c r="F616" s="4" t="s">
        <v>4507</v>
      </c>
      <c r="G616" s="4" t="s">
        <v>4508</v>
      </c>
      <c r="H616" s="3">
        <v>4.42006326E8</v>
      </c>
      <c r="I616" s="4" t="s">
        <v>6409</v>
      </c>
      <c r="J616" s="4" t="s">
        <v>6410</v>
      </c>
      <c r="K616" s="4" t="s">
        <v>6411</v>
      </c>
      <c r="L616" s="4" t="s">
        <v>772</v>
      </c>
      <c r="M616" s="5">
        <v>45507.0</v>
      </c>
      <c r="N616" s="4" t="s">
        <v>4512</v>
      </c>
    </row>
    <row r="617" ht="14.25" hidden="1" customHeight="1">
      <c r="A617" s="11">
        <v>13867.0</v>
      </c>
      <c r="B617" s="12" t="s">
        <v>3136</v>
      </c>
      <c r="C617" s="12" t="s">
        <v>3149</v>
      </c>
      <c r="D617" s="12" t="s">
        <v>6412</v>
      </c>
      <c r="E617" s="12" t="s">
        <v>3150</v>
      </c>
      <c r="F617" s="12" t="s">
        <v>4554</v>
      </c>
      <c r="G617" s="12" t="s">
        <v>4508</v>
      </c>
      <c r="H617" s="11">
        <v>4.8692918E7</v>
      </c>
      <c r="I617" s="12" t="s">
        <v>4836</v>
      </c>
      <c r="J617" s="12" t="s">
        <v>4837</v>
      </c>
      <c r="K617" s="12" t="s">
        <v>6413</v>
      </c>
      <c r="L617" s="12" t="s">
        <v>772</v>
      </c>
      <c r="M617" s="16">
        <v>45507.0</v>
      </c>
      <c r="N617" s="12" t="s">
        <v>4512</v>
      </c>
    </row>
    <row r="618" ht="14.25" hidden="1" customHeight="1">
      <c r="A618" s="3">
        <v>13867.0</v>
      </c>
      <c r="B618" s="4" t="s">
        <v>3136</v>
      </c>
      <c r="C618" s="4" t="s">
        <v>3242</v>
      </c>
      <c r="D618" s="4" t="s">
        <v>6414</v>
      </c>
      <c r="E618" s="4" t="s">
        <v>3243</v>
      </c>
      <c r="F618" s="4" t="s">
        <v>4554</v>
      </c>
      <c r="G618" s="4" t="s">
        <v>4508</v>
      </c>
      <c r="H618" s="3">
        <v>3.3236055E7</v>
      </c>
      <c r="I618" s="4" t="s">
        <v>4836</v>
      </c>
      <c r="J618" s="4" t="s">
        <v>4837</v>
      </c>
      <c r="K618" s="4" t="s">
        <v>6415</v>
      </c>
      <c r="L618" s="4" t="s">
        <v>772</v>
      </c>
      <c r="M618" s="5">
        <v>45507.0</v>
      </c>
      <c r="N618" s="4" t="s">
        <v>4512</v>
      </c>
    </row>
    <row r="619" ht="14.25" hidden="1" customHeight="1">
      <c r="A619" s="11">
        <v>13867.0</v>
      </c>
      <c r="B619" s="12" t="s">
        <v>3136</v>
      </c>
      <c r="C619" s="12" t="s">
        <v>3261</v>
      </c>
      <c r="D619" s="12" t="s">
        <v>6416</v>
      </c>
      <c r="E619" s="12" t="s">
        <v>3262</v>
      </c>
      <c r="F619" s="12" t="s">
        <v>4554</v>
      </c>
      <c r="G619" s="12" t="s">
        <v>4508</v>
      </c>
      <c r="H619" s="11">
        <v>1.8819326E7</v>
      </c>
      <c r="I619" s="12" t="s">
        <v>4836</v>
      </c>
      <c r="J619" s="12" t="s">
        <v>4837</v>
      </c>
      <c r="K619" s="12" t="s">
        <v>6417</v>
      </c>
      <c r="L619" s="12" t="s">
        <v>772</v>
      </c>
      <c r="M619" s="16">
        <v>45507.0</v>
      </c>
      <c r="N619" s="12" t="s">
        <v>4512</v>
      </c>
    </row>
    <row r="620" ht="14.25" hidden="1" customHeight="1">
      <c r="A620" s="3">
        <v>13867.0</v>
      </c>
      <c r="B620" s="4" t="s">
        <v>3136</v>
      </c>
      <c r="C620" s="4" t="s">
        <v>3269</v>
      </c>
      <c r="D620" s="4" t="s">
        <v>6418</v>
      </c>
      <c r="E620" s="4" t="s">
        <v>3270</v>
      </c>
      <c r="F620" s="4" t="s">
        <v>4554</v>
      </c>
      <c r="G620" s="4" t="s">
        <v>4508</v>
      </c>
      <c r="H620" s="3">
        <v>3523881.0</v>
      </c>
      <c r="I620" s="4" t="s">
        <v>4836</v>
      </c>
      <c r="J620" s="4" t="s">
        <v>4837</v>
      </c>
      <c r="K620" s="4" t="s">
        <v>6419</v>
      </c>
      <c r="L620" s="4" t="s">
        <v>772</v>
      </c>
      <c r="M620" s="5">
        <v>45507.0</v>
      </c>
      <c r="N620" s="4" t="s">
        <v>4512</v>
      </c>
    </row>
    <row r="621" ht="14.25" hidden="1" customHeight="1">
      <c r="A621" s="11">
        <v>13867.0</v>
      </c>
      <c r="B621" s="12" t="s">
        <v>3136</v>
      </c>
      <c r="C621" s="12" t="s">
        <v>3481</v>
      </c>
      <c r="D621" s="12" t="s">
        <v>6420</v>
      </c>
      <c r="E621" s="12" t="s">
        <v>3482</v>
      </c>
      <c r="F621" s="12" t="s">
        <v>4554</v>
      </c>
      <c r="G621" s="12" t="s">
        <v>4508</v>
      </c>
      <c r="H621" s="11">
        <v>388692.0</v>
      </c>
      <c r="I621" s="12" t="s">
        <v>4836</v>
      </c>
      <c r="J621" s="12" t="s">
        <v>4837</v>
      </c>
      <c r="K621" s="12" t="s">
        <v>6421</v>
      </c>
      <c r="L621" s="12" t="s">
        <v>772</v>
      </c>
      <c r="M621" s="16">
        <v>45507.0</v>
      </c>
      <c r="N621" s="12" t="s">
        <v>4512</v>
      </c>
    </row>
    <row r="622" ht="14.25" hidden="1" customHeight="1">
      <c r="A622" s="3">
        <v>13867.0</v>
      </c>
      <c r="B622" s="4" t="s">
        <v>3136</v>
      </c>
      <c r="C622" s="4" t="s">
        <v>3141</v>
      </c>
      <c r="D622" s="4" t="s">
        <v>6422</v>
      </c>
      <c r="E622" s="4" t="s">
        <v>3142</v>
      </c>
      <c r="F622" s="4" t="s">
        <v>4554</v>
      </c>
      <c r="G622" s="4" t="s">
        <v>4508</v>
      </c>
      <c r="H622" s="3">
        <v>3.1602259E7</v>
      </c>
      <c r="I622" s="4" t="s">
        <v>5018</v>
      </c>
      <c r="J622" s="4" t="s">
        <v>5019</v>
      </c>
      <c r="K622" s="4" t="s">
        <v>6423</v>
      </c>
      <c r="L622" s="4" t="s">
        <v>772</v>
      </c>
      <c r="M622" s="5">
        <v>45507.0</v>
      </c>
      <c r="N622" s="4" t="s">
        <v>4512</v>
      </c>
    </row>
    <row r="623" ht="14.25" hidden="1" customHeight="1">
      <c r="A623" s="11">
        <v>13867.0</v>
      </c>
      <c r="B623" s="12" t="s">
        <v>3136</v>
      </c>
      <c r="C623" s="12" t="s">
        <v>3145</v>
      </c>
      <c r="D623" s="12" t="s">
        <v>6424</v>
      </c>
      <c r="E623" s="12" t="s">
        <v>3146</v>
      </c>
      <c r="F623" s="12" t="s">
        <v>4554</v>
      </c>
      <c r="G623" s="12" t="s">
        <v>4508</v>
      </c>
      <c r="H623" s="11">
        <v>6.2149862E7</v>
      </c>
      <c r="I623" s="12" t="s">
        <v>5018</v>
      </c>
      <c r="J623" s="12" t="s">
        <v>5019</v>
      </c>
      <c r="K623" s="12" t="s">
        <v>6425</v>
      </c>
      <c r="L623" s="12" t="s">
        <v>772</v>
      </c>
      <c r="M623" s="16">
        <v>45507.0</v>
      </c>
      <c r="N623" s="12" t="s">
        <v>4512</v>
      </c>
    </row>
    <row r="624" ht="14.25" hidden="1" customHeight="1">
      <c r="A624" s="3">
        <v>13867.0</v>
      </c>
      <c r="B624" s="4" t="s">
        <v>3136</v>
      </c>
      <c r="C624" s="4" t="s">
        <v>3251</v>
      </c>
      <c r="D624" s="4" t="s">
        <v>6426</v>
      </c>
      <c r="E624" s="4" t="s">
        <v>3252</v>
      </c>
      <c r="F624" s="4" t="s">
        <v>4554</v>
      </c>
      <c r="G624" s="4" t="s">
        <v>4508</v>
      </c>
      <c r="H624" s="3">
        <v>5605.0</v>
      </c>
      <c r="I624" s="4" t="s">
        <v>5018</v>
      </c>
      <c r="J624" s="4" t="s">
        <v>5019</v>
      </c>
      <c r="K624" s="4" t="s">
        <v>6427</v>
      </c>
      <c r="L624" s="4" t="s">
        <v>772</v>
      </c>
      <c r="M624" s="5">
        <v>45507.0</v>
      </c>
      <c r="N624" s="4" t="s">
        <v>4512</v>
      </c>
    </row>
    <row r="625" ht="14.25" hidden="1" customHeight="1">
      <c r="A625" s="11">
        <v>13867.0</v>
      </c>
      <c r="B625" s="12" t="s">
        <v>3136</v>
      </c>
      <c r="C625" s="12" t="s">
        <v>3310</v>
      </c>
      <c r="D625" s="12" t="s">
        <v>6428</v>
      </c>
      <c r="E625" s="12" t="s">
        <v>3311</v>
      </c>
      <c r="F625" s="12" t="s">
        <v>4554</v>
      </c>
      <c r="G625" s="12" t="s">
        <v>4508</v>
      </c>
      <c r="H625" s="11">
        <v>2266308.0</v>
      </c>
      <c r="I625" s="12" t="s">
        <v>6429</v>
      </c>
      <c r="J625" s="12" t="s">
        <v>6430</v>
      </c>
      <c r="K625" s="12" t="s">
        <v>6431</v>
      </c>
      <c r="L625" s="12" t="s">
        <v>772</v>
      </c>
      <c r="M625" s="16">
        <v>45507.0</v>
      </c>
      <c r="N625" s="12" t="s">
        <v>4512</v>
      </c>
    </row>
    <row r="626" ht="14.25" hidden="1" customHeight="1">
      <c r="A626" s="3">
        <v>13867.0</v>
      </c>
      <c r="B626" s="4" t="s">
        <v>3136</v>
      </c>
      <c r="C626" s="4" t="s">
        <v>3507</v>
      </c>
      <c r="D626" s="4" t="s">
        <v>6432</v>
      </c>
      <c r="E626" s="4" t="s">
        <v>3508</v>
      </c>
      <c r="F626" s="4" t="s">
        <v>4554</v>
      </c>
      <c r="G626" s="4" t="s">
        <v>4508</v>
      </c>
      <c r="H626" s="3">
        <v>164846.0</v>
      </c>
      <c r="I626" s="4" t="s">
        <v>6429</v>
      </c>
      <c r="J626" s="4" t="s">
        <v>6430</v>
      </c>
      <c r="K626" s="4" t="s">
        <v>6433</v>
      </c>
      <c r="L626" s="4" t="s">
        <v>772</v>
      </c>
      <c r="M626" s="5">
        <v>45507.0</v>
      </c>
      <c r="N626" s="4" t="s">
        <v>4512</v>
      </c>
    </row>
    <row r="627" ht="14.25" hidden="1" customHeight="1">
      <c r="A627" s="11">
        <v>13867.0</v>
      </c>
      <c r="B627" s="12" t="s">
        <v>3136</v>
      </c>
      <c r="C627" s="12" t="s">
        <v>3524</v>
      </c>
      <c r="D627" s="12" t="s">
        <v>6434</v>
      </c>
      <c r="E627" s="12" t="s">
        <v>3525</v>
      </c>
      <c r="F627" s="12" t="s">
        <v>4554</v>
      </c>
      <c r="G627" s="12" t="s">
        <v>4508</v>
      </c>
      <c r="H627" s="11">
        <v>1.6362588E7</v>
      </c>
      <c r="I627" s="12" t="s">
        <v>6429</v>
      </c>
      <c r="J627" s="12" t="s">
        <v>6430</v>
      </c>
      <c r="K627" s="12" t="s">
        <v>6435</v>
      </c>
      <c r="L627" s="12" t="s">
        <v>772</v>
      </c>
      <c r="M627" s="16">
        <v>45507.0</v>
      </c>
      <c r="N627" s="12" t="s">
        <v>4512</v>
      </c>
    </row>
    <row r="628" ht="14.25" hidden="1" customHeight="1">
      <c r="A628" s="3">
        <v>13867.0</v>
      </c>
      <c r="B628" s="4" t="s">
        <v>3136</v>
      </c>
      <c r="C628" s="4" t="s">
        <v>3149</v>
      </c>
      <c r="D628" s="4" t="s">
        <v>6436</v>
      </c>
      <c r="E628" s="4" t="s">
        <v>3150</v>
      </c>
      <c r="F628" s="4" t="s">
        <v>4554</v>
      </c>
      <c r="G628" s="4" t="s">
        <v>4508</v>
      </c>
      <c r="H628" s="3">
        <v>121245.0</v>
      </c>
      <c r="I628" s="4" t="s">
        <v>6437</v>
      </c>
      <c r="J628" s="4" t="s">
        <v>6438</v>
      </c>
      <c r="K628" s="4" t="s">
        <v>6439</v>
      </c>
      <c r="L628" s="4" t="s">
        <v>772</v>
      </c>
      <c r="M628" s="5">
        <v>45507.0</v>
      </c>
      <c r="N628" s="4" t="s">
        <v>4512</v>
      </c>
    </row>
    <row r="629" ht="14.25" hidden="1" customHeight="1">
      <c r="A629" s="11">
        <v>13867.0</v>
      </c>
      <c r="B629" s="12" t="s">
        <v>3136</v>
      </c>
      <c r="C629" s="12" t="s">
        <v>3277</v>
      </c>
      <c r="D629" s="12" t="s">
        <v>6440</v>
      </c>
      <c r="E629" s="12" t="s">
        <v>6441</v>
      </c>
      <c r="F629" s="12" t="s">
        <v>4554</v>
      </c>
      <c r="G629" s="12" t="s">
        <v>4508</v>
      </c>
      <c r="H629" s="11">
        <v>626344.0</v>
      </c>
      <c r="I629" s="12" t="s">
        <v>5521</v>
      </c>
      <c r="J629" s="12" t="s">
        <v>5522</v>
      </c>
      <c r="K629" s="12" t="s">
        <v>6442</v>
      </c>
      <c r="L629" s="12" t="s">
        <v>772</v>
      </c>
      <c r="M629" s="16">
        <v>45507.0</v>
      </c>
      <c r="N629" s="12" t="s">
        <v>4512</v>
      </c>
    </row>
    <row r="630" ht="14.25" hidden="1" customHeight="1">
      <c r="A630" s="3">
        <v>13867.0</v>
      </c>
      <c r="B630" s="4" t="s">
        <v>3136</v>
      </c>
      <c r="C630" s="4" t="s">
        <v>3336</v>
      </c>
      <c r="D630" s="4" t="s">
        <v>6443</v>
      </c>
      <c r="E630" s="4" t="s">
        <v>3337</v>
      </c>
      <c r="F630" s="4" t="s">
        <v>4554</v>
      </c>
      <c r="G630" s="4" t="s">
        <v>4508</v>
      </c>
      <c r="H630" s="3">
        <v>140420.0</v>
      </c>
      <c r="I630" s="4" t="s">
        <v>5521</v>
      </c>
      <c r="J630" s="4" t="s">
        <v>5522</v>
      </c>
      <c r="K630" s="4" t="s">
        <v>6444</v>
      </c>
      <c r="L630" s="4" t="s">
        <v>772</v>
      </c>
      <c r="M630" s="5">
        <v>45507.0</v>
      </c>
      <c r="N630" s="4" t="s">
        <v>4512</v>
      </c>
    </row>
    <row r="631" ht="14.25" hidden="1" customHeight="1">
      <c r="A631" s="11">
        <v>13867.0</v>
      </c>
      <c r="B631" s="12" t="s">
        <v>3136</v>
      </c>
      <c r="C631" s="12" t="s">
        <v>3255</v>
      </c>
      <c r="D631" s="12" t="s">
        <v>6445</v>
      </c>
      <c r="E631" s="12" t="s">
        <v>3256</v>
      </c>
      <c r="F631" s="12" t="s">
        <v>4554</v>
      </c>
      <c r="G631" s="12" t="s">
        <v>4508</v>
      </c>
      <c r="H631" s="11">
        <v>200000.0</v>
      </c>
      <c r="I631" s="12" t="s">
        <v>6446</v>
      </c>
      <c r="J631" s="12" t="s">
        <v>6447</v>
      </c>
      <c r="K631" s="12" t="s">
        <v>6448</v>
      </c>
      <c r="L631" s="12" t="s">
        <v>772</v>
      </c>
      <c r="M631" s="16">
        <v>45507.0</v>
      </c>
      <c r="N631" s="12" t="s">
        <v>4512</v>
      </c>
    </row>
    <row r="632" ht="14.25" hidden="1" customHeight="1">
      <c r="A632" s="3">
        <v>13867.0</v>
      </c>
      <c r="B632" s="4" t="s">
        <v>3136</v>
      </c>
      <c r="C632" s="4" t="s">
        <v>3594</v>
      </c>
      <c r="D632" s="4" t="s">
        <v>6449</v>
      </c>
      <c r="E632" s="4" t="s">
        <v>3595</v>
      </c>
      <c r="F632" s="4" t="s">
        <v>4554</v>
      </c>
      <c r="G632" s="4" t="s">
        <v>4508</v>
      </c>
      <c r="H632" s="3">
        <v>1091205.0</v>
      </c>
      <c r="I632" s="4" t="s">
        <v>6450</v>
      </c>
      <c r="J632" s="4" t="s">
        <v>6451</v>
      </c>
      <c r="K632" s="4" t="s">
        <v>6452</v>
      </c>
      <c r="L632" s="4" t="s">
        <v>772</v>
      </c>
      <c r="M632" s="5">
        <v>45507.0</v>
      </c>
      <c r="N632" s="4" t="s">
        <v>4512</v>
      </c>
    </row>
    <row r="633" ht="14.25" hidden="1" customHeight="1">
      <c r="A633" s="11">
        <v>13867.0</v>
      </c>
      <c r="B633" s="12" t="s">
        <v>3136</v>
      </c>
      <c r="C633" s="12" t="s">
        <v>3598</v>
      </c>
      <c r="D633" s="12" t="s">
        <v>6453</v>
      </c>
      <c r="E633" s="12" t="s">
        <v>3600</v>
      </c>
      <c r="F633" s="12" t="s">
        <v>4554</v>
      </c>
      <c r="G633" s="12" t="s">
        <v>4508</v>
      </c>
      <c r="H633" s="11">
        <v>85550.0</v>
      </c>
      <c r="I633" s="12" t="s">
        <v>6450</v>
      </c>
      <c r="J633" s="12" t="s">
        <v>6451</v>
      </c>
      <c r="K633" s="12" t="s">
        <v>6454</v>
      </c>
      <c r="L633" s="12" t="s">
        <v>772</v>
      </c>
      <c r="M633" s="16">
        <v>45507.0</v>
      </c>
      <c r="N633" s="12" t="s">
        <v>4512</v>
      </c>
    </row>
    <row r="634" ht="14.25" hidden="1" customHeight="1">
      <c r="A634" s="3">
        <v>13867.0</v>
      </c>
      <c r="B634" s="4" t="s">
        <v>3136</v>
      </c>
      <c r="C634" s="4" t="s">
        <v>3563</v>
      </c>
      <c r="D634" s="4" t="s">
        <v>6455</v>
      </c>
      <c r="E634" s="4" t="s">
        <v>3564</v>
      </c>
      <c r="F634" s="4" t="s">
        <v>4554</v>
      </c>
      <c r="G634" s="4" t="s">
        <v>4508</v>
      </c>
      <c r="H634" s="3">
        <v>60770.0</v>
      </c>
      <c r="I634" s="4" t="s">
        <v>6456</v>
      </c>
      <c r="J634" s="4" t="s">
        <v>6457</v>
      </c>
      <c r="K634" s="4" t="s">
        <v>6458</v>
      </c>
      <c r="L634" s="4" t="s">
        <v>772</v>
      </c>
      <c r="M634" s="5">
        <v>45507.0</v>
      </c>
      <c r="N634" s="4" t="s">
        <v>4512</v>
      </c>
    </row>
    <row r="635" ht="14.25" hidden="1" customHeight="1">
      <c r="A635" s="11">
        <v>13867.0</v>
      </c>
      <c r="B635" s="12" t="s">
        <v>3136</v>
      </c>
      <c r="C635" s="12" t="s">
        <v>3149</v>
      </c>
      <c r="D635" s="12" t="s">
        <v>6459</v>
      </c>
      <c r="E635" s="12" t="s">
        <v>3150</v>
      </c>
      <c r="F635" s="12" t="s">
        <v>5144</v>
      </c>
      <c r="G635" s="12" t="s">
        <v>4508</v>
      </c>
      <c r="H635" s="11">
        <v>1.43865164E8</v>
      </c>
      <c r="I635" s="12" t="s">
        <v>5254</v>
      </c>
      <c r="J635" s="12" t="s">
        <v>5255</v>
      </c>
      <c r="K635" s="12" t="s">
        <v>6460</v>
      </c>
      <c r="L635" s="12" t="s">
        <v>772</v>
      </c>
      <c r="M635" s="16">
        <v>45507.0</v>
      </c>
      <c r="N635" s="12" t="s">
        <v>4512</v>
      </c>
    </row>
    <row r="636" ht="14.25" hidden="1" customHeight="1">
      <c r="A636" s="3">
        <v>13867.0</v>
      </c>
      <c r="B636" s="4" t="s">
        <v>3136</v>
      </c>
      <c r="C636" s="4" t="s">
        <v>3161</v>
      </c>
      <c r="D636" s="4" t="s">
        <v>6461</v>
      </c>
      <c r="E636" s="4" t="s">
        <v>3162</v>
      </c>
      <c r="F636" s="4" t="s">
        <v>4554</v>
      </c>
      <c r="G636" s="4" t="s">
        <v>4508</v>
      </c>
      <c r="H636" s="3">
        <v>1.9412983E7</v>
      </c>
      <c r="I636" s="4" t="s">
        <v>5254</v>
      </c>
      <c r="J636" s="4" t="s">
        <v>5255</v>
      </c>
      <c r="K636" s="4" t="s">
        <v>6462</v>
      </c>
      <c r="L636" s="4" t="s">
        <v>772</v>
      </c>
      <c r="M636" s="5">
        <v>45507.0</v>
      </c>
      <c r="N636" s="4" t="s">
        <v>4512</v>
      </c>
    </row>
    <row r="637" ht="14.25" hidden="1" customHeight="1">
      <c r="A637" s="11">
        <v>13867.0</v>
      </c>
      <c r="B637" s="12" t="s">
        <v>3136</v>
      </c>
      <c r="C637" s="12" t="s">
        <v>3184</v>
      </c>
      <c r="D637" s="12" t="s">
        <v>6463</v>
      </c>
      <c r="E637" s="12" t="s">
        <v>3185</v>
      </c>
      <c r="F637" s="12" t="s">
        <v>4554</v>
      </c>
      <c r="G637" s="12" t="s">
        <v>4508</v>
      </c>
      <c r="H637" s="11">
        <v>789538.0</v>
      </c>
      <c r="I637" s="12" t="s">
        <v>5254</v>
      </c>
      <c r="J637" s="12" t="s">
        <v>5255</v>
      </c>
      <c r="K637" s="12" t="s">
        <v>6464</v>
      </c>
      <c r="L637" s="12" t="s">
        <v>772</v>
      </c>
      <c r="M637" s="16">
        <v>45507.0</v>
      </c>
      <c r="N637" s="12" t="s">
        <v>4512</v>
      </c>
    </row>
    <row r="638" ht="14.25" hidden="1" customHeight="1">
      <c r="A638" s="3">
        <v>13867.0</v>
      </c>
      <c r="B638" s="4" t="s">
        <v>3136</v>
      </c>
      <c r="C638" s="4" t="s">
        <v>3435</v>
      </c>
      <c r="D638" s="4" t="s">
        <v>6465</v>
      </c>
      <c r="E638" s="4" t="s">
        <v>6466</v>
      </c>
      <c r="F638" s="4" t="s">
        <v>4554</v>
      </c>
      <c r="G638" s="4" t="s">
        <v>4508</v>
      </c>
      <c r="H638" s="3">
        <v>14337.0</v>
      </c>
      <c r="I638" s="4" t="s">
        <v>6467</v>
      </c>
      <c r="J638" s="4" t="s">
        <v>6468</v>
      </c>
      <c r="K638" s="4" t="s">
        <v>6469</v>
      </c>
      <c r="L638" s="4" t="s">
        <v>772</v>
      </c>
      <c r="M638" s="5">
        <v>45507.0</v>
      </c>
      <c r="N638" s="4" t="s">
        <v>4512</v>
      </c>
    </row>
    <row r="639" ht="14.25" hidden="1" customHeight="1">
      <c r="A639" s="11">
        <v>13867.0</v>
      </c>
      <c r="B639" s="12" t="s">
        <v>3136</v>
      </c>
      <c r="C639" s="12" t="s">
        <v>3388</v>
      </c>
      <c r="D639" s="12" t="s">
        <v>6470</v>
      </c>
      <c r="E639" s="12" t="s">
        <v>3389</v>
      </c>
      <c r="F639" s="12" t="s">
        <v>4554</v>
      </c>
      <c r="G639" s="12" t="s">
        <v>4508</v>
      </c>
      <c r="H639" s="11">
        <v>23010.0</v>
      </c>
      <c r="I639" s="12" t="s">
        <v>6471</v>
      </c>
      <c r="J639" s="12" t="s">
        <v>6472</v>
      </c>
      <c r="K639" s="12" t="s">
        <v>6473</v>
      </c>
      <c r="L639" s="12" t="s">
        <v>772</v>
      </c>
      <c r="M639" s="16">
        <v>45507.0</v>
      </c>
      <c r="N639" s="12" t="s">
        <v>4512</v>
      </c>
    </row>
    <row r="640" ht="14.25" hidden="1" customHeight="1">
      <c r="A640" s="3">
        <v>13867.0</v>
      </c>
      <c r="B640" s="4" t="s">
        <v>3136</v>
      </c>
      <c r="C640" s="4" t="s">
        <v>3153</v>
      </c>
      <c r="D640" s="4" t="s">
        <v>6474</v>
      </c>
      <c r="E640" s="4" t="s">
        <v>3154</v>
      </c>
      <c r="F640" s="4" t="s">
        <v>2345</v>
      </c>
      <c r="G640" s="4" t="s">
        <v>4508</v>
      </c>
      <c r="H640" s="3">
        <v>3462673.0</v>
      </c>
      <c r="I640" s="4" t="s">
        <v>6475</v>
      </c>
      <c r="J640" s="4" t="s">
        <v>6476</v>
      </c>
      <c r="K640" s="4" t="s">
        <v>5138</v>
      </c>
      <c r="L640" s="4" t="s">
        <v>772</v>
      </c>
      <c r="M640" s="5">
        <v>45507.0</v>
      </c>
      <c r="N640" s="4" t="s">
        <v>4512</v>
      </c>
    </row>
    <row r="641" ht="14.25" hidden="1" customHeight="1">
      <c r="A641" s="11">
        <v>13867.0</v>
      </c>
      <c r="B641" s="12" t="s">
        <v>3136</v>
      </c>
      <c r="C641" s="12" t="s">
        <v>3220</v>
      </c>
      <c r="D641" s="12" t="s">
        <v>6477</v>
      </c>
      <c r="E641" s="12" t="s">
        <v>3221</v>
      </c>
      <c r="F641" s="12" t="s">
        <v>4554</v>
      </c>
      <c r="G641" s="12" t="s">
        <v>4508</v>
      </c>
      <c r="H641" s="11">
        <v>6.1207237E7</v>
      </c>
      <c r="I641" s="12" t="s">
        <v>6478</v>
      </c>
      <c r="J641" s="12" t="s">
        <v>6479</v>
      </c>
      <c r="K641" s="12" t="s">
        <v>6480</v>
      </c>
      <c r="L641" s="12" t="s">
        <v>772</v>
      </c>
      <c r="M641" s="16">
        <v>45507.0</v>
      </c>
      <c r="N641" s="12" t="s">
        <v>4512</v>
      </c>
    </row>
    <row r="642" ht="14.25" hidden="1" customHeight="1">
      <c r="A642" s="3">
        <v>13867.0</v>
      </c>
      <c r="B642" s="4" t="s">
        <v>3136</v>
      </c>
      <c r="C642" s="4" t="s">
        <v>3336</v>
      </c>
      <c r="D642" s="4" t="s">
        <v>6481</v>
      </c>
      <c r="E642" s="4" t="s">
        <v>3337</v>
      </c>
      <c r="F642" s="4" t="s">
        <v>4554</v>
      </c>
      <c r="G642" s="4" t="s">
        <v>4508</v>
      </c>
      <c r="H642" s="3">
        <v>2042344.0</v>
      </c>
      <c r="I642" s="4" t="s">
        <v>6482</v>
      </c>
      <c r="J642" s="4" t="s">
        <v>6483</v>
      </c>
      <c r="K642" s="4" t="s">
        <v>6484</v>
      </c>
      <c r="L642" s="4" t="s">
        <v>772</v>
      </c>
      <c r="M642" s="5">
        <v>45507.0</v>
      </c>
      <c r="N642" s="4" t="s">
        <v>4512</v>
      </c>
    </row>
    <row r="643" ht="14.25" hidden="1" customHeight="1">
      <c r="A643" s="11">
        <v>13867.0</v>
      </c>
      <c r="B643" s="12" t="s">
        <v>3136</v>
      </c>
      <c r="C643" s="12" t="s">
        <v>3145</v>
      </c>
      <c r="D643" s="12" t="s">
        <v>6485</v>
      </c>
      <c r="E643" s="12" t="s">
        <v>3146</v>
      </c>
      <c r="F643" s="12" t="s">
        <v>4554</v>
      </c>
      <c r="G643" s="12" t="s">
        <v>4508</v>
      </c>
      <c r="H643" s="11">
        <v>4.52228722E8</v>
      </c>
      <c r="I643" s="12" t="s">
        <v>6486</v>
      </c>
      <c r="J643" s="12" t="s">
        <v>6487</v>
      </c>
      <c r="K643" s="12" t="s">
        <v>6488</v>
      </c>
      <c r="L643" s="12" t="s">
        <v>772</v>
      </c>
      <c r="M643" s="16">
        <v>45507.0</v>
      </c>
      <c r="N643" s="12" t="s">
        <v>4512</v>
      </c>
    </row>
    <row r="644" ht="14.25" hidden="1" customHeight="1">
      <c r="A644" s="3">
        <v>13867.0</v>
      </c>
      <c r="B644" s="4" t="s">
        <v>3136</v>
      </c>
      <c r="C644" s="4" t="s">
        <v>3314</v>
      </c>
      <c r="D644" s="4" t="s">
        <v>6489</v>
      </c>
      <c r="E644" s="4" t="s">
        <v>3315</v>
      </c>
      <c r="F644" s="4" t="s">
        <v>4554</v>
      </c>
      <c r="G644" s="4" t="s">
        <v>4508</v>
      </c>
      <c r="H644" s="3">
        <v>4.14118404E8</v>
      </c>
      <c r="I644" s="4" t="s">
        <v>6486</v>
      </c>
      <c r="J644" s="4" t="s">
        <v>6487</v>
      </c>
      <c r="K644" s="4" t="s">
        <v>6490</v>
      </c>
      <c r="L644" s="4" t="s">
        <v>772</v>
      </c>
      <c r="M644" s="5">
        <v>45507.0</v>
      </c>
      <c r="N644" s="4" t="s">
        <v>4512</v>
      </c>
    </row>
    <row r="645" ht="14.25" hidden="1" customHeight="1">
      <c r="A645" s="11">
        <v>13867.0</v>
      </c>
      <c r="B645" s="12" t="s">
        <v>3136</v>
      </c>
      <c r="C645" s="12" t="s">
        <v>3451</v>
      </c>
      <c r="D645" s="12" t="s">
        <v>6491</v>
      </c>
      <c r="E645" s="12" t="s">
        <v>3452</v>
      </c>
      <c r="F645" s="12" t="s">
        <v>4554</v>
      </c>
      <c r="G645" s="12" t="s">
        <v>4508</v>
      </c>
      <c r="H645" s="11">
        <v>379488.0</v>
      </c>
      <c r="I645" s="12" t="s">
        <v>6486</v>
      </c>
      <c r="J645" s="12" t="s">
        <v>6487</v>
      </c>
      <c r="K645" s="12" t="s">
        <v>6492</v>
      </c>
      <c r="L645" s="12" t="s">
        <v>772</v>
      </c>
      <c r="M645" s="16">
        <v>45507.0</v>
      </c>
      <c r="N645" s="12" t="s">
        <v>4512</v>
      </c>
    </row>
    <row r="646" ht="14.25" hidden="1" customHeight="1">
      <c r="A646" s="3">
        <v>13867.0</v>
      </c>
      <c r="B646" s="4" t="s">
        <v>3136</v>
      </c>
      <c r="C646" s="4" t="s">
        <v>3184</v>
      </c>
      <c r="D646" s="4" t="s">
        <v>6493</v>
      </c>
      <c r="E646" s="4" t="s">
        <v>3185</v>
      </c>
      <c r="F646" s="4" t="s">
        <v>4554</v>
      </c>
      <c r="G646" s="4" t="s">
        <v>4508</v>
      </c>
      <c r="H646" s="3">
        <v>7.3412985E7</v>
      </c>
      <c r="I646" s="4" t="s">
        <v>6494</v>
      </c>
      <c r="J646" s="4" t="s">
        <v>6495</v>
      </c>
      <c r="K646" s="4" t="s">
        <v>6496</v>
      </c>
      <c r="L646" s="4" t="s">
        <v>772</v>
      </c>
      <c r="M646" s="5">
        <v>45507.0</v>
      </c>
      <c r="N646" s="4" t="s">
        <v>4512</v>
      </c>
    </row>
    <row r="647" ht="14.25" hidden="1" customHeight="1">
      <c r="A647" s="11">
        <v>13867.0</v>
      </c>
      <c r="B647" s="12" t="s">
        <v>3136</v>
      </c>
      <c r="C647" s="12" t="s">
        <v>3528</v>
      </c>
      <c r="D647" s="12" t="s">
        <v>6497</v>
      </c>
      <c r="E647" s="12" t="s">
        <v>3529</v>
      </c>
      <c r="F647" s="12" t="s">
        <v>4554</v>
      </c>
      <c r="G647" s="12" t="s">
        <v>4508</v>
      </c>
      <c r="H647" s="11">
        <v>587965.0</v>
      </c>
      <c r="I647" s="12" t="s">
        <v>6494</v>
      </c>
      <c r="J647" s="12" t="s">
        <v>6495</v>
      </c>
      <c r="K647" s="12" t="s">
        <v>6498</v>
      </c>
      <c r="L647" s="12" t="s">
        <v>772</v>
      </c>
      <c r="M647" s="16">
        <v>45507.0</v>
      </c>
      <c r="N647" s="12" t="s">
        <v>4512</v>
      </c>
    </row>
    <row r="648" ht="14.25" hidden="1" customHeight="1">
      <c r="A648" s="3">
        <v>13867.0</v>
      </c>
      <c r="B648" s="4" t="s">
        <v>3136</v>
      </c>
      <c r="C648" s="4" t="s">
        <v>3196</v>
      </c>
      <c r="D648" s="4" t="s">
        <v>6499</v>
      </c>
      <c r="E648" s="4" t="s">
        <v>3197</v>
      </c>
      <c r="F648" s="4" t="s">
        <v>5144</v>
      </c>
      <c r="G648" s="4" t="s">
        <v>4508</v>
      </c>
      <c r="H648" s="3">
        <v>996000.0</v>
      </c>
      <c r="I648" s="4" t="s">
        <v>6500</v>
      </c>
      <c r="J648" s="4" t="s">
        <v>6501</v>
      </c>
      <c r="K648" s="4" t="s">
        <v>6502</v>
      </c>
      <c r="L648" s="4" t="s">
        <v>772</v>
      </c>
      <c r="M648" s="5">
        <v>45507.0</v>
      </c>
      <c r="N648" s="4" t="s">
        <v>4512</v>
      </c>
    </row>
    <row r="649" ht="14.25" hidden="1" customHeight="1">
      <c r="A649" s="11">
        <v>13867.0</v>
      </c>
      <c r="B649" s="12" t="s">
        <v>3136</v>
      </c>
      <c r="C649" s="12" t="s">
        <v>3407</v>
      </c>
      <c r="D649" s="12" t="s">
        <v>6503</v>
      </c>
      <c r="E649" s="12" t="s">
        <v>3408</v>
      </c>
      <c r="F649" s="12" t="s">
        <v>4554</v>
      </c>
      <c r="G649" s="12" t="s">
        <v>4508</v>
      </c>
      <c r="H649" s="11">
        <v>246384.0</v>
      </c>
      <c r="I649" s="12" t="s">
        <v>6504</v>
      </c>
      <c r="J649" s="12" t="s">
        <v>6505</v>
      </c>
      <c r="K649" s="12" t="s">
        <v>6506</v>
      </c>
      <c r="L649" s="12" t="s">
        <v>772</v>
      </c>
      <c r="M649" s="16">
        <v>45507.0</v>
      </c>
      <c r="N649" s="12" t="s">
        <v>4512</v>
      </c>
    </row>
    <row r="650" ht="14.25" hidden="1" customHeight="1">
      <c r="A650" s="3">
        <v>13867.0</v>
      </c>
      <c r="B650" s="4" t="s">
        <v>3136</v>
      </c>
      <c r="C650" s="4" t="s">
        <v>3485</v>
      </c>
      <c r="D650" s="4" t="s">
        <v>6507</v>
      </c>
      <c r="E650" s="4" t="s">
        <v>3487</v>
      </c>
      <c r="F650" s="4" t="s">
        <v>4554</v>
      </c>
      <c r="G650" s="4" t="s">
        <v>4508</v>
      </c>
      <c r="H650" s="3">
        <v>1133997.0</v>
      </c>
      <c r="I650" s="4" t="s">
        <v>6508</v>
      </c>
      <c r="J650" s="4" t="s">
        <v>6509</v>
      </c>
      <c r="K650" s="4" t="s">
        <v>6510</v>
      </c>
      <c r="L650" s="4" t="s">
        <v>772</v>
      </c>
      <c r="M650" s="5">
        <v>45507.0</v>
      </c>
      <c r="N650" s="4" t="s">
        <v>4512</v>
      </c>
    </row>
    <row r="651" ht="14.25" hidden="1" customHeight="1">
      <c r="A651" s="11">
        <v>13867.0</v>
      </c>
      <c r="B651" s="12" t="s">
        <v>3136</v>
      </c>
      <c r="C651" s="12" t="s">
        <v>3297</v>
      </c>
      <c r="D651" s="12" t="s">
        <v>6511</v>
      </c>
      <c r="E651" s="12" t="s">
        <v>3298</v>
      </c>
      <c r="F651" s="12" t="s">
        <v>4554</v>
      </c>
      <c r="G651" s="12" t="s">
        <v>4508</v>
      </c>
      <c r="H651" s="11">
        <v>184000.0</v>
      </c>
      <c r="I651" s="12" t="s">
        <v>5132</v>
      </c>
      <c r="J651" s="12" t="s">
        <v>5133</v>
      </c>
      <c r="K651" s="12" t="s">
        <v>6512</v>
      </c>
      <c r="L651" s="12" t="s">
        <v>772</v>
      </c>
      <c r="M651" s="16">
        <v>45507.0</v>
      </c>
      <c r="N651" s="12" t="s">
        <v>4512</v>
      </c>
    </row>
    <row r="652" ht="14.25" hidden="1" customHeight="1">
      <c r="A652" s="3">
        <v>13867.0</v>
      </c>
      <c r="B652" s="4" t="s">
        <v>3136</v>
      </c>
      <c r="C652" s="4" t="s">
        <v>3318</v>
      </c>
      <c r="D652" s="4" t="s">
        <v>6513</v>
      </c>
      <c r="E652" s="4" t="s">
        <v>3319</v>
      </c>
      <c r="F652" s="4" t="s">
        <v>4554</v>
      </c>
      <c r="G652" s="4" t="s">
        <v>4508</v>
      </c>
      <c r="H652" s="3">
        <v>1800000.0</v>
      </c>
      <c r="I652" s="4" t="s">
        <v>5132</v>
      </c>
      <c r="J652" s="4" t="s">
        <v>5133</v>
      </c>
      <c r="K652" s="4" t="s">
        <v>6514</v>
      </c>
      <c r="L652" s="4" t="s">
        <v>772</v>
      </c>
      <c r="M652" s="5">
        <v>45507.0</v>
      </c>
      <c r="N652" s="4" t="s">
        <v>4512</v>
      </c>
    </row>
    <row r="653" ht="14.25" hidden="1" customHeight="1">
      <c r="A653" s="11">
        <v>13867.0</v>
      </c>
      <c r="B653" s="12" t="s">
        <v>3136</v>
      </c>
      <c r="C653" s="12" t="s">
        <v>3318</v>
      </c>
      <c r="D653" s="12" t="s">
        <v>6515</v>
      </c>
      <c r="E653" s="12" t="s">
        <v>3319</v>
      </c>
      <c r="F653" s="12" t="s">
        <v>4507</v>
      </c>
      <c r="G653" s="12" t="s">
        <v>4508</v>
      </c>
      <c r="H653" s="11">
        <v>1800000.0</v>
      </c>
      <c r="I653" s="12" t="s">
        <v>5132</v>
      </c>
      <c r="J653" s="12" t="s">
        <v>5133</v>
      </c>
      <c r="K653" s="12" t="s">
        <v>6516</v>
      </c>
      <c r="L653" s="12" t="s">
        <v>772</v>
      </c>
      <c r="M653" s="16">
        <v>45507.0</v>
      </c>
      <c r="N653" s="12" t="s">
        <v>4512</v>
      </c>
    </row>
    <row r="654" ht="14.25" hidden="1" customHeight="1">
      <c r="A654" s="3">
        <v>13867.0</v>
      </c>
      <c r="B654" s="4" t="s">
        <v>3136</v>
      </c>
      <c r="C654" s="4" t="s">
        <v>3318</v>
      </c>
      <c r="D654" s="4" t="s">
        <v>6517</v>
      </c>
      <c r="E654" s="4" t="s">
        <v>3319</v>
      </c>
      <c r="F654" s="4" t="s">
        <v>4554</v>
      </c>
      <c r="G654" s="4" t="s">
        <v>4508</v>
      </c>
      <c r="H654" s="3">
        <v>1349999.0</v>
      </c>
      <c r="I654" s="4" t="s">
        <v>5132</v>
      </c>
      <c r="J654" s="4" t="s">
        <v>5133</v>
      </c>
      <c r="K654" s="4" t="s">
        <v>6518</v>
      </c>
      <c r="L654" s="4" t="s">
        <v>772</v>
      </c>
      <c r="M654" s="5">
        <v>45507.0</v>
      </c>
      <c r="N654" s="4" t="s">
        <v>4512</v>
      </c>
    </row>
    <row r="655" ht="14.25" hidden="1" customHeight="1">
      <c r="A655" s="11">
        <v>13867.0</v>
      </c>
      <c r="B655" s="12" t="s">
        <v>3136</v>
      </c>
      <c r="C655" s="12" t="s">
        <v>3344</v>
      </c>
      <c r="D655" s="12" t="s">
        <v>6519</v>
      </c>
      <c r="E655" s="12" t="s">
        <v>3345</v>
      </c>
      <c r="F655" s="12" t="s">
        <v>4554</v>
      </c>
      <c r="G655" s="12" t="s">
        <v>4508</v>
      </c>
      <c r="H655" s="11">
        <v>199892.0</v>
      </c>
      <c r="I655" s="12" t="s">
        <v>5271</v>
      </c>
      <c r="J655" s="12" t="s">
        <v>5272</v>
      </c>
      <c r="K655" s="12" t="s">
        <v>6520</v>
      </c>
      <c r="L655" s="12" t="s">
        <v>772</v>
      </c>
      <c r="M655" s="16">
        <v>45507.0</v>
      </c>
      <c r="N655" s="12" t="s">
        <v>4512</v>
      </c>
    </row>
    <row r="656" ht="14.25" hidden="1" customHeight="1">
      <c r="A656" s="3">
        <v>13867.0</v>
      </c>
      <c r="B656" s="4" t="s">
        <v>3136</v>
      </c>
      <c r="C656" s="4" t="s">
        <v>3192</v>
      </c>
      <c r="D656" s="4" t="s">
        <v>6521</v>
      </c>
      <c r="E656" s="4" t="s">
        <v>3193</v>
      </c>
      <c r="F656" s="4" t="s">
        <v>4554</v>
      </c>
      <c r="G656" s="4" t="s">
        <v>4508</v>
      </c>
      <c r="H656" s="3">
        <v>484525.0</v>
      </c>
      <c r="I656" s="4" t="s">
        <v>6522</v>
      </c>
      <c r="J656" s="4" t="s">
        <v>6523</v>
      </c>
      <c r="K656" s="4" t="s">
        <v>6524</v>
      </c>
      <c r="L656" s="4" t="s">
        <v>772</v>
      </c>
      <c r="M656" s="5">
        <v>45507.0</v>
      </c>
      <c r="N656" s="4" t="s">
        <v>4512</v>
      </c>
    </row>
    <row r="657" ht="14.25" hidden="1" customHeight="1">
      <c r="A657" s="11">
        <v>13867.0</v>
      </c>
      <c r="B657" s="12" t="s">
        <v>3136</v>
      </c>
      <c r="C657" s="12" t="s">
        <v>3235</v>
      </c>
      <c r="D657" s="12" t="s">
        <v>6525</v>
      </c>
      <c r="E657" s="12" t="s">
        <v>3236</v>
      </c>
      <c r="F657" s="12" t="s">
        <v>4554</v>
      </c>
      <c r="G657" s="12" t="s">
        <v>4508</v>
      </c>
      <c r="H657" s="11">
        <v>4291896.0</v>
      </c>
      <c r="I657" s="12" t="s">
        <v>6526</v>
      </c>
      <c r="J657" s="12" t="s">
        <v>6527</v>
      </c>
      <c r="K657" s="12" t="s">
        <v>6528</v>
      </c>
      <c r="L657" s="12" t="s">
        <v>772</v>
      </c>
      <c r="M657" s="16">
        <v>45507.0</v>
      </c>
      <c r="N657" s="12" t="s">
        <v>4512</v>
      </c>
    </row>
    <row r="658" ht="14.25" hidden="1" customHeight="1">
      <c r="A658" s="3">
        <v>13867.0</v>
      </c>
      <c r="B658" s="4" t="s">
        <v>3136</v>
      </c>
      <c r="C658" s="4" t="s">
        <v>3415</v>
      </c>
      <c r="D658" s="4" t="s">
        <v>6529</v>
      </c>
      <c r="E658" s="4" t="s">
        <v>3416</v>
      </c>
      <c r="F658" s="4" t="s">
        <v>4554</v>
      </c>
      <c r="G658" s="4" t="s">
        <v>4508</v>
      </c>
      <c r="H658" s="3">
        <v>74163.0</v>
      </c>
      <c r="I658" s="4" t="s">
        <v>6530</v>
      </c>
      <c r="J658" s="4" t="s">
        <v>6531</v>
      </c>
      <c r="K658" s="4" t="s">
        <v>6532</v>
      </c>
      <c r="L658" s="4" t="s">
        <v>772</v>
      </c>
      <c r="M658" s="5">
        <v>45507.0</v>
      </c>
      <c r="N658" s="4" t="s">
        <v>4512</v>
      </c>
    </row>
    <row r="659" ht="14.25" hidden="1" customHeight="1">
      <c r="A659" s="11">
        <v>13867.0</v>
      </c>
      <c r="B659" s="12" t="s">
        <v>3136</v>
      </c>
      <c r="C659" s="12" t="s">
        <v>3239</v>
      </c>
      <c r="D659" s="12" t="s">
        <v>6533</v>
      </c>
      <c r="E659" s="12" t="s">
        <v>3240</v>
      </c>
      <c r="F659" s="12" t="s">
        <v>4554</v>
      </c>
      <c r="G659" s="12" t="s">
        <v>4508</v>
      </c>
      <c r="H659" s="11">
        <v>885000.0</v>
      </c>
      <c r="I659" s="12" t="s">
        <v>6534</v>
      </c>
      <c r="J659" s="12" t="s">
        <v>6535</v>
      </c>
      <c r="K659" s="12" t="s">
        <v>6536</v>
      </c>
      <c r="L659" s="12" t="s">
        <v>772</v>
      </c>
      <c r="M659" s="16">
        <v>45507.0</v>
      </c>
      <c r="N659" s="12" t="s">
        <v>4512</v>
      </c>
    </row>
    <row r="660" ht="14.25" hidden="1" customHeight="1">
      <c r="A660" s="3">
        <v>13867.0</v>
      </c>
      <c r="B660" s="4" t="s">
        <v>3136</v>
      </c>
      <c r="C660" s="4" t="s">
        <v>3213</v>
      </c>
      <c r="D660" s="4" t="s">
        <v>6537</v>
      </c>
      <c r="E660" s="4" t="s">
        <v>3214</v>
      </c>
      <c r="F660" s="4" t="s">
        <v>4554</v>
      </c>
      <c r="G660" s="4" t="s">
        <v>4508</v>
      </c>
      <c r="H660" s="3">
        <v>8.9965236E7</v>
      </c>
      <c r="I660" s="4" t="s">
        <v>6538</v>
      </c>
      <c r="J660" s="4" t="s">
        <v>6539</v>
      </c>
      <c r="K660" s="4" t="s">
        <v>6540</v>
      </c>
      <c r="L660" s="4" t="s">
        <v>772</v>
      </c>
      <c r="M660" s="5">
        <v>45507.0</v>
      </c>
      <c r="N660" s="4" t="s">
        <v>4512</v>
      </c>
    </row>
    <row r="661" ht="14.25" hidden="1" customHeight="1">
      <c r="A661" s="11">
        <v>13867.0</v>
      </c>
      <c r="B661" s="12" t="s">
        <v>3136</v>
      </c>
      <c r="C661" s="12" t="s">
        <v>3371</v>
      </c>
      <c r="D661" s="12" t="s">
        <v>6541</v>
      </c>
      <c r="E661" s="12" t="s">
        <v>3373</v>
      </c>
      <c r="F661" s="12" t="s">
        <v>4554</v>
      </c>
      <c r="G661" s="12" t="s">
        <v>4508</v>
      </c>
      <c r="H661" s="11">
        <v>1.3670536E7</v>
      </c>
      <c r="I661" s="12" t="s">
        <v>6538</v>
      </c>
      <c r="J661" s="12" t="s">
        <v>6539</v>
      </c>
      <c r="K661" s="12" t="s">
        <v>6542</v>
      </c>
      <c r="L661" s="12" t="s">
        <v>772</v>
      </c>
      <c r="M661" s="16">
        <v>45507.0</v>
      </c>
      <c r="N661" s="12" t="s">
        <v>4512</v>
      </c>
    </row>
    <row r="662" ht="14.25" hidden="1" customHeight="1">
      <c r="A662" s="3">
        <v>13867.0</v>
      </c>
      <c r="B662" s="4" t="s">
        <v>3136</v>
      </c>
      <c r="C662" s="4" t="s">
        <v>3145</v>
      </c>
      <c r="D662" s="4" t="s">
        <v>6543</v>
      </c>
      <c r="E662" s="4" t="s">
        <v>3146</v>
      </c>
      <c r="F662" s="4" t="s">
        <v>4554</v>
      </c>
      <c r="G662" s="4" t="s">
        <v>4508</v>
      </c>
      <c r="H662" s="3">
        <v>1.2833444E7</v>
      </c>
      <c r="I662" s="4" t="s">
        <v>6544</v>
      </c>
      <c r="J662" s="4" t="s">
        <v>6545</v>
      </c>
      <c r="K662" s="4" t="s">
        <v>6546</v>
      </c>
      <c r="L662" s="4" t="s">
        <v>772</v>
      </c>
      <c r="M662" s="5">
        <v>45507.0</v>
      </c>
      <c r="N662" s="4" t="s">
        <v>4512</v>
      </c>
    </row>
    <row r="663" ht="14.25" hidden="1" customHeight="1">
      <c r="A663" s="11">
        <v>13867.0</v>
      </c>
      <c r="B663" s="12" t="s">
        <v>3136</v>
      </c>
      <c r="C663" s="12" t="s">
        <v>3461</v>
      </c>
      <c r="D663" s="12" t="s">
        <v>6547</v>
      </c>
      <c r="E663" s="12" t="s">
        <v>3462</v>
      </c>
      <c r="F663" s="12" t="s">
        <v>4554</v>
      </c>
      <c r="G663" s="12" t="s">
        <v>4508</v>
      </c>
      <c r="H663" s="11">
        <v>20060.0</v>
      </c>
      <c r="I663" s="12" t="s">
        <v>5293</v>
      </c>
      <c r="J663" s="12" t="s">
        <v>5294</v>
      </c>
      <c r="K663" s="12" t="s">
        <v>6548</v>
      </c>
      <c r="L663" s="12" t="s">
        <v>772</v>
      </c>
      <c r="M663" s="16">
        <v>45507.0</v>
      </c>
      <c r="N663" s="12" t="s">
        <v>4512</v>
      </c>
    </row>
    <row r="664" ht="14.25" hidden="1" customHeight="1">
      <c r="A664" s="3">
        <v>13867.0</v>
      </c>
      <c r="B664" s="4" t="s">
        <v>3136</v>
      </c>
      <c r="C664" s="4" t="s">
        <v>3493</v>
      </c>
      <c r="D664" s="4" t="s">
        <v>6549</v>
      </c>
      <c r="E664" s="4" t="s">
        <v>3494</v>
      </c>
      <c r="F664" s="4" t="s">
        <v>4554</v>
      </c>
      <c r="G664" s="4" t="s">
        <v>4508</v>
      </c>
      <c r="H664" s="3">
        <v>109504.0</v>
      </c>
      <c r="I664" s="4" t="s">
        <v>5293</v>
      </c>
      <c r="J664" s="4" t="s">
        <v>5294</v>
      </c>
      <c r="K664" s="4" t="s">
        <v>6550</v>
      </c>
      <c r="L664" s="4" t="s">
        <v>772</v>
      </c>
      <c r="M664" s="5">
        <v>45507.0</v>
      </c>
      <c r="N664" s="4" t="s">
        <v>4512</v>
      </c>
    </row>
    <row r="665" ht="14.25" hidden="1" customHeight="1">
      <c r="A665" s="11">
        <v>13867.0</v>
      </c>
      <c r="B665" s="12" t="s">
        <v>3136</v>
      </c>
      <c r="C665" s="12" t="s">
        <v>3137</v>
      </c>
      <c r="D665" s="12" t="s">
        <v>6551</v>
      </c>
      <c r="E665" s="12" t="s">
        <v>3138</v>
      </c>
      <c r="F665" s="12" t="s">
        <v>4554</v>
      </c>
      <c r="G665" s="12" t="s">
        <v>4508</v>
      </c>
      <c r="H665" s="11">
        <v>2360000.0</v>
      </c>
      <c r="I665" s="12" t="s">
        <v>6552</v>
      </c>
      <c r="J665" s="12" t="s">
        <v>6553</v>
      </c>
      <c r="K665" s="12" t="s">
        <v>6554</v>
      </c>
      <c r="L665" s="12" t="s">
        <v>772</v>
      </c>
      <c r="M665" s="16">
        <v>45507.0</v>
      </c>
      <c r="N665" s="12" t="s">
        <v>4512</v>
      </c>
    </row>
    <row r="666" ht="14.25" hidden="1" customHeight="1">
      <c r="A666" s="3">
        <v>13867.0</v>
      </c>
      <c r="B666" s="4" t="s">
        <v>3136</v>
      </c>
      <c r="C666" s="4" t="s">
        <v>3231</v>
      </c>
      <c r="D666" s="4" t="s">
        <v>6555</v>
      </c>
      <c r="E666" s="4" t="s">
        <v>3232</v>
      </c>
      <c r="F666" s="4" t="s">
        <v>4554</v>
      </c>
      <c r="G666" s="4" t="s">
        <v>4508</v>
      </c>
      <c r="H666" s="3">
        <v>650000.0</v>
      </c>
      <c r="I666" s="4" t="s">
        <v>6552</v>
      </c>
      <c r="J666" s="4" t="s">
        <v>6553</v>
      </c>
      <c r="K666" s="4" t="s">
        <v>6556</v>
      </c>
      <c r="L666" s="4" t="s">
        <v>772</v>
      </c>
      <c r="M666" s="5">
        <v>45507.0</v>
      </c>
      <c r="N666" s="4" t="s">
        <v>4512</v>
      </c>
    </row>
    <row r="667" ht="14.25" hidden="1" customHeight="1">
      <c r="A667" s="11">
        <v>13867.0</v>
      </c>
      <c r="B667" s="12" t="s">
        <v>3136</v>
      </c>
      <c r="C667" s="12" t="s">
        <v>3428</v>
      </c>
      <c r="D667" s="12" t="s">
        <v>6557</v>
      </c>
      <c r="E667" s="12" t="s">
        <v>3429</v>
      </c>
      <c r="F667" s="12" t="s">
        <v>4554</v>
      </c>
      <c r="G667" s="12" t="s">
        <v>4508</v>
      </c>
      <c r="H667" s="11">
        <v>1.5797853E7</v>
      </c>
      <c r="I667" s="12" t="s">
        <v>6558</v>
      </c>
      <c r="J667" s="12" t="s">
        <v>6559</v>
      </c>
      <c r="K667" s="12" t="s">
        <v>6560</v>
      </c>
      <c r="L667" s="12" t="s">
        <v>772</v>
      </c>
      <c r="M667" s="16">
        <v>45507.0</v>
      </c>
      <c r="N667" s="12" t="s">
        <v>4512</v>
      </c>
    </row>
    <row r="668" ht="14.25" hidden="1" customHeight="1">
      <c r="A668" s="3">
        <v>13867.0</v>
      </c>
      <c r="B668" s="4" t="s">
        <v>3136</v>
      </c>
      <c r="C668" s="4" t="s">
        <v>3439</v>
      </c>
      <c r="D668" s="4" t="s">
        <v>6561</v>
      </c>
      <c r="E668" s="4" t="s">
        <v>3440</v>
      </c>
      <c r="F668" s="4" t="s">
        <v>4554</v>
      </c>
      <c r="G668" s="4" t="s">
        <v>4508</v>
      </c>
      <c r="H668" s="3">
        <v>16211.0</v>
      </c>
      <c r="I668" s="4" t="s">
        <v>6558</v>
      </c>
      <c r="J668" s="4" t="s">
        <v>6559</v>
      </c>
      <c r="K668" s="4" t="s">
        <v>6562</v>
      </c>
      <c r="L668" s="4" t="s">
        <v>772</v>
      </c>
      <c r="M668" s="5">
        <v>45507.0</v>
      </c>
      <c r="N668" s="4" t="s">
        <v>4512</v>
      </c>
    </row>
    <row r="669" ht="14.25" hidden="1" customHeight="1">
      <c r="A669" s="11">
        <v>13867.0</v>
      </c>
      <c r="B669" s="12" t="s">
        <v>3136</v>
      </c>
      <c r="C669" s="12" t="s">
        <v>3458</v>
      </c>
      <c r="D669" s="12" t="s">
        <v>6563</v>
      </c>
      <c r="E669" s="12" t="s">
        <v>3459</v>
      </c>
      <c r="F669" s="12" t="s">
        <v>4554</v>
      </c>
      <c r="G669" s="12" t="s">
        <v>4508</v>
      </c>
      <c r="H669" s="11">
        <v>6924195.0</v>
      </c>
      <c r="I669" s="12" t="s">
        <v>6558</v>
      </c>
      <c r="J669" s="12" t="s">
        <v>6559</v>
      </c>
      <c r="K669" s="12" t="s">
        <v>6564</v>
      </c>
      <c r="L669" s="12" t="s">
        <v>772</v>
      </c>
      <c r="M669" s="16">
        <v>45507.0</v>
      </c>
      <c r="N669" s="12" t="s">
        <v>4512</v>
      </c>
    </row>
    <row r="670" ht="14.25" hidden="1" customHeight="1">
      <c r="A670" s="3">
        <v>13867.0</v>
      </c>
      <c r="B670" s="4" t="s">
        <v>3136</v>
      </c>
      <c r="C670" s="4" t="s">
        <v>3548</v>
      </c>
      <c r="D670" s="4" t="s">
        <v>6565</v>
      </c>
      <c r="E670" s="4" t="s">
        <v>3298</v>
      </c>
      <c r="F670" s="4" t="s">
        <v>4554</v>
      </c>
      <c r="G670" s="4" t="s">
        <v>4508</v>
      </c>
      <c r="H670" s="3">
        <v>98100.0</v>
      </c>
      <c r="I670" s="4" t="s">
        <v>6566</v>
      </c>
      <c r="J670" s="4" t="s">
        <v>6567</v>
      </c>
      <c r="K670" s="4" t="s">
        <v>6568</v>
      </c>
      <c r="L670" s="4" t="s">
        <v>772</v>
      </c>
      <c r="M670" s="5">
        <v>45507.0</v>
      </c>
      <c r="N670" s="4" t="s">
        <v>4512</v>
      </c>
    </row>
    <row r="671" ht="14.25" hidden="1" customHeight="1">
      <c r="A671" s="11">
        <v>13867.0</v>
      </c>
      <c r="B671" s="12" t="s">
        <v>3136</v>
      </c>
      <c r="C671" s="12" t="s">
        <v>3141</v>
      </c>
      <c r="D671" s="12" t="s">
        <v>6569</v>
      </c>
      <c r="E671" s="12" t="s">
        <v>3142</v>
      </c>
      <c r="F671" s="12" t="s">
        <v>4554</v>
      </c>
      <c r="G671" s="12" t="s">
        <v>4508</v>
      </c>
      <c r="H671" s="11">
        <v>2.1733644E7</v>
      </c>
      <c r="I671" s="12" t="s">
        <v>5176</v>
      </c>
      <c r="J671" s="12" t="s">
        <v>5177</v>
      </c>
      <c r="K671" s="12" t="s">
        <v>6570</v>
      </c>
      <c r="L671" s="12" t="s">
        <v>772</v>
      </c>
      <c r="M671" s="16">
        <v>45507.0</v>
      </c>
      <c r="N671" s="12" t="s">
        <v>4512</v>
      </c>
    </row>
    <row r="672" ht="14.25" hidden="1" customHeight="1">
      <c r="A672" s="3">
        <v>13867.0</v>
      </c>
      <c r="B672" s="4" t="s">
        <v>3136</v>
      </c>
      <c r="C672" s="4" t="s">
        <v>3477</v>
      </c>
      <c r="D672" s="4" t="s">
        <v>6571</v>
      </c>
      <c r="E672" s="4" t="s">
        <v>3478</v>
      </c>
      <c r="F672" s="4" t="s">
        <v>4554</v>
      </c>
      <c r="G672" s="4" t="s">
        <v>4508</v>
      </c>
      <c r="H672" s="3">
        <v>314588.0</v>
      </c>
      <c r="I672" s="4" t="s">
        <v>6572</v>
      </c>
      <c r="J672" s="4" t="s">
        <v>6573</v>
      </c>
      <c r="K672" s="4" t="s">
        <v>6574</v>
      </c>
      <c r="L672" s="4" t="s">
        <v>772</v>
      </c>
      <c r="M672" s="5">
        <v>45507.0</v>
      </c>
      <c r="N672" s="4" t="s">
        <v>4512</v>
      </c>
    </row>
    <row r="673" ht="14.25" hidden="1" customHeight="1">
      <c r="A673" s="11">
        <v>13867.0</v>
      </c>
      <c r="B673" s="12" t="s">
        <v>3136</v>
      </c>
      <c r="C673" s="12" t="s">
        <v>3322</v>
      </c>
      <c r="D673" s="12" t="s">
        <v>6575</v>
      </c>
      <c r="E673" s="12" t="s">
        <v>3324</v>
      </c>
      <c r="F673" s="12" t="s">
        <v>4507</v>
      </c>
      <c r="G673" s="12" t="s">
        <v>4508</v>
      </c>
      <c r="H673" s="11">
        <v>2.55394431E8</v>
      </c>
      <c r="I673" s="12" t="s">
        <v>6576</v>
      </c>
      <c r="J673" s="12" t="s">
        <v>6577</v>
      </c>
      <c r="K673" s="12" t="s">
        <v>6578</v>
      </c>
      <c r="L673" s="12" t="s">
        <v>772</v>
      </c>
      <c r="M673" s="16">
        <v>45507.0</v>
      </c>
      <c r="N673" s="12" t="s">
        <v>4512</v>
      </c>
    </row>
    <row r="674" ht="14.25" hidden="1" customHeight="1">
      <c r="A674" s="3">
        <v>13867.0</v>
      </c>
      <c r="B674" s="4" t="s">
        <v>3136</v>
      </c>
      <c r="C674" s="4" t="s">
        <v>3141</v>
      </c>
      <c r="D674" s="4" t="s">
        <v>6579</v>
      </c>
      <c r="E674" s="4" t="s">
        <v>3142</v>
      </c>
      <c r="F674" s="4" t="s">
        <v>4554</v>
      </c>
      <c r="G674" s="4" t="s">
        <v>4508</v>
      </c>
      <c r="H674" s="3">
        <v>3519032.0</v>
      </c>
      <c r="I674" s="4" t="s">
        <v>6580</v>
      </c>
      <c r="J674" s="4" t="s">
        <v>6581</v>
      </c>
      <c r="K674" s="4" t="s">
        <v>6582</v>
      </c>
      <c r="L674" s="4" t="s">
        <v>772</v>
      </c>
      <c r="M674" s="5">
        <v>45507.0</v>
      </c>
      <c r="N674" s="4" t="s">
        <v>4512</v>
      </c>
    </row>
    <row r="675" ht="14.25" hidden="1" customHeight="1">
      <c r="A675" s="11">
        <v>13867.0</v>
      </c>
      <c r="B675" s="12" t="s">
        <v>3136</v>
      </c>
      <c r="C675" s="12" t="s">
        <v>3314</v>
      </c>
      <c r="D675" s="12" t="s">
        <v>6583</v>
      </c>
      <c r="E675" s="12" t="s">
        <v>3315</v>
      </c>
      <c r="F675" s="12" t="s">
        <v>4554</v>
      </c>
      <c r="G675" s="12" t="s">
        <v>4508</v>
      </c>
      <c r="H675" s="11">
        <v>3029650.0</v>
      </c>
      <c r="I675" s="12" t="s">
        <v>6580</v>
      </c>
      <c r="J675" s="12" t="s">
        <v>6581</v>
      </c>
      <c r="K675" s="12" t="s">
        <v>6584</v>
      </c>
      <c r="L675" s="12" t="s">
        <v>772</v>
      </c>
      <c r="M675" s="16">
        <v>45507.0</v>
      </c>
      <c r="N675" s="12" t="s">
        <v>4512</v>
      </c>
    </row>
    <row r="676" ht="14.25" hidden="1" customHeight="1">
      <c r="A676" s="3">
        <v>13867.0</v>
      </c>
      <c r="B676" s="4" t="s">
        <v>3136</v>
      </c>
      <c r="C676" s="4" t="s">
        <v>3314</v>
      </c>
      <c r="D676" s="4" t="s">
        <v>6585</v>
      </c>
      <c r="E676" s="4" t="s">
        <v>3315</v>
      </c>
      <c r="F676" s="4" t="s">
        <v>4554</v>
      </c>
      <c r="G676" s="4" t="s">
        <v>4508</v>
      </c>
      <c r="H676" s="3">
        <v>57525.0</v>
      </c>
      <c r="I676" s="4" t="s">
        <v>6580</v>
      </c>
      <c r="J676" s="4" t="s">
        <v>6581</v>
      </c>
      <c r="K676" s="4" t="s">
        <v>6586</v>
      </c>
      <c r="L676" s="4" t="s">
        <v>772</v>
      </c>
      <c r="M676" s="5">
        <v>45507.0</v>
      </c>
      <c r="N676" s="4" t="s">
        <v>4512</v>
      </c>
    </row>
    <row r="677" ht="14.25" hidden="1" customHeight="1">
      <c r="A677" s="11">
        <v>13867.0</v>
      </c>
      <c r="B677" s="12" t="s">
        <v>3136</v>
      </c>
      <c r="C677" s="12" t="s">
        <v>3431</v>
      </c>
      <c r="D677" s="12" t="s">
        <v>6587</v>
      </c>
      <c r="E677" s="12" t="s">
        <v>3433</v>
      </c>
      <c r="F677" s="12" t="s">
        <v>4554</v>
      </c>
      <c r="G677" s="12" t="s">
        <v>4508</v>
      </c>
      <c r="H677" s="11">
        <v>94400.0</v>
      </c>
      <c r="I677" s="12" t="s">
        <v>6588</v>
      </c>
      <c r="J677" s="12" t="s">
        <v>6589</v>
      </c>
      <c r="K677" s="12" t="s">
        <v>6590</v>
      </c>
      <c r="L677" s="12" t="s">
        <v>772</v>
      </c>
      <c r="M677" s="16">
        <v>45507.0</v>
      </c>
      <c r="N677" s="12" t="s">
        <v>4512</v>
      </c>
    </row>
    <row r="678" ht="14.25" hidden="1" customHeight="1">
      <c r="A678" s="3">
        <v>13867.0</v>
      </c>
      <c r="B678" s="4" t="s">
        <v>3136</v>
      </c>
      <c r="C678" s="4" t="s">
        <v>3209</v>
      </c>
      <c r="D678" s="4" t="s">
        <v>6591</v>
      </c>
      <c r="E678" s="4" t="s">
        <v>3210</v>
      </c>
      <c r="F678" s="4" t="s">
        <v>4554</v>
      </c>
      <c r="G678" s="4" t="s">
        <v>4508</v>
      </c>
      <c r="H678" s="3">
        <v>252638.0</v>
      </c>
      <c r="I678" s="4" t="s">
        <v>6592</v>
      </c>
      <c r="J678" s="4" t="s">
        <v>6593</v>
      </c>
      <c r="K678" s="4" t="s">
        <v>6594</v>
      </c>
      <c r="L678" s="4" t="s">
        <v>772</v>
      </c>
      <c r="M678" s="5">
        <v>45507.0</v>
      </c>
      <c r="N678" s="4" t="s">
        <v>4512</v>
      </c>
    </row>
    <row r="679" ht="14.25" hidden="1" customHeight="1">
      <c r="A679" s="11">
        <v>13867.0</v>
      </c>
      <c r="B679" s="12" t="s">
        <v>3136</v>
      </c>
      <c r="C679" s="12" t="s">
        <v>3336</v>
      </c>
      <c r="D679" s="12" t="s">
        <v>6595</v>
      </c>
      <c r="E679" s="12" t="s">
        <v>3337</v>
      </c>
      <c r="F679" s="12" t="s">
        <v>4554</v>
      </c>
      <c r="G679" s="12" t="s">
        <v>4508</v>
      </c>
      <c r="H679" s="11">
        <v>1.23704325E8</v>
      </c>
      <c r="I679" s="12" t="s">
        <v>6592</v>
      </c>
      <c r="J679" s="12" t="s">
        <v>6593</v>
      </c>
      <c r="K679" s="12" t="s">
        <v>6596</v>
      </c>
      <c r="L679" s="12" t="s">
        <v>772</v>
      </c>
      <c r="M679" s="16">
        <v>45507.0</v>
      </c>
      <c r="N679" s="12" t="s">
        <v>4512</v>
      </c>
    </row>
    <row r="680" ht="14.25" hidden="1" customHeight="1">
      <c r="A680" s="3">
        <v>13867.0</v>
      </c>
      <c r="B680" s="4" t="s">
        <v>3136</v>
      </c>
      <c r="C680" s="4" t="s">
        <v>3503</v>
      </c>
      <c r="D680" s="4" t="s">
        <v>6597</v>
      </c>
      <c r="E680" s="4" t="s">
        <v>3504</v>
      </c>
      <c r="F680" s="4" t="s">
        <v>4554</v>
      </c>
      <c r="G680" s="4" t="s">
        <v>4508</v>
      </c>
      <c r="H680" s="3">
        <v>444624.0</v>
      </c>
      <c r="I680" s="4" t="s">
        <v>6592</v>
      </c>
      <c r="J680" s="4" t="s">
        <v>6593</v>
      </c>
      <c r="K680" s="4" t="s">
        <v>6598</v>
      </c>
      <c r="L680" s="4" t="s">
        <v>772</v>
      </c>
      <c r="M680" s="5">
        <v>45507.0</v>
      </c>
      <c r="N680" s="4" t="s">
        <v>4512</v>
      </c>
    </row>
    <row r="681" ht="14.25" hidden="1" customHeight="1">
      <c r="A681" s="11">
        <v>13867.0</v>
      </c>
      <c r="B681" s="12" t="s">
        <v>3136</v>
      </c>
      <c r="C681" s="12" t="s">
        <v>3411</v>
      </c>
      <c r="D681" s="12" t="s">
        <v>6599</v>
      </c>
      <c r="E681" s="12" t="s">
        <v>3412</v>
      </c>
      <c r="F681" s="12" t="s">
        <v>4554</v>
      </c>
      <c r="G681" s="12" t="s">
        <v>4508</v>
      </c>
      <c r="H681" s="11">
        <v>5180002.0</v>
      </c>
      <c r="I681" s="12" t="s">
        <v>6600</v>
      </c>
      <c r="J681" s="12" t="s">
        <v>6601</v>
      </c>
      <c r="K681" s="12" t="s">
        <v>6602</v>
      </c>
      <c r="L681" s="12" t="s">
        <v>772</v>
      </c>
      <c r="M681" s="16">
        <v>45507.0</v>
      </c>
      <c r="N681" s="12" t="s">
        <v>4512</v>
      </c>
    </row>
    <row r="682" ht="14.25" hidden="1" customHeight="1">
      <c r="A682" s="3">
        <v>13867.0</v>
      </c>
      <c r="B682" s="4" t="s">
        <v>3136</v>
      </c>
      <c r="C682" s="4" t="s">
        <v>3473</v>
      </c>
      <c r="D682" s="4" t="s">
        <v>6603</v>
      </c>
      <c r="E682" s="4" t="s">
        <v>3474</v>
      </c>
      <c r="F682" s="4" t="s">
        <v>4554</v>
      </c>
      <c r="G682" s="4" t="s">
        <v>4508</v>
      </c>
      <c r="H682" s="3">
        <v>56500.0</v>
      </c>
      <c r="I682" s="4" t="s">
        <v>6600</v>
      </c>
      <c r="J682" s="4" t="s">
        <v>6601</v>
      </c>
      <c r="K682" s="4" t="s">
        <v>6604</v>
      </c>
      <c r="L682" s="4" t="s">
        <v>772</v>
      </c>
      <c r="M682" s="5">
        <v>45507.0</v>
      </c>
      <c r="N682" s="4" t="s">
        <v>4512</v>
      </c>
    </row>
    <row r="683" ht="14.25" hidden="1" customHeight="1">
      <c r="A683" s="11">
        <v>13867.0</v>
      </c>
      <c r="B683" s="12" t="s">
        <v>3136</v>
      </c>
      <c r="C683" s="12" t="s">
        <v>3184</v>
      </c>
      <c r="D683" s="12" t="s">
        <v>6605</v>
      </c>
      <c r="E683" s="12" t="s">
        <v>3185</v>
      </c>
      <c r="F683" s="12" t="s">
        <v>4554</v>
      </c>
      <c r="G683" s="12" t="s">
        <v>4508</v>
      </c>
      <c r="H683" s="11">
        <v>4072527.0</v>
      </c>
      <c r="I683" s="12" t="s">
        <v>6606</v>
      </c>
      <c r="J683" s="12" t="s">
        <v>6607</v>
      </c>
      <c r="K683" s="12" t="s">
        <v>6608</v>
      </c>
      <c r="L683" s="12" t="s">
        <v>772</v>
      </c>
      <c r="M683" s="16">
        <v>45507.0</v>
      </c>
      <c r="N683" s="12" t="s">
        <v>4512</v>
      </c>
    </row>
    <row r="684" ht="14.25" hidden="1" customHeight="1">
      <c r="A684" s="3">
        <v>13867.0</v>
      </c>
      <c r="B684" s="4" t="s">
        <v>3136</v>
      </c>
      <c r="C684" s="4" t="s">
        <v>3227</v>
      </c>
      <c r="D684" s="4" t="s">
        <v>6609</v>
      </c>
      <c r="E684" s="4" t="s">
        <v>3228</v>
      </c>
      <c r="F684" s="4" t="s">
        <v>4554</v>
      </c>
      <c r="G684" s="4" t="s">
        <v>4508</v>
      </c>
      <c r="H684" s="3">
        <v>1.4454071E7</v>
      </c>
      <c r="I684" s="4" t="s">
        <v>6606</v>
      </c>
      <c r="J684" s="4" t="s">
        <v>6607</v>
      </c>
      <c r="K684" s="4" t="s">
        <v>6610</v>
      </c>
      <c r="L684" s="4" t="s">
        <v>772</v>
      </c>
      <c r="M684" s="5">
        <v>45507.0</v>
      </c>
      <c r="N684" s="4" t="s">
        <v>4512</v>
      </c>
    </row>
    <row r="685" ht="14.25" hidden="1" customHeight="1">
      <c r="A685" s="11">
        <v>13867.0</v>
      </c>
      <c r="B685" s="12" t="s">
        <v>3136</v>
      </c>
      <c r="C685" s="12" t="s">
        <v>3576</v>
      </c>
      <c r="D685" s="12" t="s">
        <v>6611</v>
      </c>
      <c r="E685" s="12" t="s">
        <v>6612</v>
      </c>
      <c r="F685" s="12" t="s">
        <v>4554</v>
      </c>
      <c r="G685" s="12" t="s">
        <v>4508</v>
      </c>
      <c r="H685" s="11">
        <v>3499999.0</v>
      </c>
      <c r="I685" s="12" t="s">
        <v>6613</v>
      </c>
      <c r="J685" s="12" t="s">
        <v>6614</v>
      </c>
      <c r="K685" s="12" t="s">
        <v>6615</v>
      </c>
      <c r="L685" s="12" t="s">
        <v>772</v>
      </c>
      <c r="M685" s="16">
        <v>45507.0</v>
      </c>
      <c r="N685" s="12" t="s">
        <v>4512</v>
      </c>
    </row>
    <row r="686" ht="14.25" hidden="1" customHeight="1">
      <c r="A686" s="3">
        <v>13867.0</v>
      </c>
      <c r="B686" s="4" t="s">
        <v>3136</v>
      </c>
      <c r="C686" s="4" t="s">
        <v>3359</v>
      </c>
      <c r="D686" s="4" t="s">
        <v>6616</v>
      </c>
      <c r="E686" s="4" t="s">
        <v>3360</v>
      </c>
      <c r="F686" s="4" t="s">
        <v>4554</v>
      </c>
      <c r="G686" s="4" t="s">
        <v>4508</v>
      </c>
      <c r="H686" s="3">
        <v>59000.0</v>
      </c>
      <c r="I686" s="4" t="s">
        <v>6617</v>
      </c>
      <c r="J686" s="4" t="s">
        <v>6618</v>
      </c>
      <c r="K686" s="4" t="s">
        <v>6619</v>
      </c>
      <c r="L686" s="4" t="s">
        <v>772</v>
      </c>
      <c r="M686" s="5">
        <v>45507.0</v>
      </c>
      <c r="N686" s="4" t="s">
        <v>4512</v>
      </c>
    </row>
    <row r="687" ht="14.25" hidden="1" customHeight="1">
      <c r="A687" s="11">
        <v>13867.0</v>
      </c>
      <c r="B687" s="12" t="s">
        <v>3136</v>
      </c>
      <c r="C687" s="12" t="s">
        <v>3277</v>
      </c>
      <c r="D687" s="12" t="s">
        <v>6620</v>
      </c>
      <c r="E687" s="12" t="s">
        <v>6441</v>
      </c>
      <c r="F687" s="12" t="s">
        <v>4554</v>
      </c>
      <c r="G687" s="12" t="s">
        <v>4508</v>
      </c>
      <c r="H687" s="11">
        <v>365505.0</v>
      </c>
      <c r="I687" s="12" t="s">
        <v>6621</v>
      </c>
      <c r="J687" s="12" t="s">
        <v>6622</v>
      </c>
      <c r="K687" s="12" t="s">
        <v>6623</v>
      </c>
      <c r="L687" s="12" t="s">
        <v>772</v>
      </c>
      <c r="M687" s="16">
        <v>45507.0</v>
      </c>
      <c r="N687" s="12" t="s">
        <v>4512</v>
      </c>
    </row>
    <row r="688" ht="14.25" hidden="1" customHeight="1">
      <c r="A688" s="3">
        <v>13867.0</v>
      </c>
      <c r="B688" s="4" t="s">
        <v>3136</v>
      </c>
      <c r="C688" s="4" t="s">
        <v>3209</v>
      </c>
      <c r="D688" s="4" t="s">
        <v>6624</v>
      </c>
      <c r="E688" s="4" t="s">
        <v>3210</v>
      </c>
      <c r="F688" s="4" t="s">
        <v>4554</v>
      </c>
      <c r="G688" s="4" t="s">
        <v>4508</v>
      </c>
      <c r="H688" s="3">
        <v>101952.0</v>
      </c>
      <c r="I688" s="4" t="s">
        <v>5331</v>
      </c>
      <c r="J688" s="4" t="s">
        <v>5332</v>
      </c>
      <c r="K688" s="4" t="s">
        <v>6625</v>
      </c>
      <c r="L688" s="4" t="s">
        <v>772</v>
      </c>
      <c r="M688" s="5">
        <v>45507.0</v>
      </c>
      <c r="N688" s="4" t="s">
        <v>4512</v>
      </c>
    </row>
    <row r="689" ht="14.25" hidden="1" customHeight="1">
      <c r="A689" s="11">
        <v>13867.0</v>
      </c>
      <c r="B689" s="12" t="s">
        <v>3136</v>
      </c>
      <c r="C689" s="12" t="s">
        <v>3355</v>
      </c>
      <c r="D689" s="12" t="s">
        <v>6626</v>
      </c>
      <c r="E689" s="12" t="s">
        <v>3356</v>
      </c>
      <c r="F689" s="12" t="s">
        <v>4554</v>
      </c>
      <c r="G689" s="12" t="s">
        <v>4508</v>
      </c>
      <c r="H689" s="11">
        <v>10266.0</v>
      </c>
      <c r="I689" s="12" t="s">
        <v>6627</v>
      </c>
      <c r="J689" s="12" t="s">
        <v>6628</v>
      </c>
      <c r="K689" s="12" t="s">
        <v>6629</v>
      </c>
      <c r="L689" s="12" t="s">
        <v>772</v>
      </c>
      <c r="M689" s="16">
        <v>45507.0</v>
      </c>
      <c r="N689" s="12" t="s">
        <v>4512</v>
      </c>
    </row>
    <row r="690" ht="14.25" hidden="1" customHeight="1">
      <c r="A690" s="3">
        <v>13867.0</v>
      </c>
      <c r="B690" s="4" t="s">
        <v>3136</v>
      </c>
      <c r="C690" s="4" t="s">
        <v>3251</v>
      </c>
      <c r="D690" s="4" t="s">
        <v>6630</v>
      </c>
      <c r="E690" s="4" t="s">
        <v>3252</v>
      </c>
      <c r="F690" s="4" t="s">
        <v>4554</v>
      </c>
      <c r="G690" s="4" t="s">
        <v>4508</v>
      </c>
      <c r="H690" s="3">
        <v>263376.0</v>
      </c>
      <c r="I690" s="4" t="s">
        <v>6631</v>
      </c>
      <c r="J690" s="4" t="s">
        <v>6632</v>
      </c>
      <c r="K690" s="4" t="s">
        <v>6633</v>
      </c>
      <c r="L690" s="4" t="s">
        <v>772</v>
      </c>
      <c r="M690" s="5">
        <v>45507.0</v>
      </c>
      <c r="N690" s="4" t="s">
        <v>4512</v>
      </c>
    </row>
    <row r="691" ht="14.25" hidden="1" customHeight="1">
      <c r="A691" s="11">
        <v>13867.0</v>
      </c>
      <c r="B691" s="12" t="s">
        <v>3136</v>
      </c>
      <c r="C691" s="12" t="s">
        <v>3288</v>
      </c>
      <c r="D691" s="12" t="s">
        <v>6634</v>
      </c>
      <c r="E691" s="12" t="s">
        <v>3289</v>
      </c>
      <c r="F691" s="12" t="s">
        <v>4554</v>
      </c>
      <c r="G691" s="12" t="s">
        <v>4508</v>
      </c>
      <c r="H691" s="11">
        <v>399500.0</v>
      </c>
      <c r="I691" s="12" t="s">
        <v>6635</v>
      </c>
      <c r="J691" s="12" t="s">
        <v>6636</v>
      </c>
      <c r="K691" s="12" t="s">
        <v>6637</v>
      </c>
      <c r="L691" s="12" t="s">
        <v>772</v>
      </c>
      <c r="M691" s="16">
        <v>45507.0</v>
      </c>
      <c r="N691" s="12" t="s">
        <v>4512</v>
      </c>
    </row>
    <row r="692" ht="14.25" hidden="1" customHeight="1">
      <c r="A692" s="3">
        <v>13867.0</v>
      </c>
      <c r="B692" s="4" t="s">
        <v>3136</v>
      </c>
      <c r="C692" s="4" t="s">
        <v>3223</v>
      </c>
      <c r="D692" s="4" t="s">
        <v>6638</v>
      </c>
      <c r="E692" s="4" t="s">
        <v>3224</v>
      </c>
      <c r="F692" s="4" t="s">
        <v>4554</v>
      </c>
      <c r="G692" s="4" t="s">
        <v>4508</v>
      </c>
      <c r="H692" s="3">
        <v>392704.0</v>
      </c>
      <c r="I692" s="4" t="s">
        <v>6639</v>
      </c>
      <c r="J692" s="4" t="s">
        <v>6640</v>
      </c>
      <c r="K692" s="4" t="s">
        <v>6641</v>
      </c>
      <c r="L692" s="4" t="s">
        <v>772</v>
      </c>
      <c r="M692" s="5">
        <v>45507.0</v>
      </c>
      <c r="N692" s="4" t="s">
        <v>4512</v>
      </c>
    </row>
    <row r="693" ht="14.25" hidden="1" customHeight="1">
      <c r="A693" s="11">
        <v>13867.0</v>
      </c>
      <c r="B693" s="12" t="s">
        <v>3136</v>
      </c>
      <c r="C693" s="12" t="s">
        <v>3300</v>
      </c>
      <c r="D693" s="12" t="s">
        <v>6642</v>
      </c>
      <c r="E693" s="12" t="s">
        <v>6643</v>
      </c>
      <c r="F693" s="12" t="s">
        <v>4554</v>
      </c>
      <c r="G693" s="12" t="s">
        <v>4508</v>
      </c>
      <c r="H693" s="11">
        <v>248980.0</v>
      </c>
      <c r="I693" s="12" t="s">
        <v>6644</v>
      </c>
      <c r="J693" s="12" t="s">
        <v>6645</v>
      </c>
      <c r="K693" s="12" t="s">
        <v>6646</v>
      </c>
      <c r="L693" s="12" t="s">
        <v>772</v>
      </c>
      <c r="M693" s="16">
        <v>45507.0</v>
      </c>
      <c r="N693" s="12" t="s">
        <v>4512</v>
      </c>
    </row>
    <row r="694" ht="14.25" hidden="1" customHeight="1">
      <c r="A694" s="3">
        <v>13867.0</v>
      </c>
      <c r="B694" s="4" t="s">
        <v>3136</v>
      </c>
      <c r="C694" s="4" t="s">
        <v>3419</v>
      </c>
      <c r="D694" s="4" t="s">
        <v>6647</v>
      </c>
      <c r="E694" s="4" t="s">
        <v>3421</v>
      </c>
      <c r="F694" s="4" t="s">
        <v>4554</v>
      </c>
      <c r="G694" s="4" t="s">
        <v>4508</v>
      </c>
      <c r="H694" s="3">
        <v>65608.0</v>
      </c>
      <c r="I694" s="4" t="s">
        <v>6648</v>
      </c>
      <c r="J694" s="4" t="s">
        <v>6649</v>
      </c>
      <c r="K694" s="4" t="s">
        <v>6650</v>
      </c>
      <c r="L694" s="4" t="s">
        <v>772</v>
      </c>
      <c r="M694" s="5">
        <v>45507.0</v>
      </c>
      <c r="N694" s="4" t="s">
        <v>4512</v>
      </c>
    </row>
    <row r="695" ht="14.25" hidden="1" customHeight="1">
      <c r="A695" s="11">
        <v>13867.0</v>
      </c>
      <c r="B695" s="12" t="s">
        <v>3136</v>
      </c>
      <c r="C695" s="12" t="s">
        <v>3532</v>
      </c>
      <c r="D695" s="12" t="s">
        <v>6651</v>
      </c>
      <c r="E695" s="12" t="s">
        <v>3533</v>
      </c>
      <c r="F695" s="12" t="s">
        <v>4554</v>
      </c>
      <c r="G695" s="12" t="s">
        <v>4508</v>
      </c>
      <c r="H695" s="11">
        <v>4884898.0</v>
      </c>
      <c r="I695" s="12" t="s">
        <v>6648</v>
      </c>
      <c r="J695" s="12" t="s">
        <v>6649</v>
      </c>
      <c r="K695" s="12" t="s">
        <v>6652</v>
      </c>
      <c r="L695" s="12" t="s">
        <v>772</v>
      </c>
      <c r="M695" s="16">
        <v>45507.0</v>
      </c>
      <c r="N695" s="12" t="s">
        <v>4512</v>
      </c>
    </row>
    <row r="696" ht="14.25" hidden="1" customHeight="1">
      <c r="A696" s="3">
        <v>13867.0</v>
      </c>
      <c r="B696" s="4" t="s">
        <v>3136</v>
      </c>
      <c r="C696" s="4" t="s">
        <v>3362</v>
      </c>
      <c r="D696" s="4" t="s">
        <v>6653</v>
      </c>
      <c r="E696" s="4" t="s">
        <v>3363</v>
      </c>
      <c r="F696" s="4" t="s">
        <v>4554</v>
      </c>
      <c r="G696" s="4" t="s">
        <v>4508</v>
      </c>
      <c r="H696" s="3">
        <v>9440.0</v>
      </c>
      <c r="I696" s="4" t="s">
        <v>6654</v>
      </c>
      <c r="J696" s="4" t="s">
        <v>6655</v>
      </c>
      <c r="K696" s="4" t="s">
        <v>6656</v>
      </c>
      <c r="L696" s="4" t="s">
        <v>772</v>
      </c>
      <c r="M696" s="5">
        <v>45507.0</v>
      </c>
      <c r="N696" s="4" t="s">
        <v>4512</v>
      </c>
    </row>
    <row r="697" ht="14.25" hidden="1" customHeight="1">
      <c r="A697" s="11">
        <v>13867.0</v>
      </c>
      <c r="B697" s="12" t="s">
        <v>3136</v>
      </c>
      <c r="C697" s="12" t="s">
        <v>3227</v>
      </c>
      <c r="D697" s="12" t="s">
        <v>6657</v>
      </c>
      <c r="E697" s="12" t="s">
        <v>3228</v>
      </c>
      <c r="F697" s="12" t="s">
        <v>4554</v>
      </c>
      <c r="G697" s="12" t="s">
        <v>4508</v>
      </c>
      <c r="H697" s="11">
        <v>4557957.0</v>
      </c>
      <c r="I697" s="12" t="s">
        <v>5360</v>
      </c>
      <c r="J697" s="12" t="s">
        <v>5361</v>
      </c>
      <c r="K697" s="12" t="s">
        <v>6658</v>
      </c>
      <c r="L697" s="12" t="s">
        <v>772</v>
      </c>
      <c r="M697" s="16">
        <v>45507.0</v>
      </c>
      <c r="N697" s="12" t="s">
        <v>4512</v>
      </c>
    </row>
    <row r="698" ht="14.25" hidden="1" customHeight="1">
      <c r="A698" s="3">
        <v>13867.0</v>
      </c>
      <c r="B698" s="4" t="s">
        <v>3136</v>
      </c>
      <c r="C698" s="4" t="s">
        <v>3288</v>
      </c>
      <c r="D698" s="4" t="s">
        <v>6659</v>
      </c>
      <c r="E698" s="4" t="s">
        <v>3289</v>
      </c>
      <c r="F698" s="4" t="s">
        <v>5144</v>
      </c>
      <c r="G698" s="4" t="s">
        <v>4508</v>
      </c>
      <c r="H698" s="3">
        <v>403729.0</v>
      </c>
      <c r="I698" s="4" t="s">
        <v>6660</v>
      </c>
      <c r="J698" s="4" t="s">
        <v>6661</v>
      </c>
      <c r="K698" s="4" t="s">
        <v>6662</v>
      </c>
      <c r="L698" s="4" t="s">
        <v>772</v>
      </c>
      <c r="M698" s="5">
        <v>45507.0</v>
      </c>
      <c r="N698" s="4" t="s">
        <v>4512</v>
      </c>
    </row>
    <row r="699" ht="14.25" hidden="1" customHeight="1">
      <c r="A699" s="11">
        <v>13867.0</v>
      </c>
      <c r="B699" s="12" t="s">
        <v>3136</v>
      </c>
      <c r="C699" s="12" t="s">
        <v>3153</v>
      </c>
      <c r="D699" s="12" t="s">
        <v>6663</v>
      </c>
      <c r="E699" s="12" t="s">
        <v>3154</v>
      </c>
      <c r="F699" s="12" t="s">
        <v>2345</v>
      </c>
      <c r="G699" s="12" t="s">
        <v>4508</v>
      </c>
      <c r="H699" s="11">
        <v>621071.0</v>
      </c>
      <c r="I699" s="12" t="s">
        <v>6664</v>
      </c>
      <c r="J699" s="12" t="s">
        <v>6665</v>
      </c>
      <c r="K699" s="12" t="s">
        <v>5138</v>
      </c>
      <c r="L699" s="12" t="s">
        <v>772</v>
      </c>
      <c r="M699" s="16">
        <v>45507.0</v>
      </c>
      <c r="N699" s="12" t="s">
        <v>4512</v>
      </c>
    </row>
    <row r="700" ht="14.25" hidden="1" customHeight="1">
      <c r="A700" s="3">
        <v>13867.0</v>
      </c>
      <c r="B700" s="4" t="s">
        <v>3136</v>
      </c>
      <c r="C700" s="4" t="s">
        <v>3153</v>
      </c>
      <c r="D700" s="4" t="s">
        <v>6666</v>
      </c>
      <c r="E700" s="4" t="s">
        <v>3154</v>
      </c>
      <c r="F700" s="4" t="s">
        <v>4507</v>
      </c>
      <c r="G700" s="4" t="s">
        <v>4508</v>
      </c>
      <c r="H700" s="3">
        <v>2743933.0</v>
      </c>
      <c r="I700" s="4" t="s">
        <v>6664</v>
      </c>
      <c r="J700" s="4" t="s">
        <v>6665</v>
      </c>
      <c r="K700" s="4" t="s">
        <v>6667</v>
      </c>
      <c r="L700" s="4" t="s">
        <v>772</v>
      </c>
      <c r="M700" s="5">
        <v>45507.0</v>
      </c>
      <c r="N700" s="4" t="s">
        <v>4512</v>
      </c>
    </row>
    <row r="701" ht="14.25" hidden="1" customHeight="1">
      <c r="A701" s="11">
        <v>13867.0</v>
      </c>
      <c r="B701" s="12" t="s">
        <v>3136</v>
      </c>
      <c r="C701" s="12" t="s">
        <v>3310</v>
      </c>
      <c r="D701" s="12" t="s">
        <v>6668</v>
      </c>
      <c r="E701" s="12" t="s">
        <v>3311</v>
      </c>
      <c r="F701" s="12" t="s">
        <v>4554</v>
      </c>
      <c r="G701" s="12" t="s">
        <v>4508</v>
      </c>
      <c r="H701" s="11">
        <v>2.30317229E8</v>
      </c>
      <c r="I701" s="12" t="s">
        <v>6669</v>
      </c>
      <c r="J701" s="12" t="s">
        <v>6670</v>
      </c>
      <c r="K701" s="12" t="s">
        <v>6671</v>
      </c>
      <c r="L701" s="12" t="s">
        <v>772</v>
      </c>
      <c r="M701" s="16">
        <v>45507.0</v>
      </c>
      <c r="N701" s="12" t="s">
        <v>4512</v>
      </c>
    </row>
    <row r="702" ht="14.25" hidden="1" customHeight="1">
      <c r="A702" s="3">
        <v>13867.0</v>
      </c>
      <c r="B702" s="4" t="s">
        <v>3136</v>
      </c>
      <c r="C702" s="4" t="s">
        <v>3465</v>
      </c>
      <c r="D702" s="4" t="s">
        <v>6672</v>
      </c>
      <c r="E702" s="4" t="s">
        <v>3466</v>
      </c>
      <c r="F702" s="4" t="s">
        <v>4554</v>
      </c>
      <c r="G702" s="4" t="s">
        <v>4508</v>
      </c>
      <c r="H702" s="3">
        <v>548405.0</v>
      </c>
      <c r="I702" s="4" t="s">
        <v>6669</v>
      </c>
      <c r="J702" s="4" t="s">
        <v>6670</v>
      </c>
      <c r="K702" s="4" t="s">
        <v>6673</v>
      </c>
      <c r="L702" s="4" t="s">
        <v>772</v>
      </c>
      <c r="M702" s="5">
        <v>45507.0</v>
      </c>
      <c r="N702" s="4" t="s">
        <v>4512</v>
      </c>
    </row>
    <row r="703" ht="14.25" hidden="1" customHeight="1">
      <c r="A703" s="11">
        <v>13867.0</v>
      </c>
      <c r="B703" s="12" t="s">
        <v>3136</v>
      </c>
      <c r="C703" s="12" t="s">
        <v>3251</v>
      </c>
      <c r="D703" s="12" t="s">
        <v>6674</v>
      </c>
      <c r="E703" s="12" t="s">
        <v>3252</v>
      </c>
      <c r="F703" s="12" t="s">
        <v>4554</v>
      </c>
      <c r="G703" s="12" t="s">
        <v>4508</v>
      </c>
      <c r="H703" s="11">
        <v>3152016.0</v>
      </c>
      <c r="I703" s="12" t="s">
        <v>5094</v>
      </c>
      <c r="J703" s="12" t="s">
        <v>5095</v>
      </c>
      <c r="K703" s="12" t="s">
        <v>6675</v>
      </c>
      <c r="L703" s="12" t="s">
        <v>772</v>
      </c>
      <c r="M703" s="16">
        <v>45507.0</v>
      </c>
      <c r="N703" s="12" t="s">
        <v>4512</v>
      </c>
    </row>
    <row r="704" ht="14.25" hidden="1" customHeight="1">
      <c r="A704" s="3">
        <v>13867.0</v>
      </c>
      <c r="B704" s="4" t="s">
        <v>3136</v>
      </c>
      <c r="C704" s="4" t="s">
        <v>3188</v>
      </c>
      <c r="D704" s="4" t="s">
        <v>6676</v>
      </c>
      <c r="E704" s="4" t="s">
        <v>3189</v>
      </c>
      <c r="F704" s="4" t="s">
        <v>4554</v>
      </c>
      <c r="G704" s="4" t="s">
        <v>4508</v>
      </c>
      <c r="H704" s="3">
        <v>4.2543425E7</v>
      </c>
      <c r="I704" s="4" t="s">
        <v>6677</v>
      </c>
      <c r="J704" s="4" t="s">
        <v>6678</v>
      </c>
      <c r="K704" s="4" t="s">
        <v>6679</v>
      </c>
      <c r="L704" s="4" t="s">
        <v>772</v>
      </c>
      <c r="M704" s="5">
        <v>45507.0</v>
      </c>
      <c r="N704" s="4" t="s">
        <v>4512</v>
      </c>
    </row>
    <row r="705" ht="14.25" hidden="1" customHeight="1">
      <c r="A705" s="11">
        <v>13867.0</v>
      </c>
      <c r="B705" s="12" t="s">
        <v>3136</v>
      </c>
      <c r="C705" s="12" t="s">
        <v>3204</v>
      </c>
      <c r="D705" s="12" t="s">
        <v>6680</v>
      </c>
      <c r="E705" s="12" t="s">
        <v>3206</v>
      </c>
      <c r="F705" s="12" t="s">
        <v>4554</v>
      </c>
      <c r="G705" s="12" t="s">
        <v>4508</v>
      </c>
      <c r="H705" s="11">
        <v>1.1480002E7</v>
      </c>
      <c r="I705" s="12" t="s">
        <v>6681</v>
      </c>
      <c r="J705" s="12" t="s">
        <v>6682</v>
      </c>
      <c r="K705" s="12" t="s">
        <v>6683</v>
      </c>
      <c r="L705" s="12" t="s">
        <v>772</v>
      </c>
      <c r="M705" s="16">
        <v>45507.0</v>
      </c>
      <c r="N705" s="12" t="s">
        <v>4512</v>
      </c>
    </row>
    <row r="706" ht="14.25" hidden="1" customHeight="1">
      <c r="A706" s="3">
        <v>13867.0</v>
      </c>
      <c r="B706" s="4" t="s">
        <v>3136</v>
      </c>
      <c r="C706" s="4" t="s">
        <v>3318</v>
      </c>
      <c r="D706" s="4" t="s">
        <v>6684</v>
      </c>
      <c r="E706" s="4" t="s">
        <v>3319</v>
      </c>
      <c r="F706" s="4" t="s">
        <v>4554</v>
      </c>
      <c r="G706" s="4" t="s">
        <v>4508</v>
      </c>
      <c r="H706" s="3">
        <v>1920000.0</v>
      </c>
      <c r="I706" s="4" t="s">
        <v>6685</v>
      </c>
      <c r="J706" s="4" t="s">
        <v>6686</v>
      </c>
      <c r="K706" s="4" t="s">
        <v>6687</v>
      </c>
      <c r="L706" s="4" t="s">
        <v>772</v>
      </c>
      <c r="M706" s="5">
        <v>45507.0</v>
      </c>
      <c r="N706" s="4" t="s">
        <v>4512</v>
      </c>
    </row>
    <row r="707" ht="14.25" hidden="1" customHeight="1">
      <c r="A707" s="11">
        <v>13867.0</v>
      </c>
      <c r="B707" s="12" t="s">
        <v>3136</v>
      </c>
      <c r="C707" s="12" t="s">
        <v>3381</v>
      </c>
      <c r="D707" s="12" t="s">
        <v>6688</v>
      </c>
      <c r="E707" s="12" t="s">
        <v>3382</v>
      </c>
      <c r="F707" s="12" t="s">
        <v>4507</v>
      </c>
      <c r="G707" s="12" t="s">
        <v>4508</v>
      </c>
      <c r="H707" s="11">
        <v>18880.0</v>
      </c>
      <c r="I707" s="12" t="s">
        <v>6689</v>
      </c>
      <c r="J707" s="12" t="s">
        <v>6690</v>
      </c>
      <c r="K707" s="12" t="s">
        <v>6691</v>
      </c>
      <c r="L707" s="12" t="s">
        <v>772</v>
      </c>
      <c r="M707" s="16">
        <v>45507.0</v>
      </c>
      <c r="N707" s="12" t="s">
        <v>4512</v>
      </c>
    </row>
    <row r="708" ht="14.25" hidden="1" customHeight="1">
      <c r="A708" s="3">
        <v>13867.0</v>
      </c>
      <c r="B708" s="4" t="s">
        <v>3136</v>
      </c>
      <c r="C708" s="4" t="s">
        <v>3265</v>
      </c>
      <c r="D708" s="4" t="s">
        <v>6692</v>
      </c>
      <c r="E708" s="4" t="s">
        <v>3266</v>
      </c>
      <c r="F708" s="4" t="s">
        <v>4554</v>
      </c>
      <c r="G708" s="4" t="s">
        <v>4508</v>
      </c>
      <c r="H708" s="3">
        <v>212223.0</v>
      </c>
      <c r="I708" s="4" t="s">
        <v>6693</v>
      </c>
      <c r="J708" s="4" t="s">
        <v>6694</v>
      </c>
      <c r="K708" s="4" t="s">
        <v>6695</v>
      </c>
      <c r="L708" s="4" t="s">
        <v>772</v>
      </c>
      <c r="M708" s="5">
        <v>45507.0</v>
      </c>
      <c r="N708" s="4" t="s">
        <v>4512</v>
      </c>
    </row>
    <row r="709" ht="14.25" hidden="1" customHeight="1">
      <c r="A709" s="11">
        <v>13867.0</v>
      </c>
      <c r="B709" s="12" t="s">
        <v>3136</v>
      </c>
      <c r="C709" s="12" t="s">
        <v>3532</v>
      </c>
      <c r="D709" s="12" t="s">
        <v>6696</v>
      </c>
      <c r="E709" s="12" t="s">
        <v>3533</v>
      </c>
      <c r="F709" s="12" t="s">
        <v>4554</v>
      </c>
      <c r="G709" s="12" t="s">
        <v>4508</v>
      </c>
      <c r="H709" s="11">
        <v>257594.0</v>
      </c>
      <c r="I709" s="12" t="s">
        <v>6697</v>
      </c>
      <c r="J709" s="12" t="s">
        <v>6698</v>
      </c>
      <c r="K709" s="12" t="s">
        <v>6699</v>
      </c>
      <c r="L709" s="12" t="s">
        <v>772</v>
      </c>
      <c r="M709" s="16">
        <v>45507.0</v>
      </c>
      <c r="N709" s="12" t="s">
        <v>4512</v>
      </c>
    </row>
    <row r="710" ht="14.25" hidden="1" customHeight="1">
      <c r="A710" s="3">
        <v>13867.0</v>
      </c>
      <c r="B710" s="4" t="s">
        <v>3136</v>
      </c>
      <c r="C710" s="4" t="s">
        <v>3583</v>
      </c>
      <c r="D710" s="4" t="s">
        <v>6700</v>
      </c>
      <c r="E710" s="4" t="s">
        <v>6701</v>
      </c>
      <c r="F710" s="4" t="s">
        <v>4554</v>
      </c>
      <c r="G710" s="4" t="s">
        <v>4508</v>
      </c>
      <c r="H710" s="3">
        <v>70000.0</v>
      </c>
      <c r="I710" s="4" t="s">
        <v>6702</v>
      </c>
      <c r="J710" s="4" t="s">
        <v>6703</v>
      </c>
      <c r="K710" s="4" t="s">
        <v>6704</v>
      </c>
      <c r="L710" s="4" t="s">
        <v>772</v>
      </c>
      <c r="M710" s="5">
        <v>45507.0</v>
      </c>
      <c r="N710" s="4" t="s">
        <v>4512</v>
      </c>
    </row>
    <row r="711" ht="14.25" hidden="1" customHeight="1">
      <c r="A711" s="11">
        <v>13867.0</v>
      </c>
      <c r="B711" s="12" t="s">
        <v>3136</v>
      </c>
      <c r="C711" s="12" t="s">
        <v>3594</v>
      </c>
      <c r="D711" s="12" t="s">
        <v>6705</v>
      </c>
      <c r="E711" s="12" t="s">
        <v>3595</v>
      </c>
      <c r="F711" s="12" t="s">
        <v>5144</v>
      </c>
      <c r="G711" s="12" t="s">
        <v>4508</v>
      </c>
      <c r="H711" s="11">
        <v>11500.0</v>
      </c>
      <c r="I711" s="12" t="s">
        <v>6706</v>
      </c>
      <c r="J711" s="12" t="s">
        <v>6707</v>
      </c>
      <c r="K711" s="12" t="s">
        <v>6708</v>
      </c>
      <c r="L711" s="12" t="s">
        <v>772</v>
      </c>
      <c r="M711" s="16">
        <v>45507.0</v>
      </c>
      <c r="N711" s="12" t="s">
        <v>4512</v>
      </c>
    </row>
    <row r="712" ht="14.25" customHeight="1">
      <c r="A712" s="3">
        <v>13856.0</v>
      </c>
      <c r="B712" s="4" t="s">
        <v>515</v>
      </c>
      <c r="C712" s="4" t="s">
        <v>3659</v>
      </c>
      <c r="D712" s="4" t="s">
        <v>6709</v>
      </c>
      <c r="E712" s="4" t="s">
        <v>3660</v>
      </c>
      <c r="F712" s="4" t="s">
        <v>4554</v>
      </c>
      <c r="G712" s="4" t="s">
        <v>4508</v>
      </c>
      <c r="H712" s="3">
        <v>150000.0</v>
      </c>
      <c r="I712" s="4" t="s">
        <v>6710</v>
      </c>
      <c r="J712" s="4" t="s">
        <v>6711</v>
      </c>
      <c r="K712" s="4" t="s">
        <v>6712</v>
      </c>
      <c r="L712" s="4" t="s">
        <v>772</v>
      </c>
      <c r="M712" s="5">
        <v>45507.0</v>
      </c>
      <c r="N712" s="4" t="s">
        <v>4512</v>
      </c>
    </row>
    <row r="713" ht="14.25" customHeight="1">
      <c r="A713" s="11">
        <v>13856.0</v>
      </c>
      <c r="B713" s="12" t="s">
        <v>515</v>
      </c>
      <c r="C713" s="12" t="s">
        <v>3671</v>
      </c>
      <c r="D713" s="12" t="s">
        <v>6713</v>
      </c>
      <c r="E713" s="12" t="s">
        <v>3672</v>
      </c>
      <c r="F713" s="12" t="s">
        <v>4554</v>
      </c>
      <c r="G713" s="12" t="s">
        <v>4508</v>
      </c>
      <c r="H713" s="11">
        <v>1132800.0</v>
      </c>
      <c r="I713" s="12" t="s">
        <v>6714</v>
      </c>
      <c r="J713" s="12" t="s">
        <v>6715</v>
      </c>
      <c r="K713" s="12" t="s">
        <v>6716</v>
      </c>
      <c r="L713" s="12" t="s">
        <v>772</v>
      </c>
      <c r="M713" s="16">
        <v>45507.0</v>
      </c>
      <c r="N713" s="12" t="s">
        <v>4512</v>
      </c>
    </row>
    <row r="714" ht="14.25" customHeight="1">
      <c r="A714" s="3">
        <v>13856.0</v>
      </c>
      <c r="B714" s="4" t="s">
        <v>515</v>
      </c>
      <c r="C714" s="4" t="s">
        <v>3932</v>
      </c>
      <c r="D714" s="4" t="s">
        <v>6717</v>
      </c>
      <c r="E714" s="4" t="s">
        <v>3933</v>
      </c>
      <c r="F714" s="4" t="s">
        <v>4507</v>
      </c>
      <c r="G714" s="4" t="s">
        <v>4508</v>
      </c>
      <c r="H714" s="3">
        <v>132200.0</v>
      </c>
      <c r="I714" s="4" t="s">
        <v>6714</v>
      </c>
      <c r="J714" s="4" t="s">
        <v>6715</v>
      </c>
      <c r="K714" s="4" t="s">
        <v>6718</v>
      </c>
      <c r="L714" s="4" t="s">
        <v>772</v>
      </c>
      <c r="M714" s="5">
        <v>45507.0</v>
      </c>
      <c r="N714" s="4" t="s">
        <v>4512</v>
      </c>
    </row>
    <row r="715" ht="14.25" customHeight="1">
      <c r="A715" s="11">
        <v>13856.0</v>
      </c>
      <c r="B715" s="12" t="s">
        <v>515</v>
      </c>
      <c r="C715" s="12" t="s">
        <v>3659</v>
      </c>
      <c r="D715" s="12" t="s">
        <v>6719</v>
      </c>
      <c r="E715" s="12" t="s">
        <v>3660</v>
      </c>
      <c r="F715" s="12" t="s">
        <v>4554</v>
      </c>
      <c r="G715" s="12" t="s">
        <v>4508</v>
      </c>
      <c r="H715" s="11">
        <v>150000.0</v>
      </c>
      <c r="I715" s="12" t="s">
        <v>6720</v>
      </c>
      <c r="J715" s="12" t="s">
        <v>6721</v>
      </c>
      <c r="K715" s="12" t="s">
        <v>6722</v>
      </c>
      <c r="L715" s="12" t="s">
        <v>772</v>
      </c>
      <c r="M715" s="16">
        <v>45507.0</v>
      </c>
      <c r="N715" s="12" t="s">
        <v>4512</v>
      </c>
    </row>
    <row r="716" ht="14.25" customHeight="1">
      <c r="A716" s="3">
        <v>13856.0</v>
      </c>
      <c r="B716" s="4" t="s">
        <v>515</v>
      </c>
      <c r="C716" s="4" t="s">
        <v>3659</v>
      </c>
      <c r="D716" s="4" t="s">
        <v>6723</v>
      </c>
      <c r="E716" s="4" t="s">
        <v>3660</v>
      </c>
      <c r="F716" s="4" t="s">
        <v>4554</v>
      </c>
      <c r="G716" s="4" t="s">
        <v>4508</v>
      </c>
      <c r="H716" s="3">
        <v>150000.0</v>
      </c>
      <c r="I716" s="4" t="s">
        <v>6724</v>
      </c>
      <c r="J716" s="4" t="s">
        <v>6725</v>
      </c>
      <c r="K716" s="4" t="s">
        <v>6726</v>
      </c>
      <c r="L716" s="4" t="s">
        <v>772</v>
      </c>
      <c r="M716" s="5">
        <v>45507.0</v>
      </c>
      <c r="N716" s="4" t="s">
        <v>4512</v>
      </c>
    </row>
    <row r="717" ht="14.25" customHeight="1">
      <c r="A717" s="11">
        <v>13856.0</v>
      </c>
      <c r="B717" s="12" t="s">
        <v>515</v>
      </c>
      <c r="C717" s="12" t="s">
        <v>3954</v>
      </c>
      <c r="D717" s="12" t="s">
        <v>6727</v>
      </c>
      <c r="E717" s="12" t="s">
        <v>3955</v>
      </c>
      <c r="F717" s="12" t="s">
        <v>4591</v>
      </c>
      <c r="G717" s="12" t="s">
        <v>4508</v>
      </c>
      <c r="H717" s="11">
        <v>118000.0</v>
      </c>
      <c r="I717" s="12" t="s">
        <v>6728</v>
      </c>
      <c r="J717" s="12" t="s">
        <v>6729</v>
      </c>
      <c r="K717" s="12" t="s">
        <v>6730</v>
      </c>
      <c r="L717" s="12" t="s">
        <v>772</v>
      </c>
      <c r="M717" s="16">
        <v>45507.0</v>
      </c>
      <c r="N717" s="12" t="s">
        <v>4512</v>
      </c>
    </row>
    <row r="718" ht="14.25" customHeight="1">
      <c r="A718" s="3">
        <v>13856.0</v>
      </c>
      <c r="B718" s="4" t="s">
        <v>515</v>
      </c>
      <c r="C718" s="4" t="s">
        <v>3659</v>
      </c>
      <c r="D718" s="4" t="s">
        <v>6731</v>
      </c>
      <c r="E718" s="4" t="s">
        <v>3660</v>
      </c>
      <c r="F718" s="4" t="s">
        <v>4591</v>
      </c>
      <c r="G718" s="4" t="s">
        <v>4508</v>
      </c>
      <c r="H718" s="3">
        <v>300000.0</v>
      </c>
      <c r="I718" s="4" t="s">
        <v>6732</v>
      </c>
      <c r="J718" s="4" t="s">
        <v>6733</v>
      </c>
      <c r="K718" s="4" t="s">
        <v>6734</v>
      </c>
      <c r="L718" s="4" t="s">
        <v>772</v>
      </c>
      <c r="M718" s="5">
        <v>45507.0</v>
      </c>
      <c r="N718" s="4" t="s">
        <v>4512</v>
      </c>
    </row>
    <row r="719" ht="14.25" customHeight="1">
      <c r="A719" s="11">
        <v>13856.0</v>
      </c>
      <c r="B719" s="12" t="s">
        <v>515</v>
      </c>
      <c r="C719" s="12" t="s">
        <v>3663</v>
      </c>
      <c r="D719" s="12" t="s">
        <v>6735</v>
      </c>
      <c r="E719" s="12" t="s">
        <v>3660</v>
      </c>
      <c r="F719" s="12" t="s">
        <v>4507</v>
      </c>
      <c r="G719" s="12" t="s">
        <v>4508</v>
      </c>
      <c r="H719" s="11">
        <v>300000.0</v>
      </c>
      <c r="I719" s="12" t="s">
        <v>6732</v>
      </c>
      <c r="J719" s="12" t="s">
        <v>6733</v>
      </c>
      <c r="K719" s="12" t="s">
        <v>6736</v>
      </c>
      <c r="L719" s="12" t="s">
        <v>772</v>
      </c>
      <c r="M719" s="16">
        <v>45507.0</v>
      </c>
      <c r="N719" s="12" t="s">
        <v>4512</v>
      </c>
    </row>
    <row r="720" ht="14.25" customHeight="1">
      <c r="A720" s="3">
        <v>13856.0</v>
      </c>
      <c r="B720" s="4" t="s">
        <v>515</v>
      </c>
      <c r="C720" s="4" t="s">
        <v>3659</v>
      </c>
      <c r="D720" s="4" t="s">
        <v>6737</v>
      </c>
      <c r="E720" s="4" t="s">
        <v>3660</v>
      </c>
      <c r="F720" s="4" t="s">
        <v>4554</v>
      </c>
      <c r="G720" s="4" t="s">
        <v>4508</v>
      </c>
      <c r="H720" s="3">
        <v>75000.0</v>
      </c>
      <c r="I720" s="4" t="s">
        <v>6738</v>
      </c>
      <c r="J720" s="4" t="s">
        <v>6739</v>
      </c>
      <c r="K720" s="4" t="s">
        <v>6740</v>
      </c>
      <c r="L720" s="4" t="s">
        <v>772</v>
      </c>
      <c r="M720" s="5">
        <v>45507.0</v>
      </c>
      <c r="N720" s="4" t="s">
        <v>4512</v>
      </c>
    </row>
    <row r="721" ht="14.25" customHeight="1">
      <c r="A721" s="11">
        <v>13856.0</v>
      </c>
      <c r="B721" s="12" t="s">
        <v>515</v>
      </c>
      <c r="C721" s="12" t="s">
        <v>3659</v>
      </c>
      <c r="D721" s="12" t="s">
        <v>6741</v>
      </c>
      <c r="E721" s="12" t="s">
        <v>3660</v>
      </c>
      <c r="F721" s="12" t="s">
        <v>4591</v>
      </c>
      <c r="G721" s="12" t="s">
        <v>4508</v>
      </c>
      <c r="H721" s="11">
        <v>2.0000001E7</v>
      </c>
      <c r="I721" s="12" t="s">
        <v>6742</v>
      </c>
      <c r="J721" s="12" t="s">
        <v>6743</v>
      </c>
      <c r="K721" s="12" t="s">
        <v>6744</v>
      </c>
      <c r="L721" s="12" t="s">
        <v>772</v>
      </c>
      <c r="M721" s="16">
        <v>45507.0</v>
      </c>
      <c r="N721" s="12" t="s">
        <v>4512</v>
      </c>
    </row>
    <row r="722" ht="14.25" customHeight="1">
      <c r="A722" s="3">
        <v>13856.0</v>
      </c>
      <c r="B722" s="4" t="s">
        <v>515</v>
      </c>
      <c r="C722" s="4" t="s">
        <v>3659</v>
      </c>
      <c r="D722" s="4" t="s">
        <v>6745</v>
      </c>
      <c r="E722" s="4" t="s">
        <v>3660</v>
      </c>
      <c r="F722" s="4" t="s">
        <v>4591</v>
      </c>
      <c r="G722" s="4" t="s">
        <v>4508</v>
      </c>
      <c r="H722" s="3">
        <v>2.0000001E7</v>
      </c>
      <c r="I722" s="4" t="s">
        <v>6746</v>
      </c>
      <c r="J722" s="4" t="s">
        <v>6747</v>
      </c>
      <c r="K722" s="4" t="s">
        <v>6748</v>
      </c>
      <c r="L722" s="4" t="s">
        <v>772</v>
      </c>
      <c r="M722" s="5">
        <v>45507.0</v>
      </c>
      <c r="N722" s="4" t="s">
        <v>4512</v>
      </c>
    </row>
    <row r="723" ht="14.25" customHeight="1">
      <c r="A723" s="11">
        <v>13856.0</v>
      </c>
      <c r="B723" s="12" t="s">
        <v>515</v>
      </c>
      <c r="C723" s="12" t="s">
        <v>3659</v>
      </c>
      <c r="D723" s="12" t="s">
        <v>6749</v>
      </c>
      <c r="E723" s="12" t="s">
        <v>3660</v>
      </c>
      <c r="F723" s="12" t="s">
        <v>4554</v>
      </c>
      <c r="G723" s="12" t="s">
        <v>4508</v>
      </c>
      <c r="H723" s="11">
        <v>150000.0</v>
      </c>
      <c r="I723" s="12" t="s">
        <v>6750</v>
      </c>
      <c r="J723" s="12" t="s">
        <v>6751</v>
      </c>
      <c r="K723" s="12" t="s">
        <v>6752</v>
      </c>
      <c r="L723" s="12" t="s">
        <v>772</v>
      </c>
      <c r="M723" s="16">
        <v>45507.0</v>
      </c>
      <c r="N723" s="12" t="s">
        <v>4512</v>
      </c>
    </row>
    <row r="724" ht="14.25" customHeight="1">
      <c r="A724" s="3">
        <v>13856.0</v>
      </c>
      <c r="B724" s="4" t="s">
        <v>515</v>
      </c>
      <c r="C724" s="4" t="s">
        <v>3663</v>
      </c>
      <c r="D724" s="4" t="s">
        <v>6753</v>
      </c>
      <c r="E724" s="4" t="s">
        <v>3660</v>
      </c>
      <c r="F724" s="4" t="s">
        <v>4507</v>
      </c>
      <c r="G724" s="4" t="s">
        <v>4508</v>
      </c>
      <c r="H724" s="3">
        <v>300000.0</v>
      </c>
      <c r="I724" s="4" t="s">
        <v>6750</v>
      </c>
      <c r="J724" s="4" t="s">
        <v>6751</v>
      </c>
      <c r="K724" s="4" t="s">
        <v>6754</v>
      </c>
      <c r="L724" s="4" t="s">
        <v>772</v>
      </c>
      <c r="M724" s="5">
        <v>45507.0</v>
      </c>
      <c r="N724" s="4" t="s">
        <v>4512</v>
      </c>
    </row>
    <row r="725" ht="14.25" customHeight="1">
      <c r="A725" s="11">
        <v>13856.0</v>
      </c>
      <c r="B725" s="12" t="s">
        <v>515</v>
      </c>
      <c r="C725" s="12" t="s">
        <v>3713</v>
      </c>
      <c r="D725" s="12" t="s">
        <v>6755</v>
      </c>
      <c r="E725" s="12" t="s">
        <v>3714</v>
      </c>
      <c r="F725" s="12" t="s">
        <v>4507</v>
      </c>
      <c r="G725" s="12" t="s">
        <v>4508</v>
      </c>
      <c r="H725" s="11">
        <v>896800.0</v>
      </c>
      <c r="I725" s="12" t="s">
        <v>6756</v>
      </c>
      <c r="J725" s="12" t="s">
        <v>6757</v>
      </c>
      <c r="K725" s="12" t="s">
        <v>6758</v>
      </c>
      <c r="L725" s="12" t="s">
        <v>772</v>
      </c>
      <c r="M725" s="16">
        <v>45507.0</v>
      </c>
      <c r="N725" s="12" t="s">
        <v>4512</v>
      </c>
    </row>
    <row r="726" ht="14.25" customHeight="1">
      <c r="A726" s="3">
        <v>13856.0</v>
      </c>
      <c r="B726" s="4" t="s">
        <v>515</v>
      </c>
      <c r="C726" s="4" t="s">
        <v>3659</v>
      </c>
      <c r="D726" s="4" t="s">
        <v>6759</v>
      </c>
      <c r="E726" s="4" t="s">
        <v>3660</v>
      </c>
      <c r="F726" s="4" t="s">
        <v>4554</v>
      </c>
      <c r="G726" s="4" t="s">
        <v>4508</v>
      </c>
      <c r="H726" s="3">
        <v>53000.0</v>
      </c>
      <c r="I726" s="4" t="s">
        <v>6760</v>
      </c>
      <c r="J726" s="4" t="s">
        <v>6761</v>
      </c>
      <c r="K726" s="4" t="s">
        <v>6762</v>
      </c>
      <c r="L726" s="4" t="s">
        <v>772</v>
      </c>
      <c r="M726" s="5">
        <v>45507.0</v>
      </c>
      <c r="N726" s="4" t="s">
        <v>4512</v>
      </c>
    </row>
    <row r="727" ht="14.25" customHeight="1">
      <c r="A727" s="11">
        <v>13856.0</v>
      </c>
      <c r="B727" s="12" t="s">
        <v>515</v>
      </c>
      <c r="C727" s="12" t="s">
        <v>3611</v>
      </c>
      <c r="D727" s="12" t="s">
        <v>6763</v>
      </c>
      <c r="E727" s="12" t="s">
        <v>6764</v>
      </c>
      <c r="F727" s="12" t="s">
        <v>4507</v>
      </c>
      <c r="G727" s="12" t="s">
        <v>4508</v>
      </c>
      <c r="H727" s="11">
        <v>4980000.0</v>
      </c>
      <c r="I727" s="12" t="s">
        <v>6765</v>
      </c>
      <c r="J727" s="12" t="s">
        <v>6766</v>
      </c>
      <c r="K727" s="12" t="s">
        <v>6767</v>
      </c>
      <c r="L727" s="12" t="s">
        <v>772</v>
      </c>
      <c r="M727" s="16">
        <v>45507.0</v>
      </c>
      <c r="N727" s="12" t="s">
        <v>4512</v>
      </c>
    </row>
    <row r="728" ht="14.25" customHeight="1">
      <c r="A728" s="3">
        <v>13856.0</v>
      </c>
      <c r="B728" s="4" t="s">
        <v>515</v>
      </c>
      <c r="C728" s="4" t="s">
        <v>3617</v>
      </c>
      <c r="D728" s="4" t="s">
        <v>6768</v>
      </c>
      <c r="E728" s="4" t="s">
        <v>6769</v>
      </c>
      <c r="F728" s="4" t="s">
        <v>4507</v>
      </c>
      <c r="G728" s="4" t="s">
        <v>4508</v>
      </c>
      <c r="H728" s="3">
        <v>4650100.0</v>
      </c>
      <c r="I728" s="4" t="s">
        <v>6765</v>
      </c>
      <c r="J728" s="4" t="s">
        <v>6766</v>
      </c>
      <c r="K728" s="4" t="s">
        <v>6770</v>
      </c>
      <c r="L728" s="4" t="s">
        <v>772</v>
      </c>
      <c r="M728" s="5">
        <v>45507.0</v>
      </c>
      <c r="N728" s="4" t="s">
        <v>4512</v>
      </c>
    </row>
    <row r="729" ht="14.25" customHeight="1">
      <c r="A729" s="11">
        <v>13856.0</v>
      </c>
      <c r="B729" s="12" t="s">
        <v>515</v>
      </c>
      <c r="C729" s="12" t="s">
        <v>3617</v>
      </c>
      <c r="D729" s="12" t="s">
        <v>6768</v>
      </c>
      <c r="E729" s="12" t="s">
        <v>6769</v>
      </c>
      <c r="F729" s="12" t="s">
        <v>4507</v>
      </c>
      <c r="G729" s="12" t="s">
        <v>4508</v>
      </c>
      <c r="H729" s="11">
        <v>4650100.0</v>
      </c>
      <c r="I729" s="12" t="s">
        <v>6765</v>
      </c>
      <c r="J729" s="12" t="s">
        <v>6766</v>
      </c>
      <c r="K729" s="12" t="s">
        <v>6770</v>
      </c>
      <c r="L729" s="12" t="s">
        <v>772</v>
      </c>
      <c r="M729" s="16">
        <v>45507.0</v>
      </c>
      <c r="N729" s="12" t="s">
        <v>4512</v>
      </c>
    </row>
    <row r="730" ht="14.25" customHeight="1">
      <c r="A730" s="3">
        <v>13856.0</v>
      </c>
      <c r="B730" s="4" t="s">
        <v>515</v>
      </c>
      <c r="C730" s="4" t="s">
        <v>3625</v>
      </c>
      <c r="D730" s="4" t="s">
        <v>6771</v>
      </c>
      <c r="E730" s="4" t="s">
        <v>3626</v>
      </c>
      <c r="F730" s="4" t="s">
        <v>4507</v>
      </c>
      <c r="G730" s="4" t="s">
        <v>4508</v>
      </c>
      <c r="H730" s="3">
        <v>4.6243E7</v>
      </c>
      <c r="I730" s="4" t="s">
        <v>6772</v>
      </c>
      <c r="J730" s="4" t="s">
        <v>6773</v>
      </c>
      <c r="K730" s="4" t="s">
        <v>6774</v>
      </c>
      <c r="L730" s="4" t="s">
        <v>772</v>
      </c>
      <c r="M730" s="5">
        <v>45507.0</v>
      </c>
      <c r="N730" s="4" t="s">
        <v>4512</v>
      </c>
    </row>
    <row r="731" ht="14.25" customHeight="1">
      <c r="A731" s="11">
        <v>13856.0</v>
      </c>
      <c r="B731" s="12" t="s">
        <v>515</v>
      </c>
      <c r="C731" s="12" t="s">
        <v>3603</v>
      </c>
      <c r="D731" s="12" t="s">
        <v>6775</v>
      </c>
      <c r="E731" s="12" t="s">
        <v>3604</v>
      </c>
      <c r="F731" s="12" t="s">
        <v>4507</v>
      </c>
      <c r="G731" s="12" t="s">
        <v>4508</v>
      </c>
      <c r="H731" s="11">
        <v>2769723.0</v>
      </c>
      <c r="I731" s="12" t="s">
        <v>6250</v>
      </c>
      <c r="J731" s="12" t="s">
        <v>6251</v>
      </c>
      <c r="K731" s="12" t="s">
        <v>6776</v>
      </c>
      <c r="L731" s="12" t="s">
        <v>772</v>
      </c>
      <c r="M731" s="16">
        <v>45507.0</v>
      </c>
      <c r="N731" s="12" t="s">
        <v>4512</v>
      </c>
    </row>
    <row r="732" ht="14.25" customHeight="1">
      <c r="A732" s="3">
        <v>13856.0</v>
      </c>
      <c r="B732" s="4" t="s">
        <v>515</v>
      </c>
      <c r="C732" s="4" t="s">
        <v>3663</v>
      </c>
      <c r="D732" s="4" t="s">
        <v>6777</v>
      </c>
      <c r="E732" s="4" t="s">
        <v>3660</v>
      </c>
      <c r="F732" s="4" t="s">
        <v>4507</v>
      </c>
      <c r="G732" s="4" t="s">
        <v>4508</v>
      </c>
      <c r="H732" s="3">
        <v>354000.0</v>
      </c>
      <c r="I732" s="4" t="s">
        <v>6778</v>
      </c>
      <c r="J732" s="4" t="s">
        <v>6779</v>
      </c>
      <c r="K732" s="4" t="s">
        <v>6780</v>
      </c>
      <c r="L732" s="4" t="s">
        <v>772</v>
      </c>
      <c r="M732" s="5">
        <v>45507.0</v>
      </c>
      <c r="N732" s="4" t="s">
        <v>4512</v>
      </c>
    </row>
    <row r="733" ht="14.25" customHeight="1">
      <c r="A733" s="11">
        <v>13856.0</v>
      </c>
      <c r="B733" s="12" t="s">
        <v>515</v>
      </c>
      <c r="C733" s="12" t="s">
        <v>3771</v>
      </c>
      <c r="D733" s="12" t="s">
        <v>6781</v>
      </c>
      <c r="E733" s="12" t="s">
        <v>3772</v>
      </c>
      <c r="F733" s="12" t="s">
        <v>4554</v>
      </c>
      <c r="G733" s="12" t="s">
        <v>4508</v>
      </c>
      <c r="H733" s="11">
        <v>70800.0</v>
      </c>
      <c r="I733" s="12" t="s">
        <v>6778</v>
      </c>
      <c r="J733" s="12" t="s">
        <v>6779</v>
      </c>
      <c r="K733" s="12" t="s">
        <v>6782</v>
      </c>
      <c r="L733" s="12" t="s">
        <v>772</v>
      </c>
      <c r="M733" s="16">
        <v>45507.0</v>
      </c>
      <c r="N733" s="12" t="s">
        <v>4512</v>
      </c>
    </row>
    <row r="734" ht="14.25" customHeight="1">
      <c r="A734" s="3">
        <v>13856.0</v>
      </c>
      <c r="B734" s="4" t="s">
        <v>515</v>
      </c>
      <c r="C734" s="4" t="s">
        <v>3756</v>
      </c>
      <c r="D734" s="4" t="s">
        <v>6783</v>
      </c>
      <c r="E734" s="4" t="s">
        <v>3757</v>
      </c>
      <c r="F734" s="4" t="s">
        <v>4507</v>
      </c>
      <c r="G734" s="4" t="s">
        <v>4508</v>
      </c>
      <c r="H734" s="3">
        <v>1033000.0</v>
      </c>
      <c r="I734" s="4" t="s">
        <v>6784</v>
      </c>
      <c r="J734" s="4" t="s">
        <v>6785</v>
      </c>
      <c r="K734" s="4" t="s">
        <v>6786</v>
      </c>
      <c r="L734" s="4" t="s">
        <v>772</v>
      </c>
      <c r="M734" s="5">
        <v>45507.0</v>
      </c>
      <c r="N734" s="4" t="s">
        <v>4512</v>
      </c>
    </row>
    <row r="735" ht="14.25" customHeight="1">
      <c r="A735" s="11">
        <v>13856.0</v>
      </c>
      <c r="B735" s="12" t="s">
        <v>515</v>
      </c>
      <c r="C735" s="12" t="s">
        <v>3792</v>
      </c>
      <c r="D735" s="12" t="s">
        <v>6787</v>
      </c>
      <c r="E735" s="12" t="s">
        <v>3793</v>
      </c>
      <c r="F735" s="12" t="s">
        <v>4591</v>
      </c>
      <c r="G735" s="12" t="s">
        <v>4508</v>
      </c>
      <c r="H735" s="11">
        <v>68630.0</v>
      </c>
      <c r="I735" s="12" t="s">
        <v>6788</v>
      </c>
      <c r="J735" s="12" t="s">
        <v>6789</v>
      </c>
      <c r="K735" s="12" t="s">
        <v>6790</v>
      </c>
      <c r="L735" s="12" t="s">
        <v>772</v>
      </c>
      <c r="M735" s="16">
        <v>45507.0</v>
      </c>
      <c r="N735" s="12" t="s">
        <v>4512</v>
      </c>
    </row>
    <row r="736" ht="14.25" customHeight="1">
      <c r="A736" s="3">
        <v>13856.0</v>
      </c>
      <c r="B736" s="4" t="s">
        <v>515</v>
      </c>
      <c r="C736" s="4" t="s">
        <v>3655</v>
      </c>
      <c r="D736" s="4" t="s">
        <v>6791</v>
      </c>
      <c r="E736" s="4" t="s">
        <v>3656</v>
      </c>
      <c r="F736" s="4" t="s">
        <v>4591</v>
      </c>
      <c r="G736" s="4" t="s">
        <v>4508</v>
      </c>
      <c r="H736" s="3">
        <v>826000.0</v>
      </c>
      <c r="I736" s="4" t="s">
        <v>6792</v>
      </c>
      <c r="J736" s="4" t="s">
        <v>6793</v>
      </c>
      <c r="K736" s="4" t="s">
        <v>6794</v>
      </c>
      <c r="L736" s="4" t="s">
        <v>772</v>
      </c>
      <c r="M736" s="5">
        <v>45507.0</v>
      </c>
      <c r="N736" s="4" t="s">
        <v>4512</v>
      </c>
    </row>
    <row r="737" ht="14.25" customHeight="1">
      <c r="A737" s="11">
        <v>13856.0</v>
      </c>
      <c r="B737" s="12" t="s">
        <v>515</v>
      </c>
      <c r="C737" s="12" t="s">
        <v>3748</v>
      </c>
      <c r="D737" s="12" t="s">
        <v>6795</v>
      </c>
      <c r="E737" s="12" t="s">
        <v>6796</v>
      </c>
      <c r="F737" s="12" t="s">
        <v>4507</v>
      </c>
      <c r="G737" s="12" t="s">
        <v>4508</v>
      </c>
      <c r="H737" s="11">
        <v>476784.0</v>
      </c>
      <c r="I737" s="12" t="s">
        <v>6797</v>
      </c>
      <c r="J737" s="12" t="s">
        <v>6798</v>
      </c>
      <c r="K737" s="12" t="s">
        <v>6799</v>
      </c>
      <c r="L737" s="12" t="s">
        <v>772</v>
      </c>
      <c r="M737" s="16">
        <v>45507.0</v>
      </c>
      <c r="N737" s="12" t="s">
        <v>4512</v>
      </c>
    </row>
    <row r="738" ht="14.25" customHeight="1">
      <c r="A738" s="3">
        <v>13856.0</v>
      </c>
      <c r="B738" s="4" t="s">
        <v>515</v>
      </c>
      <c r="C738" s="4" t="s">
        <v>3646</v>
      </c>
      <c r="D738" s="4" t="s">
        <v>6800</v>
      </c>
      <c r="E738" s="4" t="s">
        <v>3647</v>
      </c>
      <c r="F738" s="4" t="s">
        <v>4507</v>
      </c>
      <c r="G738" s="4" t="s">
        <v>4508</v>
      </c>
      <c r="H738" s="3">
        <v>2.600546097E9</v>
      </c>
      <c r="I738" s="4" t="s">
        <v>6330</v>
      </c>
      <c r="J738" s="4" t="s">
        <v>6331</v>
      </c>
      <c r="K738" s="4" t="s">
        <v>6801</v>
      </c>
      <c r="L738" s="4" t="s">
        <v>772</v>
      </c>
      <c r="M738" s="5">
        <v>45507.0</v>
      </c>
      <c r="N738" s="4" t="s">
        <v>4512</v>
      </c>
    </row>
    <row r="739" ht="14.25" customHeight="1">
      <c r="A739" s="11">
        <v>13856.0</v>
      </c>
      <c r="B739" s="12" t="s">
        <v>515</v>
      </c>
      <c r="C739" s="12" t="s">
        <v>3633</v>
      </c>
      <c r="D739" s="12" t="s">
        <v>6802</v>
      </c>
      <c r="E739" s="12" t="s">
        <v>3634</v>
      </c>
      <c r="F739" s="12" t="s">
        <v>4507</v>
      </c>
      <c r="G739" s="12" t="s">
        <v>4508</v>
      </c>
      <c r="H739" s="11">
        <v>1.118445835E9</v>
      </c>
      <c r="I739" s="12" t="s">
        <v>6333</v>
      </c>
      <c r="J739" s="12" t="s">
        <v>6334</v>
      </c>
      <c r="K739" s="12" t="s">
        <v>6803</v>
      </c>
      <c r="L739" s="12" t="s">
        <v>772</v>
      </c>
      <c r="M739" s="16">
        <v>45507.0</v>
      </c>
      <c r="N739" s="12" t="s">
        <v>4512</v>
      </c>
    </row>
    <row r="740" ht="14.25" customHeight="1">
      <c r="A740" s="3">
        <v>13856.0</v>
      </c>
      <c r="B740" s="4" t="s">
        <v>515</v>
      </c>
      <c r="C740" s="4" t="s">
        <v>3633</v>
      </c>
      <c r="D740" s="4" t="s">
        <v>6804</v>
      </c>
      <c r="E740" s="4" t="s">
        <v>3634</v>
      </c>
      <c r="F740" s="4" t="s">
        <v>4507</v>
      </c>
      <c r="G740" s="4" t="s">
        <v>4508</v>
      </c>
      <c r="H740" s="3">
        <v>1.69203601E8</v>
      </c>
      <c r="I740" s="4" t="s">
        <v>6333</v>
      </c>
      <c r="J740" s="4" t="s">
        <v>6334</v>
      </c>
      <c r="K740" s="4" t="s">
        <v>6805</v>
      </c>
      <c r="L740" s="4" t="s">
        <v>772</v>
      </c>
      <c r="M740" s="5">
        <v>45507.0</v>
      </c>
      <c r="N740" s="4" t="s">
        <v>4512</v>
      </c>
    </row>
    <row r="741" ht="14.25" customHeight="1">
      <c r="A741" s="11">
        <v>13856.0</v>
      </c>
      <c r="B741" s="12" t="s">
        <v>515</v>
      </c>
      <c r="C741" s="12" t="s">
        <v>3633</v>
      </c>
      <c r="D741" s="12" t="s">
        <v>6806</v>
      </c>
      <c r="E741" s="12" t="s">
        <v>3634</v>
      </c>
      <c r="F741" s="12" t="s">
        <v>4507</v>
      </c>
      <c r="G741" s="12" t="s">
        <v>4508</v>
      </c>
      <c r="H741" s="11">
        <v>1.032681462E9</v>
      </c>
      <c r="I741" s="12" t="s">
        <v>6333</v>
      </c>
      <c r="J741" s="12" t="s">
        <v>6334</v>
      </c>
      <c r="K741" s="12" t="s">
        <v>6807</v>
      </c>
      <c r="L741" s="12" t="s">
        <v>772</v>
      </c>
      <c r="M741" s="16">
        <v>45507.0</v>
      </c>
      <c r="N741" s="12" t="s">
        <v>4512</v>
      </c>
    </row>
    <row r="742" ht="14.25" customHeight="1">
      <c r="A742" s="3">
        <v>13856.0</v>
      </c>
      <c r="B742" s="4" t="s">
        <v>515</v>
      </c>
      <c r="C742" s="4" t="s">
        <v>3633</v>
      </c>
      <c r="D742" s="4" t="s">
        <v>6808</v>
      </c>
      <c r="E742" s="4" t="s">
        <v>3634</v>
      </c>
      <c r="F742" s="4" t="s">
        <v>4507</v>
      </c>
      <c r="G742" s="4" t="s">
        <v>4508</v>
      </c>
      <c r="H742" s="3">
        <v>1.78552056E8</v>
      </c>
      <c r="I742" s="4" t="s">
        <v>6333</v>
      </c>
      <c r="J742" s="4" t="s">
        <v>6334</v>
      </c>
      <c r="K742" s="4" t="s">
        <v>6809</v>
      </c>
      <c r="L742" s="4" t="s">
        <v>772</v>
      </c>
      <c r="M742" s="5">
        <v>45507.0</v>
      </c>
      <c r="N742" s="4" t="s">
        <v>4512</v>
      </c>
    </row>
    <row r="743" ht="14.25" customHeight="1">
      <c r="A743" s="11">
        <v>13856.0</v>
      </c>
      <c r="B743" s="12" t="s">
        <v>515</v>
      </c>
      <c r="C743" s="12" t="s">
        <v>3732</v>
      </c>
      <c r="D743" s="12" t="s">
        <v>6810</v>
      </c>
      <c r="E743" s="12" t="s">
        <v>3733</v>
      </c>
      <c r="F743" s="12" t="s">
        <v>4507</v>
      </c>
      <c r="G743" s="12" t="s">
        <v>4508</v>
      </c>
      <c r="H743" s="11">
        <v>808197.0</v>
      </c>
      <c r="I743" s="12" t="s">
        <v>6333</v>
      </c>
      <c r="J743" s="12" t="s">
        <v>6334</v>
      </c>
      <c r="K743" s="12" t="s">
        <v>6811</v>
      </c>
      <c r="L743" s="12" t="s">
        <v>772</v>
      </c>
      <c r="M743" s="16">
        <v>45507.0</v>
      </c>
      <c r="N743" s="12" t="s">
        <v>4512</v>
      </c>
    </row>
    <row r="744" ht="14.25" customHeight="1">
      <c r="A744" s="3">
        <v>13856.0</v>
      </c>
      <c r="B744" s="4" t="s">
        <v>515</v>
      </c>
      <c r="C744" s="4" t="s">
        <v>3739</v>
      </c>
      <c r="D744" s="4" t="s">
        <v>6812</v>
      </c>
      <c r="E744" s="4" t="s">
        <v>6813</v>
      </c>
      <c r="F744" s="4" t="s">
        <v>4507</v>
      </c>
      <c r="G744" s="4" t="s">
        <v>4508</v>
      </c>
      <c r="H744" s="3">
        <v>3.1662132E7</v>
      </c>
      <c r="I744" s="4" t="s">
        <v>5010</v>
      </c>
      <c r="J744" s="4" t="s">
        <v>5011</v>
      </c>
      <c r="K744" s="4" t="s">
        <v>6814</v>
      </c>
      <c r="L744" s="4" t="s">
        <v>772</v>
      </c>
      <c r="M744" s="5">
        <v>45507.0</v>
      </c>
      <c r="N744" s="4" t="s">
        <v>4512</v>
      </c>
    </row>
    <row r="745" ht="14.25" customHeight="1">
      <c r="A745" s="11">
        <v>13856.0</v>
      </c>
      <c r="B745" s="12" t="s">
        <v>515</v>
      </c>
      <c r="C745" s="12" t="s">
        <v>3736</v>
      </c>
      <c r="D745" s="12" t="s">
        <v>6815</v>
      </c>
      <c r="E745" s="12" t="s">
        <v>3737</v>
      </c>
      <c r="F745" s="12" t="s">
        <v>4507</v>
      </c>
      <c r="G745" s="12" t="s">
        <v>4508</v>
      </c>
      <c r="H745" s="11">
        <v>1212960.0</v>
      </c>
      <c r="I745" s="12" t="s">
        <v>6816</v>
      </c>
      <c r="J745" s="12" t="s">
        <v>6817</v>
      </c>
      <c r="K745" s="12" t="s">
        <v>6818</v>
      </c>
      <c r="L745" s="12" t="s">
        <v>772</v>
      </c>
      <c r="M745" s="16">
        <v>45507.0</v>
      </c>
      <c r="N745" s="12" t="s">
        <v>4512</v>
      </c>
    </row>
    <row r="746" ht="14.25" customHeight="1">
      <c r="A746" s="3">
        <v>13856.0</v>
      </c>
      <c r="B746" s="4" t="s">
        <v>515</v>
      </c>
      <c r="C746" s="4" t="s">
        <v>3759</v>
      </c>
      <c r="D746" s="4" t="s">
        <v>6819</v>
      </c>
      <c r="E746" s="4" t="s">
        <v>6820</v>
      </c>
      <c r="F746" s="4" t="s">
        <v>4554</v>
      </c>
      <c r="G746" s="4" t="s">
        <v>4508</v>
      </c>
      <c r="H746" s="3">
        <v>1212960.0</v>
      </c>
      <c r="I746" s="4" t="s">
        <v>6816</v>
      </c>
      <c r="J746" s="4" t="s">
        <v>6817</v>
      </c>
      <c r="K746" s="4" t="s">
        <v>6821</v>
      </c>
      <c r="L746" s="4" t="s">
        <v>772</v>
      </c>
      <c r="M746" s="5">
        <v>45507.0</v>
      </c>
      <c r="N746" s="4" t="s">
        <v>4512</v>
      </c>
    </row>
    <row r="747" ht="14.25" customHeight="1">
      <c r="A747" s="11">
        <v>13856.0</v>
      </c>
      <c r="B747" s="12" t="s">
        <v>515</v>
      </c>
      <c r="C747" s="12" t="s">
        <v>3683</v>
      </c>
      <c r="D747" s="12" t="s">
        <v>6822</v>
      </c>
      <c r="E747" s="12" t="s">
        <v>3684</v>
      </c>
      <c r="F747" s="12" t="s">
        <v>4591</v>
      </c>
      <c r="G747" s="12" t="s">
        <v>4508</v>
      </c>
      <c r="H747" s="11">
        <v>152515.0</v>
      </c>
      <c r="I747" s="12" t="s">
        <v>6823</v>
      </c>
      <c r="J747" s="12" t="s">
        <v>6824</v>
      </c>
      <c r="K747" s="12" t="s">
        <v>6825</v>
      </c>
      <c r="L747" s="12" t="s">
        <v>772</v>
      </c>
      <c r="M747" s="16">
        <v>45507.0</v>
      </c>
      <c r="N747" s="12" t="s">
        <v>4512</v>
      </c>
    </row>
    <row r="748" ht="14.25" customHeight="1">
      <c r="A748" s="3">
        <v>13856.0</v>
      </c>
      <c r="B748" s="4" t="s">
        <v>515</v>
      </c>
      <c r="C748" s="4" t="s">
        <v>3813</v>
      </c>
      <c r="D748" s="4" t="s">
        <v>6826</v>
      </c>
      <c r="E748" s="4" t="s">
        <v>3814</v>
      </c>
      <c r="F748" s="4" t="s">
        <v>4554</v>
      </c>
      <c r="G748" s="4" t="s">
        <v>4508</v>
      </c>
      <c r="H748" s="3">
        <v>117882.0</v>
      </c>
      <c r="I748" s="4" t="s">
        <v>6823</v>
      </c>
      <c r="J748" s="4" t="s">
        <v>6824</v>
      </c>
      <c r="K748" s="4" t="s">
        <v>6827</v>
      </c>
      <c r="L748" s="4" t="s">
        <v>772</v>
      </c>
      <c r="M748" s="5">
        <v>45507.0</v>
      </c>
      <c r="N748" s="4" t="s">
        <v>4512</v>
      </c>
    </row>
    <row r="749" ht="14.25" customHeight="1">
      <c r="A749" s="11">
        <v>13856.0</v>
      </c>
      <c r="B749" s="12" t="s">
        <v>515</v>
      </c>
      <c r="C749" s="12" t="s">
        <v>3859</v>
      </c>
      <c r="D749" s="12" t="s">
        <v>6828</v>
      </c>
      <c r="E749" s="12" t="s">
        <v>3860</v>
      </c>
      <c r="F749" s="12" t="s">
        <v>4591</v>
      </c>
      <c r="G749" s="12" t="s">
        <v>4508</v>
      </c>
      <c r="H749" s="11">
        <v>1.0059264E7</v>
      </c>
      <c r="I749" s="12" t="s">
        <v>6823</v>
      </c>
      <c r="J749" s="12" t="s">
        <v>6824</v>
      </c>
      <c r="K749" s="12" t="s">
        <v>6829</v>
      </c>
      <c r="L749" s="12" t="s">
        <v>772</v>
      </c>
      <c r="M749" s="16">
        <v>45507.0</v>
      </c>
      <c r="N749" s="12" t="s">
        <v>4512</v>
      </c>
    </row>
    <row r="750" ht="14.25" customHeight="1">
      <c r="A750" s="3">
        <v>13856.0</v>
      </c>
      <c r="B750" s="4" t="s">
        <v>515</v>
      </c>
      <c r="C750" s="4" t="s">
        <v>3801</v>
      </c>
      <c r="D750" s="4" t="s">
        <v>6830</v>
      </c>
      <c r="E750" s="4" t="s">
        <v>3802</v>
      </c>
      <c r="F750" s="4" t="s">
        <v>4507</v>
      </c>
      <c r="G750" s="4" t="s">
        <v>4508</v>
      </c>
      <c r="H750" s="3">
        <v>604573.0</v>
      </c>
      <c r="I750" s="4" t="s">
        <v>6831</v>
      </c>
      <c r="J750" s="4" t="s">
        <v>6832</v>
      </c>
      <c r="K750" s="4" t="s">
        <v>6833</v>
      </c>
      <c r="L750" s="4" t="s">
        <v>772</v>
      </c>
      <c r="M750" s="5">
        <v>45507.0</v>
      </c>
      <c r="N750" s="4" t="s">
        <v>4512</v>
      </c>
    </row>
    <row r="751" ht="14.25" customHeight="1">
      <c r="A751" s="11">
        <v>13856.0</v>
      </c>
      <c r="B751" s="12" t="s">
        <v>515</v>
      </c>
      <c r="C751" s="12" t="s">
        <v>3887</v>
      </c>
      <c r="D751" s="12" t="s">
        <v>6834</v>
      </c>
      <c r="E751" s="12" t="s">
        <v>3888</v>
      </c>
      <c r="F751" s="12" t="s">
        <v>4591</v>
      </c>
      <c r="G751" s="12" t="s">
        <v>4508</v>
      </c>
      <c r="H751" s="11">
        <v>132160.0</v>
      </c>
      <c r="I751" s="12" t="s">
        <v>6831</v>
      </c>
      <c r="J751" s="12" t="s">
        <v>6832</v>
      </c>
      <c r="K751" s="12" t="s">
        <v>6835</v>
      </c>
      <c r="L751" s="12" t="s">
        <v>772</v>
      </c>
      <c r="M751" s="16">
        <v>45507.0</v>
      </c>
      <c r="N751" s="12" t="s">
        <v>4512</v>
      </c>
    </row>
    <row r="752" ht="14.25" customHeight="1">
      <c r="A752" s="3">
        <v>13856.0</v>
      </c>
      <c r="B752" s="4" t="s">
        <v>515</v>
      </c>
      <c r="C752" s="4" t="s">
        <v>3867</v>
      </c>
      <c r="D752" s="4" t="s">
        <v>6836</v>
      </c>
      <c r="E752" s="4" t="s">
        <v>3868</v>
      </c>
      <c r="F752" s="4" t="s">
        <v>4591</v>
      </c>
      <c r="G752" s="4" t="s">
        <v>4508</v>
      </c>
      <c r="H752" s="3">
        <v>7500001.0</v>
      </c>
      <c r="I752" s="4" t="s">
        <v>6837</v>
      </c>
      <c r="J752" s="4" t="s">
        <v>6838</v>
      </c>
      <c r="K752" s="4" t="s">
        <v>6839</v>
      </c>
      <c r="L752" s="4" t="s">
        <v>772</v>
      </c>
      <c r="M752" s="5">
        <v>45507.0</v>
      </c>
      <c r="N752" s="4" t="s">
        <v>4512</v>
      </c>
    </row>
    <row r="753" ht="14.25" customHeight="1">
      <c r="A753" s="11">
        <v>13856.0</v>
      </c>
      <c r="B753" s="12" t="s">
        <v>515</v>
      </c>
      <c r="C753" s="12" t="s">
        <v>3667</v>
      </c>
      <c r="D753" s="12" t="s">
        <v>6840</v>
      </c>
      <c r="E753" s="12" t="s">
        <v>3668</v>
      </c>
      <c r="F753" s="12" t="s">
        <v>4507</v>
      </c>
      <c r="G753" s="12" t="s">
        <v>4508</v>
      </c>
      <c r="H753" s="11">
        <v>2.3331601E7</v>
      </c>
      <c r="I753" s="12" t="s">
        <v>5022</v>
      </c>
      <c r="J753" s="12" t="s">
        <v>5023</v>
      </c>
      <c r="K753" s="12" t="s">
        <v>6841</v>
      </c>
      <c r="L753" s="12" t="s">
        <v>772</v>
      </c>
      <c r="M753" s="16">
        <v>45507.0</v>
      </c>
      <c r="N753" s="12" t="s">
        <v>4512</v>
      </c>
    </row>
    <row r="754" ht="14.25" customHeight="1">
      <c r="A754" s="3">
        <v>13856.0</v>
      </c>
      <c r="B754" s="4" t="s">
        <v>515</v>
      </c>
      <c r="C754" s="4" t="s">
        <v>3607</v>
      </c>
      <c r="D754" s="4" t="s">
        <v>6842</v>
      </c>
      <c r="E754" s="4" t="s">
        <v>6764</v>
      </c>
      <c r="F754" s="4" t="s">
        <v>4507</v>
      </c>
      <c r="G754" s="4" t="s">
        <v>4508</v>
      </c>
      <c r="H754" s="3">
        <v>5154000.0</v>
      </c>
      <c r="I754" s="4" t="s">
        <v>6109</v>
      </c>
      <c r="J754" s="4" t="s">
        <v>6110</v>
      </c>
      <c r="K754" s="4" t="s">
        <v>6843</v>
      </c>
      <c r="L754" s="4" t="s">
        <v>772</v>
      </c>
      <c r="M754" s="5">
        <v>45507.0</v>
      </c>
      <c r="N754" s="4" t="s">
        <v>4512</v>
      </c>
    </row>
    <row r="755" ht="14.25" customHeight="1">
      <c r="A755" s="11">
        <v>13856.0</v>
      </c>
      <c r="B755" s="12" t="s">
        <v>515</v>
      </c>
      <c r="C755" s="12" t="s">
        <v>3629</v>
      </c>
      <c r="D755" s="12" t="s">
        <v>6844</v>
      </c>
      <c r="E755" s="12" t="s">
        <v>3630</v>
      </c>
      <c r="F755" s="12" t="s">
        <v>4507</v>
      </c>
      <c r="G755" s="12" t="s">
        <v>4508</v>
      </c>
      <c r="H755" s="11">
        <v>6012000.0</v>
      </c>
      <c r="I755" s="12" t="s">
        <v>6109</v>
      </c>
      <c r="J755" s="12" t="s">
        <v>6110</v>
      </c>
      <c r="K755" s="12" t="s">
        <v>6845</v>
      </c>
      <c r="L755" s="12" t="s">
        <v>772</v>
      </c>
      <c r="M755" s="16">
        <v>45507.0</v>
      </c>
      <c r="N755" s="12" t="s">
        <v>4512</v>
      </c>
    </row>
    <row r="756" ht="14.25" customHeight="1">
      <c r="A756" s="3">
        <v>13856.0</v>
      </c>
      <c r="B756" s="4" t="s">
        <v>515</v>
      </c>
      <c r="C756" s="4" t="s">
        <v>3614</v>
      </c>
      <c r="D756" s="4" t="s">
        <v>6846</v>
      </c>
      <c r="E756" s="4" t="s">
        <v>6847</v>
      </c>
      <c r="F756" s="4" t="s">
        <v>4507</v>
      </c>
      <c r="G756" s="4" t="s">
        <v>4508</v>
      </c>
      <c r="H756" s="3">
        <v>5130000.0</v>
      </c>
      <c r="I756" s="4" t="s">
        <v>4956</v>
      </c>
      <c r="J756" s="4" t="s">
        <v>4957</v>
      </c>
      <c r="K756" s="4" t="s">
        <v>6848</v>
      </c>
      <c r="L756" s="4" t="s">
        <v>772</v>
      </c>
      <c r="M756" s="5">
        <v>45507.0</v>
      </c>
      <c r="N756" s="4" t="s">
        <v>4512</v>
      </c>
    </row>
    <row r="757" ht="14.25" customHeight="1">
      <c r="A757" s="11">
        <v>13856.0</v>
      </c>
      <c r="B757" s="12" t="s">
        <v>515</v>
      </c>
      <c r="C757" s="12" t="s">
        <v>3659</v>
      </c>
      <c r="D757" s="12" t="s">
        <v>6849</v>
      </c>
      <c r="E757" s="12" t="s">
        <v>3660</v>
      </c>
      <c r="F757" s="12" t="s">
        <v>4591</v>
      </c>
      <c r="G757" s="12" t="s">
        <v>4508</v>
      </c>
      <c r="H757" s="11">
        <v>150000.0</v>
      </c>
      <c r="I757" s="12" t="s">
        <v>6850</v>
      </c>
      <c r="J757" s="12" t="s">
        <v>6851</v>
      </c>
      <c r="K757" s="12" t="s">
        <v>6852</v>
      </c>
      <c r="L757" s="12" t="s">
        <v>772</v>
      </c>
      <c r="M757" s="16">
        <v>45507.0</v>
      </c>
      <c r="N757" s="12" t="s">
        <v>4512</v>
      </c>
    </row>
    <row r="758" ht="14.25" customHeight="1">
      <c r="A758" s="3">
        <v>13856.0</v>
      </c>
      <c r="B758" s="4" t="s">
        <v>515</v>
      </c>
      <c r="C758" s="4" t="s">
        <v>3659</v>
      </c>
      <c r="D758" s="4" t="s">
        <v>6853</v>
      </c>
      <c r="E758" s="4" t="s">
        <v>3660</v>
      </c>
      <c r="F758" s="4" t="s">
        <v>4554</v>
      </c>
      <c r="G758" s="4" t="s">
        <v>4508</v>
      </c>
      <c r="H758" s="3">
        <v>300000.0</v>
      </c>
      <c r="I758" s="4" t="s">
        <v>6854</v>
      </c>
      <c r="J758" s="4" t="s">
        <v>6855</v>
      </c>
      <c r="K758" s="4" t="s">
        <v>6856</v>
      </c>
      <c r="L758" s="4" t="s">
        <v>772</v>
      </c>
      <c r="M758" s="5">
        <v>45507.0</v>
      </c>
      <c r="N758" s="4" t="s">
        <v>4512</v>
      </c>
    </row>
    <row r="759" ht="14.25" customHeight="1">
      <c r="A759" s="11">
        <v>13856.0</v>
      </c>
      <c r="B759" s="12" t="s">
        <v>515</v>
      </c>
      <c r="C759" s="12" t="s">
        <v>3752</v>
      </c>
      <c r="D759" s="12" t="s">
        <v>6857</v>
      </c>
      <c r="E759" s="12" t="s">
        <v>3753</v>
      </c>
      <c r="F759" s="12" t="s">
        <v>4507</v>
      </c>
      <c r="G759" s="12" t="s">
        <v>4508</v>
      </c>
      <c r="H759" s="11">
        <v>1291274.0</v>
      </c>
      <c r="I759" s="12" t="s">
        <v>6858</v>
      </c>
      <c r="J759" s="12" t="s">
        <v>6859</v>
      </c>
      <c r="K759" s="12" t="s">
        <v>6860</v>
      </c>
      <c r="L759" s="12" t="s">
        <v>772</v>
      </c>
      <c r="M759" s="16">
        <v>45507.0</v>
      </c>
      <c r="N759" s="12" t="s">
        <v>4512</v>
      </c>
    </row>
    <row r="760" ht="14.25" customHeight="1">
      <c r="A760" s="3">
        <v>13856.0</v>
      </c>
      <c r="B760" s="4" t="s">
        <v>515</v>
      </c>
      <c r="C760" s="4" t="s">
        <v>3765</v>
      </c>
      <c r="D760" s="4" t="s">
        <v>6861</v>
      </c>
      <c r="E760" s="4" t="s">
        <v>3766</v>
      </c>
      <c r="F760" s="4" t="s">
        <v>4507</v>
      </c>
      <c r="G760" s="4" t="s">
        <v>4508</v>
      </c>
      <c r="H760" s="3">
        <v>535484.0</v>
      </c>
      <c r="I760" s="4" t="s">
        <v>6862</v>
      </c>
      <c r="J760" s="4" t="s">
        <v>6863</v>
      </c>
      <c r="K760" s="4" t="s">
        <v>6864</v>
      </c>
      <c r="L760" s="4" t="s">
        <v>772</v>
      </c>
      <c r="M760" s="5">
        <v>45507.0</v>
      </c>
      <c r="N760" s="4" t="s">
        <v>4512</v>
      </c>
    </row>
    <row r="761" ht="14.25" customHeight="1">
      <c r="A761" s="11">
        <v>13856.0</v>
      </c>
      <c r="B761" s="12" t="s">
        <v>515</v>
      </c>
      <c r="C761" s="12" t="s">
        <v>3809</v>
      </c>
      <c r="D761" s="12" t="s">
        <v>6865</v>
      </c>
      <c r="E761" s="12" t="s">
        <v>3810</v>
      </c>
      <c r="F761" s="12" t="s">
        <v>4591</v>
      </c>
      <c r="G761" s="12" t="s">
        <v>4508</v>
      </c>
      <c r="H761" s="11">
        <v>121776.0</v>
      </c>
      <c r="I761" s="12" t="s">
        <v>6862</v>
      </c>
      <c r="J761" s="12" t="s">
        <v>6863</v>
      </c>
      <c r="K761" s="12" t="s">
        <v>6866</v>
      </c>
      <c r="L761" s="12" t="s">
        <v>772</v>
      </c>
      <c r="M761" s="16">
        <v>45507.0</v>
      </c>
      <c r="N761" s="12" t="s">
        <v>4512</v>
      </c>
    </row>
    <row r="762" ht="14.25" customHeight="1">
      <c r="A762" s="3">
        <v>13856.0</v>
      </c>
      <c r="B762" s="4" t="s">
        <v>515</v>
      </c>
      <c r="C762" s="4" t="s">
        <v>3842</v>
      </c>
      <c r="D762" s="4" t="s">
        <v>6867</v>
      </c>
      <c r="E762" s="4" t="s">
        <v>3843</v>
      </c>
      <c r="F762" s="4" t="s">
        <v>4554</v>
      </c>
      <c r="G762" s="4" t="s">
        <v>4508</v>
      </c>
      <c r="H762" s="3">
        <v>1.6419936E7</v>
      </c>
      <c r="I762" s="4" t="s">
        <v>6862</v>
      </c>
      <c r="J762" s="4" t="s">
        <v>6863</v>
      </c>
      <c r="K762" s="4" t="s">
        <v>6868</v>
      </c>
      <c r="L762" s="4" t="s">
        <v>772</v>
      </c>
      <c r="M762" s="5">
        <v>45507.0</v>
      </c>
      <c r="N762" s="4" t="s">
        <v>4512</v>
      </c>
    </row>
    <row r="763" ht="14.25" customHeight="1">
      <c r="A763" s="11">
        <v>13856.0</v>
      </c>
      <c r="B763" s="12" t="s">
        <v>515</v>
      </c>
      <c r="C763" s="12" t="s">
        <v>3936</v>
      </c>
      <c r="D763" s="12" t="s">
        <v>6869</v>
      </c>
      <c r="E763" s="12" t="s">
        <v>6870</v>
      </c>
      <c r="F763" s="12" t="s">
        <v>4507</v>
      </c>
      <c r="G763" s="12" t="s">
        <v>4508</v>
      </c>
      <c r="H763" s="11">
        <v>1.3000001E7</v>
      </c>
      <c r="I763" s="12" t="s">
        <v>6862</v>
      </c>
      <c r="J763" s="12" t="s">
        <v>6863</v>
      </c>
      <c r="K763" s="12" t="s">
        <v>6871</v>
      </c>
      <c r="L763" s="12" t="s">
        <v>772</v>
      </c>
      <c r="M763" s="16">
        <v>45507.0</v>
      </c>
      <c r="N763" s="12" t="s">
        <v>4512</v>
      </c>
    </row>
    <row r="764" ht="14.25" customHeight="1">
      <c r="A764" s="3">
        <v>13856.0</v>
      </c>
      <c r="B764" s="4" t="s">
        <v>515</v>
      </c>
      <c r="C764" s="4" t="s">
        <v>3946</v>
      </c>
      <c r="D764" s="4" t="s">
        <v>6872</v>
      </c>
      <c r="E764" s="4" t="s">
        <v>3947</v>
      </c>
      <c r="F764" s="4" t="s">
        <v>4507</v>
      </c>
      <c r="G764" s="4" t="s">
        <v>4508</v>
      </c>
      <c r="H764" s="3">
        <v>61950.0</v>
      </c>
      <c r="I764" s="4" t="s">
        <v>6862</v>
      </c>
      <c r="J764" s="4" t="s">
        <v>6863</v>
      </c>
      <c r="K764" s="4" t="s">
        <v>6873</v>
      </c>
      <c r="L764" s="4" t="s">
        <v>772</v>
      </c>
      <c r="M764" s="5">
        <v>45507.0</v>
      </c>
      <c r="N764" s="4" t="s">
        <v>4512</v>
      </c>
    </row>
    <row r="765" ht="14.25" customHeight="1">
      <c r="A765" s="11">
        <v>13856.0</v>
      </c>
      <c r="B765" s="12" t="s">
        <v>515</v>
      </c>
      <c r="C765" s="12" t="s">
        <v>3761</v>
      </c>
      <c r="D765" s="12" t="s">
        <v>6874</v>
      </c>
      <c r="E765" s="12" t="s">
        <v>3762</v>
      </c>
      <c r="F765" s="12" t="s">
        <v>4507</v>
      </c>
      <c r="G765" s="12" t="s">
        <v>4508</v>
      </c>
      <c r="H765" s="11">
        <v>631300.0</v>
      </c>
      <c r="I765" s="12" t="s">
        <v>6875</v>
      </c>
      <c r="J765" s="12" t="s">
        <v>6876</v>
      </c>
      <c r="K765" s="12" t="s">
        <v>6877</v>
      </c>
      <c r="L765" s="12" t="s">
        <v>772</v>
      </c>
      <c r="M765" s="16">
        <v>45507.0</v>
      </c>
      <c r="N765" s="12" t="s">
        <v>4512</v>
      </c>
    </row>
    <row r="766" ht="14.25" customHeight="1">
      <c r="A766" s="3">
        <v>13856.0</v>
      </c>
      <c r="B766" s="4" t="s">
        <v>515</v>
      </c>
      <c r="C766" s="4" t="s">
        <v>3691</v>
      </c>
      <c r="D766" s="4" t="s">
        <v>6878</v>
      </c>
      <c r="E766" s="4" t="s">
        <v>3692</v>
      </c>
      <c r="F766" s="4" t="s">
        <v>4591</v>
      </c>
      <c r="G766" s="4" t="s">
        <v>4508</v>
      </c>
      <c r="H766" s="3">
        <v>1180000.0</v>
      </c>
      <c r="I766" s="4" t="s">
        <v>6879</v>
      </c>
      <c r="J766" s="4" t="s">
        <v>6880</v>
      </c>
      <c r="K766" s="4" t="s">
        <v>6881</v>
      </c>
      <c r="L766" s="4" t="s">
        <v>772</v>
      </c>
      <c r="M766" s="5">
        <v>45507.0</v>
      </c>
      <c r="N766" s="4" t="s">
        <v>4512</v>
      </c>
    </row>
    <row r="767" ht="14.25" customHeight="1">
      <c r="A767" s="11">
        <v>13856.0</v>
      </c>
      <c r="B767" s="12" t="s">
        <v>515</v>
      </c>
      <c r="C767" s="12" t="s">
        <v>3745</v>
      </c>
      <c r="D767" s="12" t="s">
        <v>6882</v>
      </c>
      <c r="E767" s="12" t="s">
        <v>3746</v>
      </c>
      <c r="F767" s="12" t="s">
        <v>4507</v>
      </c>
      <c r="G767" s="12" t="s">
        <v>4508</v>
      </c>
      <c r="H767" s="11">
        <v>1475000.0</v>
      </c>
      <c r="I767" s="12" t="s">
        <v>6879</v>
      </c>
      <c r="J767" s="12" t="s">
        <v>6880</v>
      </c>
      <c r="K767" s="12" t="s">
        <v>6883</v>
      </c>
      <c r="L767" s="12" t="s">
        <v>772</v>
      </c>
      <c r="M767" s="16">
        <v>45507.0</v>
      </c>
      <c r="N767" s="12" t="s">
        <v>4512</v>
      </c>
    </row>
    <row r="768" ht="14.25" customHeight="1">
      <c r="A768" s="3">
        <v>13856.0</v>
      </c>
      <c r="B768" s="4" t="s">
        <v>515</v>
      </c>
      <c r="C768" s="4" t="s">
        <v>3832</v>
      </c>
      <c r="D768" s="4" t="s">
        <v>6884</v>
      </c>
      <c r="E768" s="4" t="s">
        <v>3833</v>
      </c>
      <c r="F768" s="4" t="s">
        <v>4554</v>
      </c>
      <c r="G768" s="4" t="s">
        <v>4508</v>
      </c>
      <c r="H768" s="3">
        <v>684105.0</v>
      </c>
      <c r="I768" s="4" t="s">
        <v>6885</v>
      </c>
      <c r="J768" s="4" t="s">
        <v>6886</v>
      </c>
      <c r="K768" s="4" t="s">
        <v>6887</v>
      </c>
      <c r="L768" s="4" t="s">
        <v>772</v>
      </c>
      <c r="M768" s="5">
        <v>45507.0</v>
      </c>
      <c r="N768" s="4" t="s">
        <v>4512</v>
      </c>
    </row>
    <row r="769" ht="14.25" customHeight="1">
      <c r="A769" s="11">
        <v>13856.0</v>
      </c>
      <c r="B769" s="12" t="s">
        <v>515</v>
      </c>
      <c r="C769" s="12" t="s">
        <v>3942</v>
      </c>
      <c r="D769" s="12" t="s">
        <v>6888</v>
      </c>
      <c r="E769" s="12" t="s">
        <v>3943</v>
      </c>
      <c r="F769" s="12" t="s">
        <v>4507</v>
      </c>
      <c r="G769" s="12" t="s">
        <v>4508</v>
      </c>
      <c r="H769" s="11">
        <v>290162.0</v>
      </c>
      <c r="I769" s="12" t="s">
        <v>6885</v>
      </c>
      <c r="J769" s="12" t="s">
        <v>6886</v>
      </c>
      <c r="K769" s="12" t="s">
        <v>6889</v>
      </c>
      <c r="L769" s="12" t="s">
        <v>772</v>
      </c>
      <c r="M769" s="16">
        <v>45507.0</v>
      </c>
      <c r="N769" s="12" t="s">
        <v>4512</v>
      </c>
    </row>
    <row r="770" ht="14.25" customHeight="1">
      <c r="A770" s="3">
        <v>13856.0</v>
      </c>
      <c r="B770" s="4" t="s">
        <v>515</v>
      </c>
      <c r="C770" s="4" t="s">
        <v>3817</v>
      </c>
      <c r="D770" s="4" t="s">
        <v>6890</v>
      </c>
      <c r="E770" s="4" t="s">
        <v>3818</v>
      </c>
      <c r="F770" s="4" t="s">
        <v>4591</v>
      </c>
      <c r="G770" s="4" t="s">
        <v>4508</v>
      </c>
      <c r="H770" s="3">
        <v>94400.0</v>
      </c>
      <c r="I770" s="4" t="s">
        <v>6891</v>
      </c>
      <c r="J770" s="4" t="s">
        <v>6892</v>
      </c>
      <c r="K770" s="4" t="s">
        <v>6893</v>
      </c>
      <c r="L770" s="4" t="s">
        <v>772</v>
      </c>
      <c r="M770" s="5">
        <v>45507.0</v>
      </c>
      <c r="N770" s="4" t="s">
        <v>4512</v>
      </c>
    </row>
    <row r="771" ht="14.25" customHeight="1">
      <c r="A771" s="11">
        <v>13856.0</v>
      </c>
      <c r="B771" s="12" t="s">
        <v>515</v>
      </c>
      <c r="C771" s="12" t="s">
        <v>3920</v>
      </c>
      <c r="D771" s="12" t="s">
        <v>6894</v>
      </c>
      <c r="E771" s="12" t="s">
        <v>6895</v>
      </c>
      <c r="F771" s="12" t="s">
        <v>4507</v>
      </c>
      <c r="G771" s="12" t="s">
        <v>4508</v>
      </c>
      <c r="H771" s="11">
        <v>1237584.0</v>
      </c>
      <c r="I771" s="12" t="s">
        <v>6891</v>
      </c>
      <c r="J771" s="12" t="s">
        <v>6892</v>
      </c>
      <c r="K771" s="12" t="s">
        <v>6896</v>
      </c>
      <c r="L771" s="12" t="s">
        <v>772</v>
      </c>
      <c r="M771" s="16">
        <v>45507.0</v>
      </c>
      <c r="N771" s="12" t="s">
        <v>4512</v>
      </c>
    </row>
    <row r="772" ht="14.25" customHeight="1">
      <c r="A772" s="3">
        <v>13856.0</v>
      </c>
      <c r="B772" s="4" t="s">
        <v>515</v>
      </c>
      <c r="C772" s="4" t="s">
        <v>3704</v>
      </c>
      <c r="D772" s="4" t="s">
        <v>6897</v>
      </c>
      <c r="E772" s="4" t="s">
        <v>3705</v>
      </c>
      <c r="F772" s="4" t="s">
        <v>4591</v>
      </c>
      <c r="G772" s="4" t="s">
        <v>4508</v>
      </c>
      <c r="H772" s="3">
        <v>354000.0</v>
      </c>
      <c r="I772" s="4" t="s">
        <v>6898</v>
      </c>
      <c r="J772" s="4" t="s">
        <v>6899</v>
      </c>
      <c r="K772" s="4" t="s">
        <v>6900</v>
      </c>
      <c r="L772" s="4" t="s">
        <v>772</v>
      </c>
      <c r="M772" s="5">
        <v>45507.0</v>
      </c>
      <c r="N772" s="4" t="s">
        <v>4512</v>
      </c>
    </row>
    <row r="773" ht="14.25" customHeight="1">
      <c r="A773" s="11">
        <v>13856.0</v>
      </c>
      <c r="B773" s="12" t="s">
        <v>515</v>
      </c>
      <c r="C773" s="12" t="s">
        <v>3775</v>
      </c>
      <c r="D773" s="12" t="s">
        <v>6901</v>
      </c>
      <c r="E773" s="12" t="s">
        <v>3776</v>
      </c>
      <c r="F773" s="12" t="s">
        <v>4507</v>
      </c>
      <c r="G773" s="12" t="s">
        <v>4508</v>
      </c>
      <c r="H773" s="11">
        <v>5546.0</v>
      </c>
      <c r="I773" s="12" t="s">
        <v>6902</v>
      </c>
      <c r="J773" s="12" t="s">
        <v>6903</v>
      </c>
      <c r="K773" s="12" t="s">
        <v>6904</v>
      </c>
      <c r="L773" s="12" t="s">
        <v>772</v>
      </c>
      <c r="M773" s="16">
        <v>45507.0</v>
      </c>
      <c r="N773" s="12" t="s">
        <v>4512</v>
      </c>
    </row>
    <row r="774" ht="14.25" customHeight="1">
      <c r="A774" s="3">
        <v>13856.0</v>
      </c>
      <c r="B774" s="4" t="s">
        <v>515</v>
      </c>
      <c r="C774" s="4" t="s">
        <v>3787</v>
      </c>
      <c r="D774" s="4" t="s">
        <v>6905</v>
      </c>
      <c r="E774" s="4" t="s">
        <v>3789</v>
      </c>
      <c r="F774" s="4" t="s">
        <v>4554</v>
      </c>
      <c r="G774" s="4" t="s">
        <v>4508</v>
      </c>
      <c r="H774" s="3">
        <v>1119525.0</v>
      </c>
      <c r="I774" s="4" t="s">
        <v>6902</v>
      </c>
      <c r="J774" s="4" t="s">
        <v>6903</v>
      </c>
      <c r="K774" s="4" t="s">
        <v>6906</v>
      </c>
      <c r="L774" s="4" t="s">
        <v>772</v>
      </c>
      <c r="M774" s="5">
        <v>45507.0</v>
      </c>
      <c r="N774" s="4" t="s">
        <v>4512</v>
      </c>
    </row>
    <row r="775" ht="14.25" customHeight="1">
      <c r="A775" s="11">
        <v>13856.0</v>
      </c>
      <c r="B775" s="12" t="s">
        <v>515</v>
      </c>
      <c r="C775" s="12" t="s">
        <v>3805</v>
      </c>
      <c r="D775" s="12" t="s">
        <v>6907</v>
      </c>
      <c r="E775" s="12" t="s">
        <v>3806</v>
      </c>
      <c r="F775" s="12" t="s">
        <v>4591</v>
      </c>
      <c r="G775" s="12" t="s">
        <v>4508</v>
      </c>
      <c r="H775" s="11">
        <v>31860.0</v>
      </c>
      <c r="I775" s="12" t="s">
        <v>6902</v>
      </c>
      <c r="J775" s="12" t="s">
        <v>6903</v>
      </c>
      <c r="K775" s="12" t="s">
        <v>6908</v>
      </c>
      <c r="L775" s="12" t="s">
        <v>772</v>
      </c>
      <c r="M775" s="16">
        <v>45507.0</v>
      </c>
      <c r="N775" s="12" t="s">
        <v>4512</v>
      </c>
    </row>
    <row r="776" ht="14.25" customHeight="1">
      <c r="A776" s="3">
        <v>13856.0</v>
      </c>
      <c r="B776" s="4" t="s">
        <v>515</v>
      </c>
      <c r="C776" s="4" t="s">
        <v>3821</v>
      </c>
      <c r="D776" s="4" t="s">
        <v>6909</v>
      </c>
      <c r="E776" s="4" t="s">
        <v>3822</v>
      </c>
      <c r="F776" s="4" t="s">
        <v>4591</v>
      </c>
      <c r="G776" s="4" t="s">
        <v>4508</v>
      </c>
      <c r="H776" s="3">
        <v>28615.0</v>
      </c>
      <c r="I776" s="4" t="s">
        <v>6902</v>
      </c>
      <c r="J776" s="4" t="s">
        <v>6903</v>
      </c>
      <c r="K776" s="4" t="s">
        <v>6910</v>
      </c>
      <c r="L776" s="4" t="s">
        <v>772</v>
      </c>
      <c r="M776" s="5">
        <v>45507.0</v>
      </c>
      <c r="N776" s="4" t="s">
        <v>4512</v>
      </c>
    </row>
    <row r="777" ht="14.25" customHeight="1">
      <c r="A777" s="11">
        <v>13856.0</v>
      </c>
      <c r="B777" s="12" t="s">
        <v>515</v>
      </c>
      <c r="C777" s="12" t="s">
        <v>3829</v>
      </c>
      <c r="D777" s="12" t="s">
        <v>6911</v>
      </c>
      <c r="E777" s="12" t="s">
        <v>3830</v>
      </c>
      <c r="F777" s="12" t="s">
        <v>4591</v>
      </c>
      <c r="G777" s="12" t="s">
        <v>4508</v>
      </c>
      <c r="H777" s="11">
        <v>51920.0</v>
      </c>
      <c r="I777" s="12" t="s">
        <v>6902</v>
      </c>
      <c r="J777" s="12" t="s">
        <v>6903</v>
      </c>
      <c r="K777" s="12" t="s">
        <v>6912</v>
      </c>
      <c r="L777" s="12" t="s">
        <v>772</v>
      </c>
      <c r="M777" s="16">
        <v>45507.0</v>
      </c>
      <c r="N777" s="12" t="s">
        <v>4512</v>
      </c>
    </row>
    <row r="778" ht="14.25" customHeight="1">
      <c r="A778" s="3">
        <v>13856.0</v>
      </c>
      <c r="B778" s="4" t="s">
        <v>515</v>
      </c>
      <c r="C778" s="4" t="s">
        <v>3855</v>
      </c>
      <c r="D778" s="4" t="s">
        <v>6913</v>
      </c>
      <c r="E778" s="4" t="s">
        <v>3856</v>
      </c>
      <c r="F778" s="4" t="s">
        <v>4591</v>
      </c>
      <c r="G778" s="4" t="s">
        <v>4508</v>
      </c>
      <c r="H778" s="3">
        <v>53572.0</v>
      </c>
      <c r="I778" s="4" t="s">
        <v>6902</v>
      </c>
      <c r="J778" s="4" t="s">
        <v>6903</v>
      </c>
      <c r="K778" s="4" t="s">
        <v>6914</v>
      </c>
      <c r="L778" s="4" t="s">
        <v>772</v>
      </c>
      <c r="M778" s="5">
        <v>45507.0</v>
      </c>
      <c r="N778" s="4" t="s">
        <v>4512</v>
      </c>
    </row>
    <row r="779" ht="14.25" customHeight="1">
      <c r="A779" s="11">
        <v>13856.0</v>
      </c>
      <c r="B779" s="12" t="s">
        <v>515</v>
      </c>
      <c r="C779" s="12" t="s">
        <v>3895</v>
      </c>
      <c r="D779" s="12" t="s">
        <v>6915</v>
      </c>
      <c r="E779" s="12" t="s">
        <v>3896</v>
      </c>
      <c r="F779" s="12" t="s">
        <v>4591</v>
      </c>
      <c r="G779" s="12" t="s">
        <v>4508</v>
      </c>
      <c r="H779" s="11">
        <v>1.6172743E7</v>
      </c>
      <c r="I779" s="12" t="s">
        <v>6902</v>
      </c>
      <c r="J779" s="12" t="s">
        <v>6903</v>
      </c>
      <c r="K779" s="12" t="s">
        <v>6916</v>
      </c>
      <c r="L779" s="12" t="s">
        <v>772</v>
      </c>
      <c r="M779" s="16">
        <v>45507.0</v>
      </c>
      <c r="N779" s="12" t="s">
        <v>4512</v>
      </c>
    </row>
    <row r="780" ht="14.25" customHeight="1">
      <c r="A780" s="3">
        <v>13856.0</v>
      </c>
      <c r="B780" s="4" t="s">
        <v>515</v>
      </c>
      <c r="C780" s="4" t="s">
        <v>3899</v>
      </c>
      <c r="D780" s="4" t="s">
        <v>6917</v>
      </c>
      <c r="E780" s="4" t="s">
        <v>3900</v>
      </c>
      <c r="F780" s="4" t="s">
        <v>4591</v>
      </c>
      <c r="G780" s="4" t="s">
        <v>4508</v>
      </c>
      <c r="H780" s="3">
        <v>1.2129557E7</v>
      </c>
      <c r="I780" s="4" t="s">
        <v>6902</v>
      </c>
      <c r="J780" s="4" t="s">
        <v>6903</v>
      </c>
      <c r="K780" s="4" t="s">
        <v>6918</v>
      </c>
      <c r="L780" s="4" t="s">
        <v>772</v>
      </c>
      <c r="M780" s="5">
        <v>45507.0</v>
      </c>
      <c r="N780" s="4" t="s">
        <v>4512</v>
      </c>
    </row>
    <row r="781" ht="14.25" customHeight="1">
      <c r="A781" s="11">
        <v>13856.0</v>
      </c>
      <c r="B781" s="12" t="s">
        <v>515</v>
      </c>
      <c r="C781" s="12" t="s">
        <v>3904</v>
      </c>
      <c r="D781" s="12" t="s">
        <v>6919</v>
      </c>
      <c r="E781" s="12" t="s">
        <v>3905</v>
      </c>
      <c r="F781" s="12" t="s">
        <v>4554</v>
      </c>
      <c r="G781" s="12" t="s">
        <v>4508</v>
      </c>
      <c r="H781" s="11">
        <v>1163716.0</v>
      </c>
      <c r="I781" s="12" t="s">
        <v>6902</v>
      </c>
      <c r="J781" s="12" t="s">
        <v>6903</v>
      </c>
      <c r="K781" s="12" t="s">
        <v>6920</v>
      </c>
      <c r="L781" s="12" t="s">
        <v>772</v>
      </c>
      <c r="M781" s="16">
        <v>45507.0</v>
      </c>
      <c r="N781" s="12" t="s">
        <v>4512</v>
      </c>
    </row>
    <row r="782" ht="14.25" customHeight="1">
      <c r="A782" s="3">
        <v>13856.0</v>
      </c>
      <c r="B782" s="4" t="s">
        <v>515</v>
      </c>
      <c r="C782" s="4" t="s">
        <v>3659</v>
      </c>
      <c r="D782" s="4" t="s">
        <v>6921</v>
      </c>
      <c r="E782" s="4" t="s">
        <v>3660</v>
      </c>
      <c r="F782" s="4" t="s">
        <v>4554</v>
      </c>
      <c r="G782" s="4" t="s">
        <v>4508</v>
      </c>
      <c r="H782" s="3">
        <v>250000.0</v>
      </c>
      <c r="I782" s="4" t="s">
        <v>6922</v>
      </c>
      <c r="J782" s="4" t="s">
        <v>6923</v>
      </c>
      <c r="K782" s="4" t="s">
        <v>6924</v>
      </c>
      <c r="L782" s="4" t="s">
        <v>772</v>
      </c>
      <c r="M782" s="5">
        <v>45507.0</v>
      </c>
      <c r="N782" s="4" t="s">
        <v>4512</v>
      </c>
    </row>
    <row r="783" ht="14.25" customHeight="1">
      <c r="A783" s="11">
        <v>13856.0</v>
      </c>
      <c r="B783" s="12" t="s">
        <v>515</v>
      </c>
      <c r="C783" s="12" t="s">
        <v>3699</v>
      </c>
      <c r="D783" s="12" t="s">
        <v>6925</v>
      </c>
      <c r="E783" s="12" t="s">
        <v>3700</v>
      </c>
      <c r="F783" s="12" t="s">
        <v>4591</v>
      </c>
      <c r="G783" s="12" t="s">
        <v>4508</v>
      </c>
      <c r="H783" s="11">
        <v>629520.0</v>
      </c>
      <c r="I783" s="12" t="s">
        <v>6926</v>
      </c>
      <c r="J783" s="12" t="s">
        <v>6927</v>
      </c>
      <c r="K783" s="12" t="s">
        <v>6928</v>
      </c>
      <c r="L783" s="12" t="s">
        <v>772</v>
      </c>
      <c r="M783" s="16">
        <v>45507.0</v>
      </c>
      <c r="N783" s="12" t="s">
        <v>4512</v>
      </c>
    </row>
    <row r="784" ht="14.25" customHeight="1">
      <c r="A784" s="3">
        <v>13856.0</v>
      </c>
      <c r="B784" s="4" t="s">
        <v>515</v>
      </c>
      <c r="C784" s="4" t="s">
        <v>3718</v>
      </c>
      <c r="D784" s="4" t="s">
        <v>6929</v>
      </c>
      <c r="E784" s="4" t="s">
        <v>3719</v>
      </c>
      <c r="F784" s="4" t="s">
        <v>4554</v>
      </c>
      <c r="G784" s="4" t="s">
        <v>4508</v>
      </c>
      <c r="H784" s="3">
        <v>1.0338633E7</v>
      </c>
      <c r="I784" s="4" t="s">
        <v>6926</v>
      </c>
      <c r="J784" s="4" t="s">
        <v>6927</v>
      </c>
      <c r="K784" s="4" t="s">
        <v>6930</v>
      </c>
      <c r="L784" s="4" t="s">
        <v>772</v>
      </c>
      <c r="M784" s="5">
        <v>45507.0</v>
      </c>
      <c r="N784" s="4" t="s">
        <v>4512</v>
      </c>
    </row>
    <row r="785" ht="14.25" customHeight="1">
      <c r="A785" s="11">
        <v>13856.0</v>
      </c>
      <c r="B785" s="12" t="s">
        <v>515</v>
      </c>
      <c r="C785" s="12" t="s">
        <v>3728</v>
      </c>
      <c r="D785" s="12" t="s">
        <v>6931</v>
      </c>
      <c r="E785" s="12" t="s">
        <v>3729</v>
      </c>
      <c r="F785" s="12" t="s">
        <v>4507</v>
      </c>
      <c r="G785" s="12" t="s">
        <v>4508</v>
      </c>
      <c r="H785" s="11">
        <v>7.9719997E7</v>
      </c>
      <c r="I785" s="12" t="s">
        <v>6926</v>
      </c>
      <c r="J785" s="12" t="s">
        <v>6927</v>
      </c>
      <c r="K785" s="12" t="s">
        <v>6932</v>
      </c>
      <c r="L785" s="12" t="s">
        <v>772</v>
      </c>
      <c r="M785" s="16">
        <v>45507.0</v>
      </c>
      <c r="N785" s="12" t="s">
        <v>4512</v>
      </c>
    </row>
    <row r="786" ht="14.25" customHeight="1">
      <c r="A786" s="3">
        <v>13856.0</v>
      </c>
      <c r="B786" s="4" t="s">
        <v>515</v>
      </c>
      <c r="C786" s="4" t="s">
        <v>3782</v>
      </c>
      <c r="D786" s="4" t="s">
        <v>6933</v>
      </c>
      <c r="E786" s="4" t="s">
        <v>3784</v>
      </c>
      <c r="F786" s="4" t="s">
        <v>4507</v>
      </c>
      <c r="G786" s="4" t="s">
        <v>4508</v>
      </c>
      <c r="H786" s="3">
        <v>6359256.0</v>
      </c>
      <c r="I786" s="4" t="s">
        <v>5140</v>
      </c>
      <c r="J786" s="4" t="s">
        <v>5141</v>
      </c>
      <c r="K786" s="4" t="s">
        <v>6934</v>
      </c>
      <c r="L786" s="4" t="s">
        <v>772</v>
      </c>
      <c r="M786" s="5">
        <v>45507.0</v>
      </c>
      <c r="N786" s="4" t="s">
        <v>4512</v>
      </c>
    </row>
    <row r="787" ht="14.25" customHeight="1">
      <c r="A787" s="11">
        <v>13856.0</v>
      </c>
      <c r="B787" s="12" t="s">
        <v>515</v>
      </c>
      <c r="C787" s="12" t="s">
        <v>3797</v>
      </c>
      <c r="D787" s="12" t="s">
        <v>6935</v>
      </c>
      <c r="E787" s="12" t="s">
        <v>3798</v>
      </c>
      <c r="F787" s="12" t="s">
        <v>4591</v>
      </c>
      <c r="G787" s="12" t="s">
        <v>4508</v>
      </c>
      <c r="H787" s="11">
        <v>75225.0</v>
      </c>
      <c r="I787" s="12" t="s">
        <v>6936</v>
      </c>
      <c r="J787" s="12" t="s">
        <v>6937</v>
      </c>
      <c r="K787" s="12" t="s">
        <v>6938</v>
      </c>
      <c r="L787" s="12" t="s">
        <v>772</v>
      </c>
      <c r="M787" s="16">
        <v>45507.0</v>
      </c>
      <c r="N787" s="12" t="s">
        <v>4512</v>
      </c>
    </row>
    <row r="788" ht="14.25" customHeight="1">
      <c r="A788" s="3">
        <v>13856.0</v>
      </c>
      <c r="B788" s="4" t="s">
        <v>515</v>
      </c>
      <c r="C788" s="4" t="s">
        <v>3837</v>
      </c>
      <c r="D788" s="4" t="s">
        <v>6939</v>
      </c>
      <c r="E788" s="4" t="s">
        <v>3838</v>
      </c>
      <c r="F788" s="4" t="s">
        <v>4591</v>
      </c>
      <c r="G788" s="4" t="s">
        <v>4508</v>
      </c>
      <c r="H788" s="3">
        <v>19352.0</v>
      </c>
      <c r="I788" s="4" t="s">
        <v>6936</v>
      </c>
      <c r="J788" s="4" t="s">
        <v>6937</v>
      </c>
      <c r="K788" s="4" t="s">
        <v>6940</v>
      </c>
      <c r="L788" s="4" t="s">
        <v>772</v>
      </c>
      <c r="M788" s="5">
        <v>45507.0</v>
      </c>
      <c r="N788" s="4" t="s">
        <v>4512</v>
      </c>
    </row>
    <row r="789" ht="14.25" customHeight="1">
      <c r="A789" s="11">
        <v>13856.0</v>
      </c>
      <c r="B789" s="12" t="s">
        <v>515</v>
      </c>
      <c r="C789" s="12" t="s">
        <v>3850</v>
      </c>
      <c r="D789" s="12" t="s">
        <v>6941</v>
      </c>
      <c r="E789" s="12" t="s">
        <v>3851</v>
      </c>
      <c r="F789" s="12" t="s">
        <v>4591</v>
      </c>
      <c r="G789" s="12" t="s">
        <v>4508</v>
      </c>
      <c r="H789" s="11">
        <v>79060.0</v>
      </c>
      <c r="I789" s="12" t="s">
        <v>6936</v>
      </c>
      <c r="J789" s="12" t="s">
        <v>6937</v>
      </c>
      <c r="K789" s="12" t="s">
        <v>6942</v>
      </c>
      <c r="L789" s="12" t="s">
        <v>772</v>
      </c>
      <c r="M789" s="16">
        <v>45507.0</v>
      </c>
      <c r="N789" s="12" t="s">
        <v>4512</v>
      </c>
    </row>
    <row r="790" ht="14.25" customHeight="1">
      <c r="A790" s="3">
        <v>13856.0</v>
      </c>
      <c r="B790" s="4" t="s">
        <v>515</v>
      </c>
      <c r="C790" s="4" t="s">
        <v>3916</v>
      </c>
      <c r="D790" s="4" t="s">
        <v>6943</v>
      </c>
      <c r="E790" s="4" t="s">
        <v>6944</v>
      </c>
      <c r="F790" s="4" t="s">
        <v>4554</v>
      </c>
      <c r="G790" s="4" t="s">
        <v>4508</v>
      </c>
      <c r="H790" s="3">
        <v>25016.0</v>
      </c>
      <c r="I790" s="4" t="s">
        <v>6936</v>
      </c>
      <c r="J790" s="4" t="s">
        <v>6937</v>
      </c>
      <c r="K790" s="4" t="s">
        <v>6945</v>
      </c>
      <c r="L790" s="4" t="s">
        <v>772</v>
      </c>
      <c r="M790" s="5">
        <v>45507.0</v>
      </c>
      <c r="N790" s="4" t="s">
        <v>4512</v>
      </c>
    </row>
    <row r="791" ht="14.25" customHeight="1">
      <c r="A791" s="11">
        <v>13856.0</v>
      </c>
      <c r="B791" s="12" t="s">
        <v>515</v>
      </c>
      <c r="C791" s="12" t="s">
        <v>3928</v>
      </c>
      <c r="D791" s="12" t="s">
        <v>6946</v>
      </c>
      <c r="E791" s="12" t="s">
        <v>3929</v>
      </c>
      <c r="F791" s="12" t="s">
        <v>4507</v>
      </c>
      <c r="G791" s="12" t="s">
        <v>4508</v>
      </c>
      <c r="H791" s="11">
        <v>38940.0</v>
      </c>
      <c r="I791" s="12" t="s">
        <v>6936</v>
      </c>
      <c r="J791" s="12" t="s">
        <v>6937</v>
      </c>
      <c r="K791" s="12" t="s">
        <v>6947</v>
      </c>
      <c r="L791" s="12" t="s">
        <v>772</v>
      </c>
      <c r="M791" s="16">
        <v>45507.0</v>
      </c>
      <c r="N791" s="12" t="s">
        <v>4512</v>
      </c>
    </row>
    <row r="792" ht="14.25" customHeight="1">
      <c r="A792" s="3">
        <v>13856.0</v>
      </c>
      <c r="B792" s="4" t="s">
        <v>515</v>
      </c>
      <c r="C792" s="4" t="s">
        <v>3659</v>
      </c>
      <c r="D792" s="4" t="s">
        <v>6948</v>
      </c>
      <c r="E792" s="4" t="s">
        <v>3660</v>
      </c>
      <c r="F792" s="4" t="s">
        <v>4554</v>
      </c>
      <c r="G792" s="4" t="s">
        <v>4508</v>
      </c>
      <c r="H792" s="3">
        <v>2.0000001E7</v>
      </c>
      <c r="I792" s="4" t="s">
        <v>6949</v>
      </c>
      <c r="J792" s="4" t="s">
        <v>6950</v>
      </c>
      <c r="K792" s="4" t="s">
        <v>6951</v>
      </c>
      <c r="L792" s="4" t="s">
        <v>772</v>
      </c>
      <c r="M792" s="5">
        <v>45507.0</v>
      </c>
      <c r="N792" s="4" t="s">
        <v>4512</v>
      </c>
    </row>
    <row r="793" ht="14.25" customHeight="1">
      <c r="A793" s="11">
        <v>13856.0</v>
      </c>
      <c r="B793" s="12" t="s">
        <v>515</v>
      </c>
      <c r="C793" s="12" t="s">
        <v>3663</v>
      </c>
      <c r="D793" s="12" t="s">
        <v>6952</v>
      </c>
      <c r="E793" s="12" t="s">
        <v>3660</v>
      </c>
      <c r="F793" s="12" t="s">
        <v>4507</v>
      </c>
      <c r="G793" s="12" t="s">
        <v>4508</v>
      </c>
      <c r="H793" s="11">
        <v>1.0000001E7</v>
      </c>
      <c r="I793" s="12" t="s">
        <v>6949</v>
      </c>
      <c r="J793" s="12" t="s">
        <v>6950</v>
      </c>
      <c r="K793" s="12" t="s">
        <v>6953</v>
      </c>
      <c r="L793" s="12" t="s">
        <v>772</v>
      </c>
      <c r="M793" s="16">
        <v>45507.0</v>
      </c>
      <c r="N793" s="12" t="s">
        <v>4512</v>
      </c>
    </row>
    <row r="794" ht="14.25" customHeight="1">
      <c r="A794" s="3">
        <v>13856.0</v>
      </c>
      <c r="B794" s="4" t="s">
        <v>515</v>
      </c>
      <c r="C794" s="4" t="s">
        <v>3659</v>
      </c>
      <c r="D794" s="4" t="s">
        <v>6954</v>
      </c>
      <c r="E794" s="4" t="s">
        <v>3660</v>
      </c>
      <c r="F794" s="4" t="s">
        <v>4554</v>
      </c>
      <c r="G794" s="4" t="s">
        <v>4508</v>
      </c>
      <c r="H794" s="3">
        <v>150000.0</v>
      </c>
      <c r="I794" s="4" t="s">
        <v>6955</v>
      </c>
      <c r="J794" s="4" t="s">
        <v>6956</v>
      </c>
      <c r="K794" s="4" t="s">
        <v>6957</v>
      </c>
      <c r="L794" s="4" t="s">
        <v>772</v>
      </c>
      <c r="M794" s="5">
        <v>45507.0</v>
      </c>
      <c r="N794" s="4" t="s">
        <v>4512</v>
      </c>
    </row>
    <row r="795" ht="14.25" customHeight="1">
      <c r="A795" s="11">
        <v>13856.0</v>
      </c>
      <c r="B795" s="12" t="s">
        <v>515</v>
      </c>
      <c r="C795" s="12" t="s">
        <v>3846</v>
      </c>
      <c r="D795" s="12" t="s">
        <v>6958</v>
      </c>
      <c r="E795" s="12" t="s">
        <v>3847</v>
      </c>
      <c r="F795" s="12" t="s">
        <v>4554</v>
      </c>
      <c r="G795" s="12" t="s">
        <v>4508</v>
      </c>
      <c r="H795" s="11">
        <v>53100.0</v>
      </c>
      <c r="I795" s="12" t="s">
        <v>5331</v>
      </c>
      <c r="J795" s="12" t="s">
        <v>5332</v>
      </c>
      <c r="K795" s="12" t="s">
        <v>6959</v>
      </c>
      <c r="L795" s="12" t="s">
        <v>772</v>
      </c>
      <c r="M795" s="16">
        <v>45507.0</v>
      </c>
      <c r="N795" s="12" t="s">
        <v>4512</v>
      </c>
    </row>
    <row r="796" ht="14.25" customHeight="1">
      <c r="A796" s="3">
        <v>13856.0</v>
      </c>
      <c r="B796" s="4" t="s">
        <v>515</v>
      </c>
      <c r="C796" s="4" t="s">
        <v>3768</v>
      </c>
      <c r="D796" s="4" t="s">
        <v>6960</v>
      </c>
      <c r="E796" s="4" t="s">
        <v>3769</v>
      </c>
      <c r="F796" s="4" t="s">
        <v>4507</v>
      </c>
      <c r="G796" s="4" t="s">
        <v>4508</v>
      </c>
      <c r="H796" s="3">
        <v>187620.0</v>
      </c>
      <c r="I796" s="4" t="s">
        <v>6961</v>
      </c>
      <c r="J796" s="4" t="s">
        <v>6962</v>
      </c>
      <c r="K796" s="4" t="s">
        <v>6963</v>
      </c>
      <c r="L796" s="4" t="s">
        <v>772</v>
      </c>
      <c r="M796" s="5">
        <v>45507.0</v>
      </c>
      <c r="N796" s="4" t="s">
        <v>4512</v>
      </c>
    </row>
    <row r="797" ht="14.25" customHeight="1">
      <c r="A797" s="11">
        <v>13856.0</v>
      </c>
      <c r="B797" s="12" t="s">
        <v>515</v>
      </c>
      <c r="C797" s="12" t="s">
        <v>3779</v>
      </c>
      <c r="D797" s="12" t="s">
        <v>6964</v>
      </c>
      <c r="E797" s="12" t="s">
        <v>3780</v>
      </c>
      <c r="F797" s="12" t="s">
        <v>4507</v>
      </c>
      <c r="G797" s="12" t="s">
        <v>4508</v>
      </c>
      <c r="H797" s="11">
        <v>1.4659999E7</v>
      </c>
      <c r="I797" s="12" t="s">
        <v>6961</v>
      </c>
      <c r="J797" s="12" t="s">
        <v>6962</v>
      </c>
      <c r="K797" s="12" t="s">
        <v>6965</v>
      </c>
      <c r="L797" s="12" t="s">
        <v>772</v>
      </c>
      <c r="M797" s="16">
        <v>45507.0</v>
      </c>
      <c r="N797" s="12" t="s">
        <v>4512</v>
      </c>
    </row>
    <row r="798" ht="14.25" customHeight="1">
      <c r="A798" s="3">
        <v>13856.0</v>
      </c>
      <c r="B798" s="4" t="s">
        <v>515</v>
      </c>
      <c r="C798" s="4" t="s">
        <v>3871</v>
      </c>
      <c r="D798" s="4" t="s">
        <v>6966</v>
      </c>
      <c r="E798" s="4" t="s">
        <v>3872</v>
      </c>
      <c r="F798" s="4" t="s">
        <v>4591</v>
      </c>
      <c r="G798" s="4" t="s">
        <v>4508</v>
      </c>
      <c r="H798" s="3">
        <v>156350.0</v>
      </c>
      <c r="I798" s="4" t="s">
        <v>6961</v>
      </c>
      <c r="J798" s="4" t="s">
        <v>6962</v>
      </c>
      <c r="K798" s="4" t="s">
        <v>6967</v>
      </c>
      <c r="L798" s="4" t="s">
        <v>772</v>
      </c>
      <c r="M798" s="5">
        <v>45507.0</v>
      </c>
      <c r="N798" s="4" t="s">
        <v>4512</v>
      </c>
    </row>
    <row r="799" ht="14.25" customHeight="1">
      <c r="A799" s="11">
        <v>13856.0</v>
      </c>
      <c r="B799" s="12" t="s">
        <v>515</v>
      </c>
      <c r="C799" s="12" t="s">
        <v>3875</v>
      </c>
      <c r="D799" s="12" t="s">
        <v>6968</v>
      </c>
      <c r="E799" s="12" t="s">
        <v>3876</v>
      </c>
      <c r="F799" s="12" t="s">
        <v>4591</v>
      </c>
      <c r="G799" s="12" t="s">
        <v>4508</v>
      </c>
      <c r="H799" s="11">
        <v>152810.0</v>
      </c>
      <c r="I799" s="12" t="s">
        <v>6961</v>
      </c>
      <c r="J799" s="12" t="s">
        <v>6962</v>
      </c>
      <c r="K799" s="12" t="s">
        <v>6969</v>
      </c>
      <c r="L799" s="12" t="s">
        <v>772</v>
      </c>
      <c r="M799" s="16">
        <v>45507.0</v>
      </c>
      <c r="N799" s="12" t="s">
        <v>4512</v>
      </c>
    </row>
    <row r="800" ht="14.25" customHeight="1">
      <c r="A800" s="3">
        <v>13856.0</v>
      </c>
      <c r="B800" s="4" t="s">
        <v>515</v>
      </c>
      <c r="C800" s="4" t="s">
        <v>3879</v>
      </c>
      <c r="D800" s="4" t="s">
        <v>6970</v>
      </c>
      <c r="E800" s="4" t="s">
        <v>3880</v>
      </c>
      <c r="F800" s="4" t="s">
        <v>4591</v>
      </c>
      <c r="G800" s="4" t="s">
        <v>4508</v>
      </c>
      <c r="H800" s="3">
        <v>117410.0</v>
      </c>
      <c r="I800" s="4" t="s">
        <v>6961</v>
      </c>
      <c r="J800" s="4" t="s">
        <v>6962</v>
      </c>
      <c r="K800" s="4" t="s">
        <v>6971</v>
      </c>
      <c r="L800" s="4" t="s">
        <v>772</v>
      </c>
      <c r="M800" s="5">
        <v>45507.0</v>
      </c>
      <c r="N800" s="4" t="s">
        <v>4512</v>
      </c>
    </row>
    <row r="801" ht="14.25" customHeight="1">
      <c r="A801" s="11">
        <v>13856.0</v>
      </c>
      <c r="B801" s="12" t="s">
        <v>515</v>
      </c>
      <c r="C801" s="12" t="s">
        <v>3883</v>
      </c>
      <c r="D801" s="12" t="s">
        <v>6972</v>
      </c>
      <c r="E801" s="12" t="s">
        <v>3884</v>
      </c>
      <c r="F801" s="12" t="s">
        <v>4591</v>
      </c>
      <c r="G801" s="12" t="s">
        <v>4508</v>
      </c>
      <c r="H801" s="11">
        <v>129210.0</v>
      </c>
      <c r="I801" s="12" t="s">
        <v>6961</v>
      </c>
      <c r="J801" s="12" t="s">
        <v>6962</v>
      </c>
      <c r="K801" s="12" t="s">
        <v>6973</v>
      </c>
      <c r="L801" s="12" t="s">
        <v>772</v>
      </c>
      <c r="M801" s="16">
        <v>45507.0</v>
      </c>
      <c r="N801" s="12" t="s">
        <v>4512</v>
      </c>
    </row>
    <row r="802" ht="14.25" customHeight="1">
      <c r="A802" s="3">
        <v>13856.0</v>
      </c>
      <c r="B802" s="4" t="s">
        <v>515</v>
      </c>
      <c r="C802" s="4" t="s">
        <v>3908</v>
      </c>
      <c r="D802" s="4" t="s">
        <v>6974</v>
      </c>
      <c r="E802" s="4" t="s">
        <v>3909</v>
      </c>
      <c r="F802" s="4" t="s">
        <v>4591</v>
      </c>
      <c r="G802" s="4" t="s">
        <v>4508</v>
      </c>
      <c r="H802" s="3">
        <v>90624.0</v>
      </c>
      <c r="I802" s="4" t="s">
        <v>6961</v>
      </c>
      <c r="J802" s="4" t="s">
        <v>6962</v>
      </c>
      <c r="K802" s="4" t="s">
        <v>6975</v>
      </c>
      <c r="L802" s="4" t="s">
        <v>772</v>
      </c>
      <c r="M802" s="5">
        <v>45507.0</v>
      </c>
      <c r="N802" s="4" t="s">
        <v>4512</v>
      </c>
    </row>
    <row r="803" ht="14.25" customHeight="1">
      <c r="A803" s="11">
        <v>13856.0</v>
      </c>
      <c r="B803" s="12" t="s">
        <v>515</v>
      </c>
      <c r="C803" s="12" t="s">
        <v>3912</v>
      </c>
      <c r="D803" s="12" t="s">
        <v>6976</v>
      </c>
      <c r="E803" s="12" t="s">
        <v>3913</v>
      </c>
      <c r="F803" s="12" t="s">
        <v>4591</v>
      </c>
      <c r="G803" s="12" t="s">
        <v>4508</v>
      </c>
      <c r="H803" s="11">
        <v>1.2131835E7</v>
      </c>
      <c r="I803" s="12" t="s">
        <v>6961</v>
      </c>
      <c r="J803" s="12" t="s">
        <v>6962</v>
      </c>
      <c r="K803" s="12" t="s">
        <v>6977</v>
      </c>
      <c r="L803" s="12" t="s">
        <v>772</v>
      </c>
      <c r="M803" s="16">
        <v>45507.0</v>
      </c>
      <c r="N803" s="12" t="s">
        <v>4512</v>
      </c>
    </row>
    <row r="804" ht="14.25" customHeight="1">
      <c r="A804" s="3">
        <v>13856.0</v>
      </c>
      <c r="B804" s="4" t="s">
        <v>515</v>
      </c>
      <c r="C804" s="4" t="s">
        <v>3928</v>
      </c>
      <c r="D804" s="4" t="s">
        <v>6978</v>
      </c>
      <c r="E804" s="4" t="s">
        <v>3929</v>
      </c>
      <c r="F804" s="4" t="s">
        <v>4507</v>
      </c>
      <c r="G804" s="4" t="s">
        <v>4508</v>
      </c>
      <c r="H804" s="3">
        <v>23600.0</v>
      </c>
      <c r="I804" s="4" t="s">
        <v>6961</v>
      </c>
      <c r="J804" s="4" t="s">
        <v>6962</v>
      </c>
      <c r="K804" s="4" t="s">
        <v>6979</v>
      </c>
      <c r="L804" s="4" t="s">
        <v>772</v>
      </c>
      <c r="M804" s="5">
        <v>45507.0</v>
      </c>
      <c r="N804" s="4" t="s">
        <v>4512</v>
      </c>
    </row>
    <row r="805" ht="14.25" customHeight="1">
      <c r="A805" s="11">
        <v>13856.0</v>
      </c>
      <c r="B805" s="12" t="s">
        <v>515</v>
      </c>
      <c r="C805" s="12" t="s">
        <v>3928</v>
      </c>
      <c r="D805" s="12" t="s">
        <v>6980</v>
      </c>
      <c r="E805" s="12" t="s">
        <v>3929</v>
      </c>
      <c r="F805" s="12" t="s">
        <v>4507</v>
      </c>
      <c r="G805" s="12" t="s">
        <v>4508</v>
      </c>
      <c r="H805" s="11">
        <v>88500.0</v>
      </c>
      <c r="I805" s="12" t="s">
        <v>6961</v>
      </c>
      <c r="J805" s="12" t="s">
        <v>6962</v>
      </c>
      <c r="K805" s="12" t="s">
        <v>6981</v>
      </c>
      <c r="L805" s="12" t="s">
        <v>772</v>
      </c>
      <c r="M805" s="16">
        <v>45507.0</v>
      </c>
      <c r="N805" s="12" t="s">
        <v>4512</v>
      </c>
    </row>
    <row r="806" ht="14.25" customHeight="1">
      <c r="A806" s="3">
        <v>13856.0</v>
      </c>
      <c r="B806" s="4" t="s">
        <v>515</v>
      </c>
      <c r="C806" s="4" t="s">
        <v>3928</v>
      </c>
      <c r="D806" s="4" t="s">
        <v>6982</v>
      </c>
      <c r="E806" s="4" t="s">
        <v>3929</v>
      </c>
      <c r="F806" s="4" t="s">
        <v>4507</v>
      </c>
      <c r="G806" s="4" t="s">
        <v>4508</v>
      </c>
      <c r="H806" s="3">
        <v>4894994.0</v>
      </c>
      <c r="I806" s="4" t="s">
        <v>6961</v>
      </c>
      <c r="J806" s="4" t="s">
        <v>6962</v>
      </c>
      <c r="K806" s="4" t="s">
        <v>6983</v>
      </c>
      <c r="L806" s="4" t="s">
        <v>772</v>
      </c>
      <c r="M806" s="5">
        <v>45507.0</v>
      </c>
      <c r="N806" s="4" t="s">
        <v>4512</v>
      </c>
    </row>
    <row r="807" ht="14.25" customHeight="1">
      <c r="A807" s="11">
        <v>13856.0</v>
      </c>
      <c r="B807" s="12" t="s">
        <v>515</v>
      </c>
      <c r="C807" s="12" t="s">
        <v>3939</v>
      </c>
      <c r="D807" s="12" t="s">
        <v>6984</v>
      </c>
      <c r="E807" s="12" t="s">
        <v>3940</v>
      </c>
      <c r="F807" s="12" t="s">
        <v>4507</v>
      </c>
      <c r="G807" s="12" t="s">
        <v>4508</v>
      </c>
      <c r="H807" s="11">
        <v>1999864.0</v>
      </c>
      <c r="I807" s="12" t="s">
        <v>6961</v>
      </c>
      <c r="J807" s="12" t="s">
        <v>6962</v>
      </c>
      <c r="K807" s="12" t="s">
        <v>6985</v>
      </c>
      <c r="L807" s="12" t="s">
        <v>772</v>
      </c>
      <c r="M807" s="16">
        <v>45507.0</v>
      </c>
      <c r="N807" s="12" t="s">
        <v>4512</v>
      </c>
    </row>
    <row r="808" ht="14.25" customHeight="1">
      <c r="A808" s="3">
        <v>13856.0</v>
      </c>
      <c r="B808" s="4" t="s">
        <v>515</v>
      </c>
      <c r="C808" s="4" t="s">
        <v>3957</v>
      </c>
      <c r="D808" s="4" t="s">
        <v>6986</v>
      </c>
      <c r="E808" s="4" t="s">
        <v>3958</v>
      </c>
      <c r="F808" s="4" t="s">
        <v>4591</v>
      </c>
      <c r="G808" s="4" t="s">
        <v>4508</v>
      </c>
      <c r="H808" s="3">
        <v>1999864.0</v>
      </c>
      <c r="I808" s="4" t="s">
        <v>6961</v>
      </c>
      <c r="J808" s="4" t="s">
        <v>6962</v>
      </c>
      <c r="K808" s="4" t="s">
        <v>6987</v>
      </c>
      <c r="L808" s="4" t="s">
        <v>772</v>
      </c>
      <c r="M808" s="5">
        <v>45507.0</v>
      </c>
      <c r="N808" s="4" t="s">
        <v>4512</v>
      </c>
    </row>
    <row r="809" ht="14.25" customHeight="1">
      <c r="A809" s="11">
        <v>13856.0</v>
      </c>
      <c r="B809" s="12" t="s">
        <v>515</v>
      </c>
      <c r="C809" s="12" t="s">
        <v>3961</v>
      </c>
      <c r="D809" s="12" t="s">
        <v>6988</v>
      </c>
      <c r="E809" s="12" t="s">
        <v>3958</v>
      </c>
      <c r="F809" s="12" t="s">
        <v>4591</v>
      </c>
      <c r="G809" s="12" t="s">
        <v>4508</v>
      </c>
      <c r="H809" s="11">
        <v>198948.0</v>
      </c>
      <c r="I809" s="12" t="s">
        <v>6961</v>
      </c>
      <c r="J809" s="12" t="s">
        <v>6962</v>
      </c>
      <c r="K809" s="12" t="s">
        <v>6989</v>
      </c>
      <c r="L809" s="12" t="s">
        <v>772</v>
      </c>
      <c r="M809" s="16">
        <v>45507.0</v>
      </c>
      <c r="N809" s="12" t="s">
        <v>4512</v>
      </c>
    </row>
    <row r="810" ht="14.25" customHeight="1">
      <c r="A810" s="3">
        <v>13856.0</v>
      </c>
      <c r="B810" s="4" t="s">
        <v>515</v>
      </c>
      <c r="C810" s="4" t="s">
        <v>3659</v>
      </c>
      <c r="D810" s="4" t="s">
        <v>6990</v>
      </c>
      <c r="E810" s="4" t="s">
        <v>3660</v>
      </c>
      <c r="F810" s="4" t="s">
        <v>4591</v>
      </c>
      <c r="G810" s="4" t="s">
        <v>4508</v>
      </c>
      <c r="H810" s="3">
        <v>50000.0</v>
      </c>
      <c r="I810" s="4" t="s">
        <v>6991</v>
      </c>
      <c r="J810" s="4" t="s">
        <v>6992</v>
      </c>
      <c r="K810" s="4" t="s">
        <v>6993</v>
      </c>
      <c r="L810" s="4" t="s">
        <v>772</v>
      </c>
      <c r="M810" s="5">
        <v>45507.0</v>
      </c>
      <c r="N810" s="4" t="s">
        <v>4512</v>
      </c>
    </row>
    <row r="811" ht="14.25" customHeight="1">
      <c r="A811" s="11">
        <v>13856.0</v>
      </c>
      <c r="B811" s="12" t="s">
        <v>515</v>
      </c>
      <c r="C811" s="12" t="s">
        <v>3742</v>
      </c>
      <c r="D811" s="12" t="s">
        <v>6994</v>
      </c>
      <c r="E811" s="12" t="s">
        <v>6995</v>
      </c>
      <c r="F811" s="12" t="s">
        <v>4554</v>
      </c>
      <c r="G811" s="12" t="s">
        <v>4508</v>
      </c>
      <c r="H811" s="11">
        <v>2.6521019E7</v>
      </c>
      <c r="I811" s="12" t="s">
        <v>6996</v>
      </c>
      <c r="J811" s="12" t="s">
        <v>6997</v>
      </c>
      <c r="K811" s="12" t="s">
        <v>6998</v>
      </c>
      <c r="L811" s="12" t="s">
        <v>772</v>
      </c>
      <c r="M811" s="16">
        <v>45507.0</v>
      </c>
      <c r="N811" s="12" t="s">
        <v>4512</v>
      </c>
    </row>
    <row r="812" ht="14.25" customHeight="1">
      <c r="A812" s="3">
        <v>13856.0</v>
      </c>
      <c r="B812" s="4" t="s">
        <v>515</v>
      </c>
      <c r="C812" s="4" t="s">
        <v>3765</v>
      </c>
      <c r="D812" s="4" t="s">
        <v>6999</v>
      </c>
      <c r="E812" s="4" t="s">
        <v>3766</v>
      </c>
      <c r="F812" s="4" t="s">
        <v>4507</v>
      </c>
      <c r="G812" s="4" t="s">
        <v>4508</v>
      </c>
      <c r="H812" s="3">
        <v>4.0523442E7</v>
      </c>
      <c r="I812" s="4" t="s">
        <v>7000</v>
      </c>
      <c r="J812" s="4" t="s">
        <v>7001</v>
      </c>
      <c r="K812" s="4" t="s">
        <v>7002</v>
      </c>
      <c r="L812" s="4" t="s">
        <v>772</v>
      </c>
      <c r="M812" s="5">
        <v>45507.0</v>
      </c>
      <c r="N812" s="4" t="s">
        <v>4512</v>
      </c>
    </row>
    <row r="813" ht="14.25" customHeight="1">
      <c r="A813" s="11">
        <v>13856.0</v>
      </c>
      <c r="B813" s="12" t="s">
        <v>515</v>
      </c>
      <c r="C813" s="12" t="s">
        <v>3659</v>
      </c>
      <c r="D813" s="12" t="s">
        <v>7003</v>
      </c>
      <c r="E813" s="12" t="s">
        <v>3660</v>
      </c>
      <c r="F813" s="12" t="s">
        <v>4554</v>
      </c>
      <c r="G813" s="12" t="s">
        <v>4508</v>
      </c>
      <c r="H813" s="11">
        <v>100000.0</v>
      </c>
      <c r="I813" s="12" t="s">
        <v>7004</v>
      </c>
      <c r="J813" s="12" t="s">
        <v>7005</v>
      </c>
      <c r="K813" s="12" t="s">
        <v>7006</v>
      </c>
      <c r="L813" s="12" t="s">
        <v>772</v>
      </c>
      <c r="M813" s="16">
        <v>45507.0</v>
      </c>
      <c r="N813" s="12" t="s">
        <v>4512</v>
      </c>
    </row>
    <row r="814" ht="14.25" customHeight="1">
      <c r="A814" s="3">
        <v>13856.0</v>
      </c>
      <c r="B814" s="4" t="s">
        <v>515</v>
      </c>
      <c r="C814" s="4" t="s">
        <v>3659</v>
      </c>
      <c r="D814" s="4" t="s">
        <v>7007</v>
      </c>
      <c r="E814" s="4" t="s">
        <v>3660</v>
      </c>
      <c r="F814" s="4" t="s">
        <v>4591</v>
      </c>
      <c r="G814" s="4" t="s">
        <v>4508</v>
      </c>
      <c r="H814" s="3">
        <v>2.0000001E7</v>
      </c>
      <c r="I814" s="4" t="s">
        <v>7008</v>
      </c>
      <c r="J814" s="4" t="s">
        <v>7009</v>
      </c>
      <c r="K814" s="4" t="s">
        <v>7010</v>
      </c>
      <c r="L814" s="4" t="s">
        <v>772</v>
      </c>
      <c r="M814" s="5">
        <v>45507.0</v>
      </c>
      <c r="N814" s="4" t="s">
        <v>4512</v>
      </c>
    </row>
    <row r="815" ht="14.25" customHeight="1">
      <c r="A815" s="11">
        <v>13856.0</v>
      </c>
      <c r="B815" s="12" t="s">
        <v>515</v>
      </c>
      <c r="C815" s="12" t="s">
        <v>3825</v>
      </c>
      <c r="D815" s="12" t="s">
        <v>7011</v>
      </c>
      <c r="E815" s="12" t="s">
        <v>3826</v>
      </c>
      <c r="F815" s="12" t="s">
        <v>4591</v>
      </c>
      <c r="G815" s="12" t="s">
        <v>4508</v>
      </c>
      <c r="H815" s="11">
        <v>28320.0</v>
      </c>
      <c r="I815" s="12" t="s">
        <v>7012</v>
      </c>
      <c r="J815" s="12" t="s">
        <v>7013</v>
      </c>
      <c r="K815" s="12" t="s">
        <v>7014</v>
      </c>
      <c r="L815" s="12" t="s">
        <v>772</v>
      </c>
      <c r="M815" s="16">
        <v>45507.0</v>
      </c>
      <c r="N815" s="12" t="s">
        <v>4512</v>
      </c>
    </row>
    <row r="816" ht="14.25" customHeight="1">
      <c r="A816" s="3">
        <v>13856.0</v>
      </c>
      <c r="B816" s="4" t="s">
        <v>515</v>
      </c>
      <c r="C816" s="4" t="s">
        <v>3695</v>
      </c>
      <c r="D816" s="4" t="s">
        <v>7015</v>
      </c>
      <c r="E816" s="4" t="s">
        <v>3696</v>
      </c>
      <c r="F816" s="4" t="s">
        <v>4591</v>
      </c>
      <c r="G816" s="4" t="s">
        <v>4508</v>
      </c>
      <c r="H816" s="3">
        <v>665000.0</v>
      </c>
      <c r="I816" s="4" t="s">
        <v>7016</v>
      </c>
      <c r="J816" s="4" t="s">
        <v>7017</v>
      </c>
      <c r="K816" s="4" t="s">
        <v>7018</v>
      </c>
      <c r="L816" s="4" t="s">
        <v>772</v>
      </c>
      <c r="M816" s="5">
        <v>45507.0</v>
      </c>
      <c r="N816" s="4" t="s">
        <v>4512</v>
      </c>
    </row>
    <row r="817" ht="14.25" customHeight="1">
      <c r="A817" s="11">
        <v>13856.0</v>
      </c>
      <c r="B817" s="12" t="s">
        <v>515</v>
      </c>
      <c r="C817" s="12" t="s">
        <v>3659</v>
      </c>
      <c r="D817" s="12" t="s">
        <v>7019</v>
      </c>
      <c r="E817" s="12" t="s">
        <v>3660</v>
      </c>
      <c r="F817" s="12" t="s">
        <v>4507</v>
      </c>
      <c r="G817" s="12" t="s">
        <v>4508</v>
      </c>
      <c r="H817" s="11">
        <v>550000.0</v>
      </c>
      <c r="I817" s="12" t="s">
        <v>7020</v>
      </c>
      <c r="J817" s="12" t="s">
        <v>7021</v>
      </c>
      <c r="K817" s="12" t="s">
        <v>7022</v>
      </c>
      <c r="L817" s="12" t="s">
        <v>772</v>
      </c>
      <c r="M817" s="16">
        <v>45507.0</v>
      </c>
      <c r="N817" s="12" t="s">
        <v>4512</v>
      </c>
    </row>
    <row r="818" ht="14.25" customHeight="1">
      <c r="A818" s="3">
        <v>13856.0</v>
      </c>
      <c r="B818" s="4" t="s">
        <v>515</v>
      </c>
      <c r="C818" s="4" t="s">
        <v>3667</v>
      </c>
      <c r="D818" s="4" t="s">
        <v>7023</v>
      </c>
      <c r="E818" s="4" t="s">
        <v>3668</v>
      </c>
      <c r="F818" s="4" t="s">
        <v>4507</v>
      </c>
      <c r="G818" s="4" t="s">
        <v>4508</v>
      </c>
      <c r="H818" s="3">
        <v>421142.0</v>
      </c>
      <c r="I818" s="4" t="s">
        <v>7024</v>
      </c>
      <c r="J818" s="4" t="s">
        <v>7025</v>
      </c>
      <c r="K818" s="4" t="s">
        <v>7026</v>
      </c>
      <c r="L818" s="4" t="s">
        <v>772</v>
      </c>
      <c r="M818" s="5">
        <v>45507.0</v>
      </c>
      <c r="N818" s="4" t="s">
        <v>4512</v>
      </c>
    </row>
    <row r="819" ht="14.25" customHeight="1">
      <c r="A819" s="11">
        <v>13856.0</v>
      </c>
      <c r="B819" s="12" t="s">
        <v>515</v>
      </c>
      <c r="C819" s="12" t="s">
        <v>3891</v>
      </c>
      <c r="D819" s="12" t="s">
        <v>7027</v>
      </c>
      <c r="E819" s="12" t="s">
        <v>3892</v>
      </c>
      <c r="F819" s="12" t="s">
        <v>4554</v>
      </c>
      <c r="G819" s="12" t="s">
        <v>4508</v>
      </c>
      <c r="H819" s="11">
        <v>376656.0</v>
      </c>
      <c r="I819" s="12" t="s">
        <v>7024</v>
      </c>
      <c r="J819" s="12" t="s">
        <v>7025</v>
      </c>
      <c r="K819" s="12" t="s">
        <v>7028</v>
      </c>
      <c r="L819" s="12" t="s">
        <v>772</v>
      </c>
      <c r="M819" s="16">
        <v>45507.0</v>
      </c>
      <c r="N819" s="12" t="s">
        <v>4512</v>
      </c>
    </row>
    <row r="820" ht="14.25" customHeight="1">
      <c r="A820" s="3">
        <v>13856.0</v>
      </c>
      <c r="B820" s="4" t="s">
        <v>515</v>
      </c>
      <c r="C820" s="4" t="s">
        <v>3659</v>
      </c>
      <c r="D820" s="4" t="s">
        <v>7029</v>
      </c>
      <c r="E820" s="4" t="s">
        <v>3660</v>
      </c>
      <c r="F820" s="4" t="s">
        <v>4591</v>
      </c>
      <c r="G820" s="4" t="s">
        <v>4508</v>
      </c>
      <c r="H820" s="3">
        <v>150000.0</v>
      </c>
      <c r="I820" s="4" t="s">
        <v>7030</v>
      </c>
      <c r="J820" s="4" t="s">
        <v>7031</v>
      </c>
      <c r="K820" s="4" t="s">
        <v>7032</v>
      </c>
      <c r="L820" s="4" t="s">
        <v>772</v>
      </c>
      <c r="M820" s="5">
        <v>45507.0</v>
      </c>
      <c r="N820" s="4" t="s">
        <v>4512</v>
      </c>
    </row>
    <row r="821" ht="14.25" customHeight="1">
      <c r="A821" s="11">
        <v>13856.0</v>
      </c>
      <c r="B821" s="12" t="s">
        <v>515</v>
      </c>
      <c r="C821" s="12" t="s">
        <v>3659</v>
      </c>
      <c r="D821" s="12" t="s">
        <v>7033</v>
      </c>
      <c r="E821" s="12" t="s">
        <v>3660</v>
      </c>
      <c r="F821" s="12" t="s">
        <v>4554</v>
      </c>
      <c r="G821" s="12" t="s">
        <v>4508</v>
      </c>
      <c r="H821" s="11">
        <v>75000.0</v>
      </c>
      <c r="I821" s="12" t="s">
        <v>7034</v>
      </c>
      <c r="J821" s="12" t="s">
        <v>7035</v>
      </c>
      <c r="K821" s="12" t="s">
        <v>7036</v>
      </c>
      <c r="L821" s="12" t="s">
        <v>772</v>
      </c>
      <c r="M821" s="16">
        <v>45507.0</v>
      </c>
      <c r="N821" s="12" t="s">
        <v>4512</v>
      </c>
    </row>
    <row r="822" ht="14.25" customHeight="1">
      <c r="A822" s="3">
        <v>13856.0</v>
      </c>
      <c r="B822" s="4" t="s">
        <v>515</v>
      </c>
      <c r="C822" s="4" t="s">
        <v>3863</v>
      </c>
      <c r="D822" s="4" t="s">
        <v>7037</v>
      </c>
      <c r="E822" s="4" t="s">
        <v>3864</v>
      </c>
      <c r="F822" s="4" t="s">
        <v>4591</v>
      </c>
      <c r="G822" s="4" t="s">
        <v>4508</v>
      </c>
      <c r="H822" s="3">
        <v>6698701.0</v>
      </c>
      <c r="I822" s="4" t="s">
        <v>7038</v>
      </c>
      <c r="J822" s="4" t="s">
        <v>7039</v>
      </c>
      <c r="K822" s="4" t="s">
        <v>7040</v>
      </c>
      <c r="L822" s="4" t="s">
        <v>772</v>
      </c>
      <c r="M822" s="5">
        <v>45507.0</v>
      </c>
      <c r="N822" s="4" t="s">
        <v>4512</v>
      </c>
    </row>
    <row r="823" ht="14.25" customHeight="1">
      <c r="A823" s="11">
        <v>13856.0</v>
      </c>
      <c r="B823" s="12" t="s">
        <v>515</v>
      </c>
      <c r="C823" s="12" t="s">
        <v>3659</v>
      </c>
      <c r="D823" s="12" t="s">
        <v>7041</v>
      </c>
      <c r="E823" s="12" t="s">
        <v>3660</v>
      </c>
      <c r="F823" s="12" t="s">
        <v>4554</v>
      </c>
      <c r="G823" s="12" t="s">
        <v>4508</v>
      </c>
      <c r="H823" s="11">
        <v>150000.0</v>
      </c>
      <c r="I823" s="12" t="s">
        <v>7042</v>
      </c>
      <c r="J823" s="12" t="s">
        <v>7043</v>
      </c>
      <c r="K823" s="12" t="s">
        <v>7044</v>
      </c>
      <c r="L823" s="12" t="s">
        <v>772</v>
      </c>
      <c r="M823" s="16">
        <v>45507.0</v>
      </c>
      <c r="N823" s="12" t="s">
        <v>4512</v>
      </c>
    </row>
    <row r="824" ht="14.25" customHeight="1">
      <c r="A824" s="3">
        <v>13856.0</v>
      </c>
      <c r="B824" s="4" t="s">
        <v>515</v>
      </c>
      <c r="C824" s="4" t="s">
        <v>3663</v>
      </c>
      <c r="D824" s="4" t="s">
        <v>7045</v>
      </c>
      <c r="E824" s="4" t="s">
        <v>3660</v>
      </c>
      <c r="F824" s="4" t="s">
        <v>4507</v>
      </c>
      <c r="G824" s="4" t="s">
        <v>4508</v>
      </c>
      <c r="H824" s="3">
        <v>8.0000001E7</v>
      </c>
      <c r="I824" s="4" t="s">
        <v>7046</v>
      </c>
      <c r="J824" s="4" t="s">
        <v>7047</v>
      </c>
      <c r="K824" s="4" t="s">
        <v>7048</v>
      </c>
      <c r="L824" s="4" t="s">
        <v>772</v>
      </c>
      <c r="M824" s="5">
        <v>45507.0</v>
      </c>
      <c r="N824" s="4" t="s">
        <v>4512</v>
      </c>
    </row>
    <row r="825" ht="14.25" customHeight="1">
      <c r="A825" s="11">
        <v>13856.0</v>
      </c>
      <c r="B825" s="12" t="s">
        <v>515</v>
      </c>
      <c r="C825" s="12" t="s">
        <v>3659</v>
      </c>
      <c r="D825" s="12" t="s">
        <v>7049</v>
      </c>
      <c r="E825" s="12" t="s">
        <v>3660</v>
      </c>
      <c r="F825" s="12" t="s">
        <v>4591</v>
      </c>
      <c r="G825" s="12" t="s">
        <v>4508</v>
      </c>
      <c r="H825" s="11">
        <v>2.0000001E7</v>
      </c>
      <c r="I825" s="12" t="s">
        <v>7050</v>
      </c>
      <c r="J825" s="12" t="s">
        <v>7051</v>
      </c>
      <c r="K825" s="12" t="s">
        <v>7052</v>
      </c>
      <c r="L825" s="12" t="s">
        <v>772</v>
      </c>
      <c r="M825" s="16">
        <v>45507.0</v>
      </c>
      <c r="N825" s="12" t="s">
        <v>4512</v>
      </c>
    </row>
    <row r="826" ht="14.25" customHeight="1">
      <c r="A826" s="3">
        <v>13856.0</v>
      </c>
      <c r="B826" s="4" t="s">
        <v>515</v>
      </c>
      <c r="C826" s="4" t="s">
        <v>3687</v>
      </c>
      <c r="D826" s="4" t="s">
        <v>7053</v>
      </c>
      <c r="E826" s="4" t="s">
        <v>3688</v>
      </c>
      <c r="F826" s="4" t="s">
        <v>4554</v>
      </c>
      <c r="G826" s="4" t="s">
        <v>4508</v>
      </c>
      <c r="H826" s="3">
        <v>1.8407174E7</v>
      </c>
      <c r="I826" s="4" t="s">
        <v>7054</v>
      </c>
      <c r="J826" s="4" t="s">
        <v>7055</v>
      </c>
      <c r="K826" s="4" t="s">
        <v>7056</v>
      </c>
      <c r="L826" s="4" t="s">
        <v>772</v>
      </c>
      <c r="M826" s="5">
        <v>45507.0</v>
      </c>
      <c r="N826" s="4" t="s">
        <v>4512</v>
      </c>
    </row>
    <row r="827" ht="14.25" customHeight="1">
      <c r="A827" s="11">
        <v>13856.0</v>
      </c>
      <c r="B827" s="12" t="s">
        <v>515</v>
      </c>
      <c r="C827" s="12" t="s">
        <v>3708</v>
      </c>
      <c r="D827" s="12" t="s">
        <v>7057</v>
      </c>
      <c r="E827" s="12" t="s">
        <v>3709</v>
      </c>
      <c r="F827" s="12" t="s">
        <v>4591</v>
      </c>
      <c r="G827" s="12" t="s">
        <v>4508</v>
      </c>
      <c r="H827" s="11">
        <v>6.9600683E7</v>
      </c>
      <c r="I827" s="12" t="s">
        <v>7058</v>
      </c>
      <c r="J827" s="12" t="s">
        <v>7059</v>
      </c>
      <c r="K827" s="12" t="s">
        <v>7060</v>
      </c>
      <c r="L827" s="12" t="s">
        <v>772</v>
      </c>
      <c r="M827" s="16">
        <v>45507.0</v>
      </c>
      <c r="N827" s="12" t="s">
        <v>4512</v>
      </c>
    </row>
    <row r="828" ht="14.25" customHeight="1">
      <c r="A828" s="3">
        <v>13856.0</v>
      </c>
      <c r="B828" s="4" t="s">
        <v>515</v>
      </c>
      <c r="C828" s="4" t="s">
        <v>3924</v>
      </c>
      <c r="D828" s="4" t="s">
        <v>7061</v>
      </c>
      <c r="E828" s="4" t="s">
        <v>7062</v>
      </c>
      <c r="F828" s="4" t="s">
        <v>4554</v>
      </c>
      <c r="G828" s="4" t="s">
        <v>4508</v>
      </c>
      <c r="H828" s="3">
        <v>19750.0</v>
      </c>
      <c r="I828" s="4" t="s">
        <v>6060</v>
      </c>
      <c r="J828" s="4" t="s">
        <v>6061</v>
      </c>
      <c r="K828" s="4" t="s">
        <v>7063</v>
      </c>
      <c r="L828" s="4" t="s">
        <v>772</v>
      </c>
      <c r="M828" s="5">
        <v>45507.0</v>
      </c>
      <c r="N828" s="4" t="s">
        <v>4512</v>
      </c>
    </row>
    <row r="829" ht="14.25" customHeight="1">
      <c r="A829" s="11">
        <v>13856.0</v>
      </c>
      <c r="B829" s="12" t="s">
        <v>515</v>
      </c>
      <c r="C829" s="12" t="s">
        <v>3675</v>
      </c>
      <c r="D829" s="12" t="s">
        <v>7064</v>
      </c>
      <c r="E829" s="12" t="s">
        <v>3676</v>
      </c>
      <c r="F829" s="12" t="s">
        <v>4591</v>
      </c>
      <c r="G829" s="12" t="s">
        <v>4508</v>
      </c>
      <c r="H829" s="11">
        <v>773808.0</v>
      </c>
      <c r="I829" s="12" t="s">
        <v>7065</v>
      </c>
      <c r="J829" s="12" t="s">
        <v>7066</v>
      </c>
      <c r="K829" s="12" t="s">
        <v>7067</v>
      </c>
      <c r="L829" s="12" t="s">
        <v>772</v>
      </c>
      <c r="M829" s="16">
        <v>45507.0</v>
      </c>
      <c r="N829" s="12" t="s">
        <v>4512</v>
      </c>
    </row>
    <row r="830" ht="14.25" customHeight="1">
      <c r="A830" s="3">
        <v>13856.0</v>
      </c>
      <c r="B830" s="4" t="s">
        <v>515</v>
      </c>
      <c r="C830" s="4" t="s">
        <v>3950</v>
      </c>
      <c r="D830" s="4" t="s">
        <v>7068</v>
      </c>
      <c r="E830" s="4" t="s">
        <v>3951</v>
      </c>
      <c r="F830" s="4" t="s">
        <v>4507</v>
      </c>
      <c r="G830" s="4" t="s">
        <v>4508</v>
      </c>
      <c r="H830" s="3">
        <v>21982.0</v>
      </c>
      <c r="I830" s="4" t="s">
        <v>7065</v>
      </c>
      <c r="J830" s="4" t="s">
        <v>7066</v>
      </c>
      <c r="K830" s="4" t="s">
        <v>7069</v>
      </c>
      <c r="L830" s="4" t="s">
        <v>772</v>
      </c>
      <c r="M830" s="5">
        <v>45507.0</v>
      </c>
      <c r="N830" s="4" t="s">
        <v>4512</v>
      </c>
    </row>
    <row r="831" ht="14.25" customHeight="1">
      <c r="A831" s="11">
        <v>13856.0</v>
      </c>
      <c r="B831" s="12" t="s">
        <v>515</v>
      </c>
      <c r="C831" s="12" t="s">
        <v>3679</v>
      </c>
      <c r="D831" s="12" t="s">
        <v>7070</v>
      </c>
      <c r="E831" s="12" t="s">
        <v>3680</v>
      </c>
      <c r="F831" s="12" t="s">
        <v>4554</v>
      </c>
      <c r="G831" s="12" t="s">
        <v>4508</v>
      </c>
      <c r="H831" s="11">
        <v>191632.0</v>
      </c>
      <c r="I831" s="12" t="s">
        <v>7071</v>
      </c>
      <c r="J831" s="12" t="s">
        <v>7072</v>
      </c>
      <c r="K831" s="12" t="s">
        <v>7073</v>
      </c>
      <c r="L831" s="12" t="s">
        <v>772</v>
      </c>
      <c r="M831" s="16">
        <v>45507.0</v>
      </c>
      <c r="N831" s="12" t="s">
        <v>4512</v>
      </c>
    </row>
    <row r="832" ht="14.25" hidden="1" customHeight="1">
      <c r="A832" s="3">
        <v>13854.0</v>
      </c>
      <c r="B832" s="4" t="s">
        <v>3963</v>
      </c>
      <c r="C832" s="4" t="s">
        <v>3984</v>
      </c>
      <c r="D832" s="4" t="s">
        <v>7074</v>
      </c>
      <c r="E832" s="4" t="s">
        <v>7075</v>
      </c>
      <c r="F832" s="4" t="s">
        <v>4507</v>
      </c>
      <c r="G832" s="4" t="s">
        <v>4508</v>
      </c>
      <c r="H832" s="3">
        <v>2619600.0</v>
      </c>
      <c r="I832" s="4" t="s">
        <v>7076</v>
      </c>
      <c r="J832" s="4" t="s">
        <v>7077</v>
      </c>
      <c r="K832" s="4" t="s">
        <v>7078</v>
      </c>
      <c r="L832" s="4" t="s">
        <v>772</v>
      </c>
      <c r="M832" s="5">
        <v>45507.0</v>
      </c>
      <c r="N832" s="4" t="s">
        <v>4512</v>
      </c>
    </row>
    <row r="833" ht="14.25" hidden="1" customHeight="1">
      <c r="A833" s="11">
        <v>13854.0</v>
      </c>
      <c r="B833" s="12" t="s">
        <v>3963</v>
      </c>
      <c r="C833" s="12" t="s">
        <v>3999</v>
      </c>
      <c r="D833" s="12" t="s">
        <v>7079</v>
      </c>
      <c r="E833" s="12" t="s">
        <v>4000</v>
      </c>
      <c r="F833" s="12" t="s">
        <v>4507</v>
      </c>
      <c r="G833" s="12" t="s">
        <v>4508</v>
      </c>
      <c r="H833" s="11">
        <v>2.13307949E8</v>
      </c>
      <c r="I833" s="12" t="s">
        <v>7076</v>
      </c>
      <c r="J833" s="12" t="s">
        <v>7077</v>
      </c>
      <c r="K833" s="12" t="s">
        <v>7080</v>
      </c>
      <c r="L833" s="12" t="s">
        <v>772</v>
      </c>
      <c r="M833" s="16">
        <v>45507.0</v>
      </c>
      <c r="N833" s="12" t="s">
        <v>4512</v>
      </c>
    </row>
    <row r="834" ht="14.25" hidden="1" customHeight="1">
      <c r="A834" s="3">
        <v>13854.0</v>
      </c>
      <c r="B834" s="4" t="s">
        <v>3963</v>
      </c>
      <c r="C834" s="4" t="s">
        <v>4229</v>
      </c>
      <c r="D834" s="4" t="s">
        <v>7081</v>
      </c>
      <c r="E834" s="4" t="s">
        <v>4230</v>
      </c>
      <c r="F834" s="4" t="s">
        <v>4507</v>
      </c>
      <c r="G834" s="4" t="s">
        <v>4508</v>
      </c>
      <c r="H834" s="3">
        <v>16225.0</v>
      </c>
      <c r="I834" s="4" t="s">
        <v>7082</v>
      </c>
      <c r="J834" s="4" t="s">
        <v>7083</v>
      </c>
      <c r="K834" s="4" t="s">
        <v>7084</v>
      </c>
      <c r="L834" s="4" t="s">
        <v>772</v>
      </c>
      <c r="M834" s="5">
        <v>45507.0</v>
      </c>
      <c r="N834" s="4" t="s">
        <v>4512</v>
      </c>
    </row>
    <row r="835" ht="14.25" hidden="1" customHeight="1">
      <c r="A835" s="11">
        <v>13854.0</v>
      </c>
      <c r="B835" s="12" t="s">
        <v>3963</v>
      </c>
      <c r="C835" s="12" t="s">
        <v>4012</v>
      </c>
      <c r="D835" s="12" t="s">
        <v>7085</v>
      </c>
      <c r="E835" s="12" t="s">
        <v>4013</v>
      </c>
      <c r="F835" s="12" t="s">
        <v>4507</v>
      </c>
      <c r="G835" s="12" t="s">
        <v>4508</v>
      </c>
      <c r="H835" s="11">
        <v>1.2000001E7</v>
      </c>
      <c r="I835" s="12" t="s">
        <v>7086</v>
      </c>
      <c r="J835" s="12" t="s">
        <v>7087</v>
      </c>
      <c r="K835" s="12" t="s">
        <v>7088</v>
      </c>
      <c r="L835" s="12" t="s">
        <v>772</v>
      </c>
      <c r="M835" s="16">
        <v>45507.0</v>
      </c>
      <c r="N835" s="12" t="s">
        <v>4512</v>
      </c>
    </row>
    <row r="836" ht="14.25" hidden="1" customHeight="1">
      <c r="A836" s="3">
        <v>13854.0</v>
      </c>
      <c r="B836" s="4" t="s">
        <v>3963</v>
      </c>
      <c r="C836" s="4" t="s">
        <v>4012</v>
      </c>
      <c r="D836" s="4" t="s">
        <v>7089</v>
      </c>
      <c r="E836" s="4" t="s">
        <v>4013</v>
      </c>
      <c r="F836" s="4" t="s">
        <v>4507</v>
      </c>
      <c r="G836" s="4" t="s">
        <v>4508</v>
      </c>
      <c r="H836" s="3">
        <v>1.2000001E7</v>
      </c>
      <c r="I836" s="4" t="s">
        <v>7090</v>
      </c>
      <c r="J836" s="4" t="s">
        <v>7091</v>
      </c>
      <c r="K836" s="4" t="s">
        <v>7092</v>
      </c>
      <c r="L836" s="4" t="s">
        <v>772</v>
      </c>
      <c r="M836" s="5">
        <v>45507.0</v>
      </c>
      <c r="N836" s="4" t="s">
        <v>4512</v>
      </c>
    </row>
    <row r="837" ht="14.25" hidden="1" customHeight="1">
      <c r="A837" s="11">
        <v>13854.0</v>
      </c>
      <c r="B837" s="12" t="s">
        <v>3963</v>
      </c>
      <c r="C837" s="12" t="s">
        <v>4245</v>
      </c>
      <c r="D837" s="12" t="s">
        <v>7093</v>
      </c>
      <c r="E837" s="12" t="s">
        <v>4246</v>
      </c>
      <c r="F837" s="12" t="s">
        <v>4507</v>
      </c>
      <c r="G837" s="12" t="s">
        <v>4508</v>
      </c>
      <c r="H837" s="11">
        <v>169861.0</v>
      </c>
      <c r="I837" s="12" t="s">
        <v>7094</v>
      </c>
      <c r="J837" s="12" t="s">
        <v>7095</v>
      </c>
      <c r="K837" s="12" t="s">
        <v>7096</v>
      </c>
      <c r="L837" s="12" t="s">
        <v>772</v>
      </c>
      <c r="M837" s="16">
        <v>45507.0</v>
      </c>
      <c r="N837" s="12" t="s">
        <v>4512</v>
      </c>
    </row>
    <row r="838" ht="14.25" hidden="1" customHeight="1">
      <c r="A838" s="3">
        <v>13854.0</v>
      </c>
      <c r="B838" s="4" t="s">
        <v>3963</v>
      </c>
      <c r="C838" s="4" t="s">
        <v>4208</v>
      </c>
      <c r="D838" s="4" t="s">
        <v>7097</v>
      </c>
      <c r="E838" s="4" t="s">
        <v>4209</v>
      </c>
      <c r="F838" s="4" t="s">
        <v>4507</v>
      </c>
      <c r="G838" s="4" t="s">
        <v>4508</v>
      </c>
      <c r="H838" s="3">
        <v>1995458.0</v>
      </c>
      <c r="I838" s="4" t="s">
        <v>7098</v>
      </c>
      <c r="J838" s="4" t="s">
        <v>7099</v>
      </c>
      <c r="K838" s="4" t="s">
        <v>7100</v>
      </c>
      <c r="L838" s="4" t="s">
        <v>772</v>
      </c>
      <c r="M838" s="5">
        <v>45507.0</v>
      </c>
      <c r="N838" s="4" t="s">
        <v>4512</v>
      </c>
    </row>
    <row r="839" ht="14.25" hidden="1" customHeight="1">
      <c r="A839" s="11">
        <v>13854.0</v>
      </c>
      <c r="B839" s="12" t="s">
        <v>3963</v>
      </c>
      <c r="C839" s="12" t="s">
        <v>3980</v>
      </c>
      <c r="D839" s="12" t="s">
        <v>7101</v>
      </c>
      <c r="E839" s="12" t="s">
        <v>3981</v>
      </c>
      <c r="F839" s="12" t="s">
        <v>4554</v>
      </c>
      <c r="G839" s="12" t="s">
        <v>4508</v>
      </c>
      <c r="H839" s="11">
        <v>3596800.0</v>
      </c>
      <c r="I839" s="12" t="s">
        <v>4943</v>
      </c>
      <c r="J839" s="12" t="s">
        <v>4944</v>
      </c>
      <c r="K839" s="12" t="s">
        <v>7102</v>
      </c>
      <c r="L839" s="12" t="s">
        <v>772</v>
      </c>
      <c r="M839" s="16">
        <v>45507.0</v>
      </c>
      <c r="N839" s="12" t="s">
        <v>4512</v>
      </c>
    </row>
    <row r="840" ht="14.25" hidden="1" customHeight="1">
      <c r="A840" s="3">
        <v>13854.0</v>
      </c>
      <c r="B840" s="4" t="s">
        <v>3963</v>
      </c>
      <c r="C840" s="4" t="s">
        <v>4038</v>
      </c>
      <c r="D840" s="4" t="s">
        <v>7103</v>
      </c>
      <c r="E840" s="4" t="s">
        <v>7104</v>
      </c>
      <c r="F840" s="4" t="s">
        <v>4554</v>
      </c>
      <c r="G840" s="4" t="s">
        <v>4508</v>
      </c>
      <c r="H840" s="3">
        <v>5434313.0</v>
      </c>
      <c r="I840" s="4" t="s">
        <v>7105</v>
      </c>
      <c r="J840" s="4" t="s">
        <v>7106</v>
      </c>
      <c r="K840" s="4" t="s">
        <v>7107</v>
      </c>
      <c r="L840" s="4" t="s">
        <v>772</v>
      </c>
      <c r="M840" s="5">
        <v>45507.0</v>
      </c>
      <c r="N840" s="4" t="s">
        <v>4512</v>
      </c>
    </row>
    <row r="841" ht="14.25" hidden="1" customHeight="1">
      <c r="A841" s="11">
        <v>13854.0</v>
      </c>
      <c r="B841" s="12" t="s">
        <v>3963</v>
      </c>
      <c r="C841" s="12" t="s">
        <v>4268</v>
      </c>
      <c r="D841" s="12" t="s">
        <v>7108</v>
      </c>
      <c r="E841" s="12" t="s">
        <v>7109</v>
      </c>
      <c r="F841" s="12" t="s">
        <v>4554</v>
      </c>
      <c r="G841" s="12" t="s">
        <v>4508</v>
      </c>
      <c r="H841" s="11">
        <v>444447.0</v>
      </c>
      <c r="I841" s="12" t="s">
        <v>7105</v>
      </c>
      <c r="J841" s="12" t="s">
        <v>7106</v>
      </c>
      <c r="K841" s="12" t="s">
        <v>7110</v>
      </c>
      <c r="L841" s="12" t="s">
        <v>772</v>
      </c>
      <c r="M841" s="16">
        <v>45507.0</v>
      </c>
      <c r="N841" s="12" t="s">
        <v>4512</v>
      </c>
    </row>
    <row r="842" ht="14.25" hidden="1" customHeight="1">
      <c r="A842" s="3">
        <v>13854.0</v>
      </c>
      <c r="B842" s="4" t="s">
        <v>3963</v>
      </c>
      <c r="C842" s="4" t="s">
        <v>4302</v>
      </c>
      <c r="D842" s="4" t="s">
        <v>7111</v>
      </c>
      <c r="E842" s="4" t="s">
        <v>4303</v>
      </c>
      <c r="F842" s="4" t="s">
        <v>4554</v>
      </c>
      <c r="G842" s="4" t="s">
        <v>4508</v>
      </c>
      <c r="H842" s="3">
        <v>1839588.0</v>
      </c>
      <c r="I842" s="4" t="s">
        <v>7112</v>
      </c>
      <c r="J842" s="4" t="s">
        <v>7113</v>
      </c>
      <c r="K842" s="4" t="s">
        <v>7114</v>
      </c>
      <c r="L842" s="4" t="s">
        <v>772</v>
      </c>
      <c r="M842" s="5">
        <v>45507.0</v>
      </c>
      <c r="N842" s="4" t="s">
        <v>4512</v>
      </c>
    </row>
    <row r="843" ht="14.25" hidden="1" customHeight="1">
      <c r="A843" s="11">
        <v>13854.0</v>
      </c>
      <c r="B843" s="12" t="s">
        <v>3963</v>
      </c>
      <c r="C843" s="12" t="s">
        <v>4146</v>
      </c>
      <c r="D843" s="12" t="s">
        <v>7115</v>
      </c>
      <c r="E843" s="12" t="s">
        <v>7116</v>
      </c>
      <c r="F843" s="12" t="s">
        <v>4554</v>
      </c>
      <c r="G843" s="12" t="s">
        <v>4508</v>
      </c>
      <c r="H843" s="11">
        <v>15000.0</v>
      </c>
      <c r="I843" s="12" t="s">
        <v>7117</v>
      </c>
      <c r="J843" s="12" t="s">
        <v>7118</v>
      </c>
      <c r="K843" s="12" t="s">
        <v>5223</v>
      </c>
      <c r="L843" s="12" t="s">
        <v>772</v>
      </c>
      <c r="M843" s="16">
        <v>45507.0</v>
      </c>
      <c r="N843" s="12" t="s">
        <v>4512</v>
      </c>
    </row>
    <row r="844" ht="14.25" hidden="1" customHeight="1">
      <c r="A844" s="3">
        <v>13854.0</v>
      </c>
      <c r="B844" s="4" t="s">
        <v>3963</v>
      </c>
      <c r="C844" s="4" t="s">
        <v>4021</v>
      </c>
      <c r="D844" s="4" t="s">
        <v>7119</v>
      </c>
      <c r="E844" s="4" t="s">
        <v>4022</v>
      </c>
      <c r="F844" s="4" t="s">
        <v>4554</v>
      </c>
      <c r="G844" s="4" t="s">
        <v>4508</v>
      </c>
      <c r="H844" s="3">
        <v>4.5215661E7</v>
      </c>
      <c r="I844" s="4" t="s">
        <v>6301</v>
      </c>
      <c r="J844" s="4" t="s">
        <v>6302</v>
      </c>
      <c r="K844" s="4" t="s">
        <v>7120</v>
      </c>
      <c r="L844" s="4" t="s">
        <v>772</v>
      </c>
      <c r="M844" s="5">
        <v>45507.0</v>
      </c>
      <c r="N844" s="4" t="s">
        <v>4512</v>
      </c>
    </row>
    <row r="845" ht="14.25" hidden="1" customHeight="1">
      <c r="A845" s="11">
        <v>13854.0</v>
      </c>
      <c r="B845" s="12" t="s">
        <v>3963</v>
      </c>
      <c r="C845" s="12" t="s">
        <v>4089</v>
      </c>
      <c r="D845" s="12" t="s">
        <v>7121</v>
      </c>
      <c r="E845" s="12" t="s">
        <v>7122</v>
      </c>
      <c r="F845" s="12" t="s">
        <v>4507</v>
      </c>
      <c r="G845" s="12" t="s">
        <v>4508</v>
      </c>
      <c r="H845" s="11">
        <v>7.4937788E7</v>
      </c>
      <c r="I845" s="12" t="s">
        <v>6301</v>
      </c>
      <c r="J845" s="12" t="s">
        <v>6302</v>
      </c>
      <c r="K845" s="12" t="s">
        <v>7123</v>
      </c>
      <c r="L845" s="12" t="s">
        <v>772</v>
      </c>
      <c r="M845" s="16">
        <v>45507.0</v>
      </c>
      <c r="N845" s="12" t="s">
        <v>4512</v>
      </c>
    </row>
    <row r="846" ht="14.25" hidden="1" customHeight="1">
      <c r="A846" s="3">
        <v>13854.0</v>
      </c>
      <c r="B846" s="4" t="s">
        <v>3963</v>
      </c>
      <c r="C846" s="4" t="s">
        <v>4177</v>
      </c>
      <c r="D846" s="4" t="s">
        <v>7124</v>
      </c>
      <c r="E846" s="4" t="s">
        <v>4178</v>
      </c>
      <c r="F846" s="4" t="s">
        <v>4507</v>
      </c>
      <c r="G846" s="4" t="s">
        <v>4508</v>
      </c>
      <c r="H846" s="3">
        <v>1856974.0</v>
      </c>
      <c r="I846" s="4" t="s">
        <v>7125</v>
      </c>
      <c r="J846" s="4" t="s">
        <v>7126</v>
      </c>
      <c r="K846" s="4" t="s">
        <v>7127</v>
      </c>
      <c r="L846" s="4" t="s">
        <v>772</v>
      </c>
      <c r="M846" s="5">
        <v>45507.0</v>
      </c>
      <c r="N846" s="4" t="s">
        <v>4512</v>
      </c>
    </row>
    <row r="847" ht="14.25" hidden="1" customHeight="1">
      <c r="A847" s="11">
        <v>13854.0</v>
      </c>
      <c r="B847" s="12" t="s">
        <v>3963</v>
      </c>
      <c r="C847" s="12" t="s">
        <v>4167</v>
      </c>
      <c r="D847" s="12" t="s">
        <v>7128</v>
      </c>
      <c r="E847" s="12" t="s">
        <v>4168</v>
      </c>
      <c r="F847" s="12" t="s">
        <v>4554</v>
      </c>
      <c r="G847" s="12" t="s">
        <v>4508</v>
      </c>
      <c r="H847" s="11">
        <v>181200.0</v>
      </c>
      <c r="I847" s="12" t="s">
        <v>7129</v>
      </c>
      <c r="J847" s="12" t="s">
        <v>7130</v>
      </c>
      <c r="K847" s="12" t="s">
        <v>7131</v>
      </c>
      <c r="L847" s="12" t="s">
        <v>772</v>
      </c>
      <c r="M847" s="16">
        <v>45507.0</v>
      </c>
      <c r="N847" s="12" t="s">
        <v>4512</v>
      </c>
    </row>
    <row r="848" ht="14.25" hidden="1" customHeight="1">
      <c r="A848" s="3">
        <v>13854.0</v>
      </c>
      <c r="B848" s="4" t="s">
        <v>3963</v>
      </c>
      <c r="C848" s="4" t="s">
        <v>4212</v>
      </c>
      <c r="D848" s="4" t="s">
        <v>7132</v>
      </c>
      <c r="E848" s="4" t="s">
        <v>4213</v>
      </c>
      <c r="F848" s="4" t="s">
        <v>4507</v>
      </c>
      <c r="G848" s="4" t="s">
        <v>4508</v>
      </c>
      <c r="H848" s="3">
        <v>52000.0</v>
      </c>
      <c r="I848" s="4" t="s">
        <v>7129</v>
      </c>
      <c r="J848" s="4" t="s">
        <v>7130</v>
      </c>
      <c r="K848" s="4" t="s">
        <v>7133</v>
      </c>
      <c r="L848" s="4" t="s">
        <v>772</v>
      </c>
      <c r="M848" s="5">
        <v>45507.0</v>
      </c>
      <c r="N848" s="4" t="s">
        <v>4512</v>
      </c>
    </row>
    <row r="849" ht="14.25" hidden="1" customHeight="1">
      <c r="A849" s="11">
        <v>13854.0</v>
      </c>
      <c r="B849" s="12" t="s">
        <v>3963</v>
      </c>
      <c r="C849" s="12" t="s">
        <v>4133</v>
      </c>
      <c r="D849" s="12" t="s">
        <v>7134</v>
      </c>
      <c r="E849" s="12" t="s">
        <v>4134</v>
      </c>
      <c r="F849" s="12" t="s">
        <v>4554</v>
      </c>
      <c r="G849" s="12" t="s">
        <v>4508</v>
      </c>
      <c r="H849" s="11">
        <v>257404.0</v>
      </c>
      <c r="I849" s="12" t="s">
        <v>7135</v>
      </c>
      <c r="J849" s="12" t="s">
        <v>7136</v>
      </c>
      <c r="K849" s="12" t="s">
        <v>7137</v>
      </c>
      <c r="L849" s="12" t="s">
        <v>772</v>
      </c>
      <c r="M849" s="16">
        <v>45507.0</v>
      </c>
      <c r="N849" s="12" t="s">
        <v>4512</v>
      </c>
    </row>
    <row r="850" ht="14.25" hidden="1" customHeight="1">
      <c r="A850" s="3">
        <v>13854.0</v>
      </c>
      <c r="B850" s="4" t="s">
        <v>3963</v>
      </c>
      <c r="C850" s="4" t="s">
        <v>4137</v>
      </c>
      <c r="D850" s="4" t="s">
        <v>7138</v>
      </c>
      <c r="E850" s="4" t="s">
        <v>7139</v>
      </c>
      <c r="F850" s="4" t="s">
        <v>4554</v>
      </c>
      <c r="G850" s="4" t="s">
        <v>4508</v>
      </c>
      <c r="H850" s="3">
        <v>16874.0</v>
      </c>
      <c r="I850" s="4" t="s">
        <v>7135</v>
      </c>
      <c r="J850" s="4" t="s">
        <v>7136</v>
      </c>
      <c r="K850" s="4" t="s">
        <v>7140</v>
      </c>
      <c r="L850" s="4" t="s">
        <v>772</v>
      </c>
      <c r="M850" s="5">
        <v>45507.0</v>
      </c>
      <c r="N850" s="4" t="s">
        <v>4512</v>
      </c>
    </row>
    <row r="851" ht="14.25" hidden="1" customHeight="1">
      <c r="A851" s="11">
        <v>13854.0</v>
      </c>
      <c r="B851" s="12" t="s">
        <v>3963</v>
      </c>
      <c r="C851" s="12" t="s">
        <v>4155</v>
      </c>
      <c r="D851" s="12" t="s">
        <v>7141</v>
      </c>
      <c r="E851" s="12" t="s">
        <v>7142</v>
      </c>
      <c r="F851" s="12" t="s">
        <v>4554</v>
      </c>
      <c r="G851" s="12" t="s">
        <v>4508</v>
      </c>
      <c r="H851" s="11">
        <v>65903.0</v>
      </c>
      <c r="I851" s="12" t="s">
        <v>7135</v>
      </c>
      <c r="J851" s="12" t="s">
        <v>7136</v>
      </c>
      <c r="K851" s="12" t="s">
        <v>7143</v>
      </c>
      <c r="L851" s="12" t="s">
        <v>772</v>
      </c>
      <c r="M851" s="16">
        <v>45507.0</v>
      </c>
      <c r="N851" s="12" t="s">
        <v>4512</v>
      </c>
    </row>
    <row r="852" ht="14.25" hidden="1" customHeight="1">
      <c r="A852" s="3">
        <v>13854.0</v>
      </c>
      <c r="B852" s="4" t="s">
        <v>3963</v>
      </c>
      <c r="C852" s="4" t="s">
        <v>4249</v>
      </c>
      <c r="D852" s="4" t="s">
        <v>7144</v>
      </c>
      <c r="E852" s="4" t="s">
        <v>4250</v>
      </c>
      <c r="F852" s="4" t="s">
        <v>4554</v>
      </c>
      <c r="G852" s="4" t="s">
        <v>4508</v>
      </c>
      <c r="H852" s="3">
        <v>29500.0</v>
      </c>
      <c r="I852" s="4" t="s">
        <v>7135</v>
      </c>
      <c r="J852" s="4" t="s">
        <v>7136</v>
      </c>
      <c r="K852" s="4" t="s">
        <v>7145</v>
      </c>
      <c r="L852" s="4" t="s">
        <v>772</v>
      </c>
      <c r="M852" s="5">
        <v>45507.0</v>
      </c>
      <c r="N852" s="4" t="s">
        <v>4512</v>
      </c>
    </row>
    <row r="853" ht="14.25" hidden="1" customHeight="1">
      <c r="A853" s="11">
        <v>13854.0</v>
      </c>
      <c r="B853" s="12" t="s">
        <v>3963</v>
      </c>
      <c r="C853" s="12" t="s">
        <v>4260</v>
      </c>
      <c r="D853" s="12" t="s">
        <v>7146</v>
      </c>
      <c r="E853" s="12" t="s">
        <v>4261</v>
      </c>
      <c r="F853" s="12" t="s">
        <v>4554</v>
      </c>
      <c r="G853" s="12" t="s">
        <v>4508</v>
      </c>
      <c r="H853" s="11">
        <v>60534.0</v>
      </c>
      <c r="I853" s="12" t="s">
        <v>7135</v>
      </c>
      <c r="J853" s="12" t="s">
        <v>7136</v>
      </c>
      <c r="K853" s="12" t="s">
        <v>7147</v>
      </c>
      <c r="L853" s="12" t="s">
        <v>772</v>
      </c>
      <c r="M853" s="16">
        <v>45507.0</v>
      </c>
      <c r="N853" s="12" t="s">
        <v>4512</v>
      </c>
    </row>
    <row r="854" ht="14.25" hidden="1" customHeight="1">
      <c r="A854" s="3">
        <v>13854.0</v>
      </c>
      <c r="B854" s="4" t="s">
        <v>3963</v>
      </c>
      <c r="C854" s="4" t="s">
        <v>4264</v>
      </c>
      <c r="D854" s="4" t="s">
        <v>7148</v>
      </c>
      <c r="E854" s="4" t="s">
        <v>4265</v>
      </c>
      <c r="F854" s="4" t="s">
        <v>4554</v>
      </c>
      <c r="G854" s="4" t="s">
        <v>4508</v>
      </c>
      <c r="H854" s="3">
        <v>248272.0</v>
      </c>
      <c r="I854" s="4" t="s">
        <v>7135</v>
      </c>
      <c r="J854" s="4" t="s">
        <v>7136</v>
      </c>
      <c r="K854" s="4" t="s">
        <v>7149</v>
      </c>
      <c r="L854" s="4" t="s">
        <v>772</v>
      </c>
      <c r="M854" s="5">
        <v>45507.0</v>
      </c>
      <c r="N854" s="4" t="s">
        <v>4512</v>
      </c>
    </row>
    <row r="855" ht="14.25" hidden="1" customHeight="1">
      <c r="A855" s="11">
        <v>13854.0</v>
      </c>
      <c r="B855" s="12" t="s">
        <v>3963</v>
      </c>
      <c r="C855" s="12" t="s">
        <v>4316</v>
      </c>
      <c r="D855" s="12" t="s">
        <v>7150</v>
      </c>
      <c r="E855" s="12" t="s">
        <v>4317</v>
      </c>
      <c r="F855" s="12" t="s">
        <v>4554</v>
      </c>
      <c r="G855" s="12" t="s">
        <v>4508</v>
      </c>
      <c r="H855" s="11">
        <v>40120.0</v>
      </c>
      <c r="I855" s="12" t="s">
        <v>7135</v>
      </c>
      <c r="J855" s="12" t="s">
        <v>7136</v>
      </c>
      <c r="K855" s="12" t="s">
        <v>7151</v>
      </c>
      <c r="L855" s="12" t="s">
        <v>772</v>
      </c>
      <c r="M855" s="16">
        <v>45507.0</v>
      </c>
      <c r="N855" s="12" t="s">
        <v>4512</v>
      </c>
    </row>
    <row r="856" ht="14.25" hidden="1" customHeight="1">
      <c r="A856" s="3">
        <v>13854.0</v>
      </c>
      <c r="B856" s="4" t="s">
        <v>3963</v>
      </c>
      <c r="C856" s="4" t="s">
        <v>4342</v>
      </c>
      <c r="D856" s="4" t="s">
        <v>7152</v>
      </c>
      <c r="E856" s="4" t="s">
        <v>7153</v>
      </c>
      <c r="F856" s="4" t="s">
        <v>4507</v>
      </c>
      <c r="G856" s="4" t="s">
        <v>4508</v>
      </c>
      <c r="H856" s="3">
        <v>15930.0</v>
      </c>
      <c r="I856" s="4" t="s">
        <v>7135</v>
      </c>
      <c r="J856" s="4" t="s">
        <v>7136</v>
      </c>
      <c r="K856" s="4" t="s">
        <v>7154</v>
      </c>
      <c r="L856" s="4" t="s">
        <v>772</v>
      </c>
      <c r="M856" s="5">
        <v>45507.0</v>
      </c>
      <c r="N856" s="4" t="s">
        <v>4512</v>
      </c>
    </row>
    <row r="857" ht="14.25" hidden="1" customHeight="1">
      <c r="A857" s="11">
        <v>13854.0</v>
      </c>
      <c r="B857" s="12" t="s">
        <v>3963</v>
      </c>
      <c r="C857" s="12" t="s">
        <v>3964</v>
      </c>
      <c r="D857" s="12" t="s">
        <v>7155</v>
      </c>
      <c r="E857" s="12" t="s">
        <v>3965</v>
      </c>
      <c r="F857" s="12" t="s">
        <v>4507</v>
      </c>
      <c r="G857" s="12" t="s">
        <v>4508</v>
      </c>
      <c r="H857" s="11">
        <v>6.9717621E7</v>
      </c>
      <c r="I857" s="12" t="s">
        <v>5517</v>
      </c>
      <c r="J857" s="12" t="s">
        <v>5518</v>
      </c>
      <c r="K857" s="12" t="s">
        <v>7156</v>
      </c>
      <c r="L857" s="12" t="s">
        <v>772</v>
      </c>
      <c r="M857" s="16">
        <v>45507.0</v>
      </c>
      <c r="N857" s="12" t="s">
        <v>4512</v>
      </c>
    </row>
    <row r="858" ht="14.25" hidden="1" customHeight="1">
      <c r="A858" s="3">
        <v>13854.0</v>
      </c>
      <c r="B858" s="4" t="s">
        <v>3963</v>
      </c>
      <c r="C858" s="4" t="s">
        <v>3967</v>
      </c>
      <c r="D858" s="4" t="s">
        <v>7157</v>
      </c>
      <c r="E858" s="4" t="s">
        <v>3968</v>
      </c>
      <c r="F858" s="4" t="s">
        <v>4507</v>
      </c>
      <c r="G858" s="4" t="s">
        <v>4508</v>
      </c>
      <c r="H858" s="3">
        <v>6.8592506E7</v>
      </c>
      <c r="I858" s="4" t="s">
        <v>5517</v>
      </c>
      <c r="J858" s="4" t="s">
        <v>5518</v>
      </c>
      <c r="K858" s="4" t="s">
        <v>7158</v>
      </c>
      <c r="L858" s="4" t="s">
        <v>772</v>
      </c>
      <c r="M858" s="5">
        <v>45507.0</v>
      </c>
      <c r="N858" s="4" t="s">
        <v>4512</v>
      </c>
    </row>
    <row r="859" ht="14.25" hidden="1" customHeight="1">
      <c r="A859" s="11">
        <v>13854.0</v>
      </c>
      <c r="B859" s="12" t="s">
        <v>3963</v>
      </c>
      <c r="C859" s="12" t="s">
        <v>4026</v>
      </c>
      <c r="D859" s="12" t="s">
        <v>7159</v>
      </c>
      <c r="E859" s="12" t="s">
        <v>4027</v>
      </c>
      <c r="F859" s="12" t="s">
        <v>4554</v>
      </c>
      <c r="G859" s="12" t="s">
        <v>4508</v>
      </c>
      <c r="H859" s="11">
        <v>2.7881768E7</v>
      </c>
      <c r="I859" s="12" t="s">
        <v>5517</v>
      </c>
      <c r="J859" s="12" t="s">
        <v>5518</v>
      </c>
      <c r="K859" s="12" t="s">
        <v>7160</v>
      </c>
      <c r="L859" s="12" t="s">
        <v>772</v>
      </c>
      <c r="M859" s="16">
        <v>45507.0</v>
      </c>
      <c r="N859" s="12" t="s">
        <v>4512</v>
      </c>
    </row>
    <row r="860" ht="14.25" hidden="1" customHeight="1">
      <c r="A860" s="3">
        <v>13854.0</v>
      </c>
      <c r="B860" s="4" t="s">
        <v>3963</v>
      </c>
      <c r="C860" s="4" t="s">
        <v>4085</v>
      </c>
      <c r="D860" s="4" t="s">
        <v>7161</v>
      </c>
      <c r="E860" s="4" t="s">
        <v>4086</v>
      </c>
      <c r="F860" s="4" t="s">
        <v>4507</v>
      </c>
      <c r="G860" s="4" t="s">
        <v>4508</v>
      </c>
      <c r="H860" s="3">
        <v>7.3073066E7</v>
      </c>
      <c r="I860" s="4" t="s">
        <v>5517</v>
      </c>
      <c r="J860" s="4" t="s">
        <v>5518</v>
      </c>
      <c r="K860" s="4" t="s">
        <v>7162</v>
      </c>
      <c r="L860" s="4" t="s">
        <v>772</v>
      </c>
      <c r="M860" s="5">
        <v>45507.0</v>
      </c>
      <c r="N860" s="4" t="s">
        <v>4512</v>
      </c>
    </row>
    <row r="861" ht="14.25" hidden="1" customHeight="1">
      <c r="A861" s="11">
        <v>13854.0</v>
      </c>
      <c r="B861" s="12" t="s">
        <v>3963</v>
      </c>
      <c r="C861" s="12" t="s">
        <v>4101</v>
      </c>
      <c r="D861" s="12" t="s">
        <v>7163</v>
      </c>
      <c r="E861" s="12" t="s">
        <v>4102</v>
      </c>
      <c r="F861" s="12" t="s">
        <v>4507</v>
      </c>
      <c r="G861" s="12" t="s">
        <v>4508</v>
      </c>
      <c r="H861" s="11">
        <v>1.50591351E8</v>
      </c>
      <c r="I861" s="12" t="s">
        <v>5517</v>
      </c>
      <c r="J861" s="12" t="s">
        <v>5518</v>
      </c>
      <c r="K861" s="12" t="s">
        <v>7164</v>
      </c>
      <c r="L861" s="12" t="s">
        <v>772</v>
      </c>
      <c r="M861" s="16">
        <v>45507.0</v>
      </c>
      <c r="N861" s="12" t="s">
        <v>4512</v>
      </c>
    </row>
    <row r="862" ht="14.25" hidden="1" customHeight="1">
      <c r="A862" s="3">
        <v>13854.0</v>
      </c>
      <c r="B862" s="4" t="s">
        <v>3963</v>
      </c>
      <c r="C862" s="4" t="s">
        <v>4045</v>
      </c>
      <c r="D862" s="4" t="s">
        <v>7165</v>
      </c>
      <c r="E862" s="4" t="s">
        <v>7166</v>
      </c>
      <c r="F862" s="4" t="s">
        <v>4554</v>
      </c>
      <c r="G862" s="4" t="s">
        <v>4508</v>
      </c>
      <c r="H862" s="3">
        <v>1.7981561E7</v>
      </c>
      <c r="I862" s="4" t="s">
        <v>7167</v>
      </c>
      <c r="J862" s="4" t="s">
        <v>7168</v>
      </c>
      <c r="K862" s="4" t="s">
        <v>5223</v>
      </c>
      <c r="L862" s="4" t="s">
        <v>772</v>
      </c>
      <c r="M862" s="5">
        <v>45507.0</v>
      </c>
      <c r="N862" s="4" t="s">
        <v>4512</v>
      </c>
    </row>
    <row r="863" ht="14.25" hidden="1" customHeight="1">
      <c r="A863" s="11">
        <v>13854.0</v>
      </c>
      <c r="B863" s="12" t="s">
        <v>3963</v>
      </c>
      <c r="C863" s="12" t="s">
        <v>4198</v>
      </c>
      <c r="D863" s="12" t="s">
        <v>7169</v>
      </c>
      <c r="E863" s="12" t="s">
        <v>4199</v>
      </c>
      <c r="F863" s="12" t="s">
        <v>4554</v>
      </c>
      <c r="G863" s="12" t="s">
        <v>4508</v>
      </c>
      <c r="H863" s="11">
        <v>5890841.0</v>
      </c>
      <c r="I863" s="12" t="s">
        <v>7167</v>
      </c>
      <c r="J863" s="12" t="s">
        <v>7168</v>
      </c>
      <c r="K863" s="12" t="s">
        <v>7170</v>
      </c>
      <c r="L863" s="12" t="s">
        <v>772</v>
      </c>
      <c r="M863" s="16">
        <v>45507.0</v>
      </c>
      <c r="N863" s="12" t="s">
        <v>4512</v>
      </c>
    </row>
    <row r="864" ht="14.25" hidden="1" customHeight="1">
      <c r="A864" s="3">
        <v>13854.0</v>
      </c>
      <c r="B864" s="4" t="s">
        <v>3963</v>
      </c>
      <c r="C864" s="4" t="s">
        <v>4117</v>
      </c>
      <c r="D864" s="4" t="s">
        <v>7171</v>
      </c>
      <c r="E864" s="4" t="s">
        <v>4118</v>
      </c>
      <c r="F864" s="4" t="s">
        <v>4507</v>
      </c>
      <c r="G864" s="4" t="s">
        <v>4508</v>
      </c>
      <c r="H864" s="3">
        <v>73868.0</v>
      </c>
      <c r="I864" s="4" t="s">
        <v>7172</v>
      </c>
      <c r="J864" s="4" t="s">
        <v>7173</v>
      </c>
      <c r="K864" s="4" t="s">
        <v>7174</v>
      </c>
      <c r="L864" s="4" t="s">
        <v>772</v>
      </c>
      <c r="M864" s="5">
        <v>45507.0</v>
      </c>
      <c r="N864" s="4" t="s">
        <v>4512</v>
      </c>
    </row>
    <row r="865" ht="14.25" hidden="1" customHeight="1">
      <c r="A865" s="11">
        <v>13854.0</v>
      </c>
      <c r="B865" s="12" t="s">
        <v>3963</v>
      </c>
      <c r="C865" s="12" t="s">
        <v>4101</v>
      </c>
      <c r="D865" s="12" t="s">
        <v>7175</v>
      </c>
      <c r="E865" s="12" t="s">
        <v>4102</v>
      </c>
      <c r="F865" s="12" t="s">
        <v>4554</v>
      </c>
      <c r="G865" s="12" t="s">
        <v>4508</v>
      </c>
      <c r="H865" s="11">
        <v>2745001.0</v>
      </c>
      <c r="I865" s="12" t="s">
        <v>7176</v>
      </c>
      <c r="J865" s="12" t="s">
        <v>7177</v>
      </c>
      <c r="K865" s="12" t="s">
        <v>7178</v>
      </c>
      <c r="L865" s="12" t="s">
        <v>772</v>
      </c>
      <c r="M865" s="16">
        <v>45507.0</v>
      </c>
      <c r="N865" s="12" t="s">
        <v>4512</v>
      </c>
    </row>
    <row r="866" ht="14.25" hidden="1" customHeight="1">
      <c r="A866" s="3">
        <v>13854.0</v>
      </c>
      <c r="B866" s="4" t="s">
        <v>3963</v>
      </c>
      <c r="C866" s="4" t="s">
        <v>3964</v>
      </c>
      <c r="D866" s="4" t="s">
        <v>7179</v>
      </c>
      <c r="E866" s="4" t="s">
        <v>3965</v>
      </c>
      <c r="F866" s="4" t="s">
        <v>4507</v>
      </c>
      <c r="G866" s="4" t="s">
        <v>4508</v>
      </c>
      <c r="H866" s="3">
        <v>1.41782045E8</v>
      </c>
      <c r="I866" s="4" t="s">
        <v>5010</v>
      </c>
      <c r="J866" s="4" t="s">
        <v>5011</v>
      </c>
      <c r="K866" s="4" t="s">
        <v>7180</v>
      </c>
      <c r="L866" s="4" t="s">
        <v>772</v>
      </c>
      <c r="M866" s="5">
        <v>45507.0</v>
      </c>
      <c r="N866" s="4" t="s">
        <v>4512</v>
      </c>
    </row>
    <row r="867" ht="14.25" hidden="1" customHeight="1">
      <c r="A867" s="11">
        <v>13854.0</v>
      </c>
      <c r="B867" s="12" t="s">
        <v>3963</v>
      </c>
      <c r="C867" s="12" t="s">
        <v>4030</v>
      </c>
      <c r="D867" s="12" t="s">
        <v>7181</v>
      </c>
      <c r="E867" s="12" t="s">
        <v>4031</v>
      </c>
      <c r="F867" s="12" t="s">
        <v>4554</v>
      </c>
      <c r="G867" s="12" t="s">
        <v>4508</v>
      </c>
      <c r="H867" s="11">
        <v>8.1124454E7</v>
      </c>
      <c r="I867" s="12" t="s">
        <v>5010</v>
      </c>
      <c r="J867" s="12" t="s">
        <v>5011</v>
      </c>
      <c r="K867" s="12" t="s">
        <v>7182</v>
      </c>
      <c r="L867" s="12" t="s">
        <v>772</v>
      </c>
      <c r="M867" s="16">
        <v>45507.0</v>
      </c>
      <c r="N867" s="12" t="s">
        <v>4512</v>
      </c>
    </row>
    <row r="868" ht="14.25" hidden="1" customHeight="1">
      <c r="A868" s="3">
        <v>13854.0</v>
      </c>
      <c r="B868" s="4" t="s">
        <v>3963</v>
      </c>
      <c r="C868" s="4" t="s">
        <v>4097</v>
      </c>
      <c r="D868" s="4" t="s">
        <v>7183</v>
      </c>
      <c r="E868" s="4" t="s">
        <v>4098</v>
      </c>
      <c r="F868" s="4" t="s">
        <v>4507</v>
      </c>
      <c r="G868" s="4" t="s">
        <v>4508</v>
      </c>
      <c r="H868" s="3">
        <v>3596176.0</v>
      </c>
      <c r="I868" s="4" t="s">
        <v>5010</v>
      </c>
      <c r="J868" s="4" t="s">
        <v>5011</v>
      </c>
      <c r="K868" s="4" t="s">
        <v>7184</v>
      </c>
      <c r="L868" s="4" t="s">
        <v>772</v>
      </c>
      <c r="M868" s="5">
        <v>45507.0</v>
      </c>
      <c r="N868" s="4" t="s">
        <v>4512</v>
      </c>
    </row>
    <row r="869" ht="14.25" hidden="1" customHeight="1">
      <c r="A869" s="11">
        <v>13854.0</v>
      </c>
      <c r="B869" s="12" t="s">
        <v>3963</v>
      </c>
      <c r="C869" s="12" t="s">
        <v>4150</v>
      </c>
      <c r="D869" s="12" t="s">
        <v>7185</v>
      </c>
      <c r="E869" s="12" t="s">
        <v>4151</v>
      </c>
      <c r="F869" s="12" t="s">
        <v>4554</v>
      </c>
      <c r="G869" s="12" t="s">
        <v>4508</v>
      </c>
      <c r="H869" s="11">
        <v>9512722.0</v>
      </c>
      <c r="I869" s="12" t="s">
        <v>6405</v>
      </c>
      <c r="J869" s="12" t="s">
        <v>6406</v>
      </c>
      <c r="K869" s="12" t="s">
        <v>7186</v>
      </c>
      <c r="L869" s="12" t="s">
        <v>772</v>
      </c>
      <c r="M869" s="16">
        <v>45507.0</v>
      </c>
      <c r="N869" s="12" t="s">
        <v>4512</v>
      </c>
    </row>
    <row r="870" ht="14.25" hidden="1" customHeight="1">
      <c r="A870" s="3">
        <v>13854.0</v>
      </c>
      <c r="B870" s="4" t="s">
        <v>3963</v>
      </c>
      <c r="C870" s="4" t="s">
        <v>4187</v>
      </c>
      <c r="D870" s="4" t="s">
        <v>7187</v>
      </c>
      <c r="E870" s="4" t="s">
        <v>4188</v>
      </c>
      <c r="F870" s="4" t="s">
        <v>4554</v>
      </c>
      <c r="G870" s="4" t="s">
        <v>4508</v>
      </c>
      <c r="H870" s="3">
        <v>8869166.0</v>
      </c>
      <c r="I870" s="4" t="s">
        <v>6405</v>
      </c>
      <c r="J870" s="4" t="s">
        <v>6406</v>
      </c>
      <c r="K870" s="4" t="s">
        <v>7188</v>
      </c>
      <c r="L870" s="4" t="s">
        <v>772</v>
      </c>
      <c r="M870" s="5">
        <v>45507.0</v>
      </c>
      <c r="N870" s="4" t="s">
        <v>4512</v>
      </c>
    </row>
    <row r="871" ht="14.25" hidden="1" customHeight="1">
      <c r="A871" s="11">
        <v>13854.0</v>
      </c>
      <c r="B871" s="12" t="s">
        <v>3963</v>
      </c>
      <c r="C871" s="12" t="s">
        <v>4026</v>
      </c>
      <c r="D871" s="12" t="s">
        <v>7189</v>
      </c>
      <c r="E871" s="12" t="s">
        <v>4027</v>
      </c>
      <c r="F871" s="12" t="s">
        <v>4554</v>
      </c>
      <c r="G871" s="12" t="s">
        <v>4508</v>
      </c>
      <c r="H871" s="11">
        <v>5.9662512E7</v>
      </c>
      <c r="I871" s="12" t="s">
        <v>4836</v>
      </c>
      <c r="J871" s="12" t="s">
        <v>4837</v>
      </c>
      <c r="K871" s="12" t="s">
        <v>7190</v>
      </c>
      <c r="L871" s="12" t="s">
        <v>772</v>
      </c>
      <c r="M871" s="16">
        <v>45507.0</v>
      </c>
      <c r="N871" s="12" t="s">
        <v>4512</v>
      </c>
    </row>
    <row r="872" ht="14.25" hidden="1" customHeight="1">
      <c r="A872" s="3">
        <v>13854.0</v>
      </c>
      <c r="B872" s="4" t="s">
        <v>3963</v>
      </c>
      <c r="C872" s="4" t="s">
        <v>4057</v>
      </c>
      <c r="D872" s="4" t="s">
        <v>7191</v>
      </c>
      <c r="E872" s="4" t="s">
        <v>7192</v>
      </c>
      <c r="F872" s="4" t="s">
        <v>4602</v>
      </c>
      <c r="G872" s="4" t="s">
        <v>4508</v>
      </c>
      <c r="H872" s="3">
        <v>1.23787304E8</v>
      </c>
      <c r="I872" s="4" t="s">
        <v>4836</v>
      </c>
      <c r="J872" s="4" t="s">
        <v>4837</v>
      </c>
      <c r="K872" s="4" t="s">
        <v>7193</v>
      </c>
      <c r="L872" s="4" t="s">
        <v>772</v>
      </c>
      <c r="M872" s="5">
        <v>45507.0</v>
      </c>
      <c r="N872" s="4" t="s">
        <v>4512</v>
      </c>
    </row>
    <row r="873" ht="14.25" hidden="1" customHeight="1">
      <c r="A873" s="11">
        <v>13854.0</v>
      </c>
      <c r="B873" s="12" t="s">
        <v>3963</v>
      </c>
      <c r="C873" s="12" t="s">
        <v>4368</v>
      </c>
      <c r="D873" s="12" t="s">
        <v>7194</v>
      </c>
      <c r="E873" s="12" t="s">
        <v>4369</v>
      </c>
      <c r="F873" s="12" t="s">
        <v>4554</v>
      </c>
      <c r="G873" s="12" t="s">
        <v>4508</v>
      </c>
      <c r="H873" s="11">
        <v>105222.0</v>
      </c>
      <c r="I873" s="12" t="s">
        <v>7195</v>
      </c>
      <c r="J873" s="12" t="s">
        <v>7196</v>
      </c>
      <c r="K873" s="12" t="s">
        <v>7197</v>
      </c>
      <c r="L873" s="12" t="s">
        <v>772</v>
      </c>
      <c r="M873" s="16">
        <v>45507.0</v>
      </c>
      <c r="N873" s="12" t="s">
        <v>4512</v>
      </c>
    </row>
    <row r="874" ht="14.25" hidden="1" customHeight="1">
      <c r="A874" s="3">
        <v>13854.0</v>
      </c>
      <c r="B874" s="4" t="s">
        <v>3963</v>
      </c>
      <c r="C874" s="4" t="s">
        <v>4233</v>
      </c>
      <c r="D874" s="4" t="s">
        <v>7198</v>
      </c>
      <c r="E874" s="4" t="s">
        <v>4234</v>
      </c>
      <c r="F874" s="4" t="s">
        <v>4507</v>
      </c>
      <c r="G874" s="4" t="s">
        <v>4508</v>
      </c>
      <c r="H874" s="3">
        <v>29000.0</v>
      </c>
      <c r="I874" s="4" t="s">
        <v>7199</v>
      </c>
      <c r="J874" s="4" t="s">
        <v>7200</v>
      </c>
      <c r="K874" s="4" t="s">
        <v>7201</v>
      </c>
      <c r="L874" s="4" t="s">
        <v>772</v>
      </c>
      <c r="M874" s="5">
        <v>45507.0</v>
      </c>
      <c r="N874" s="4" t="s">
        <v>4512</v>
      </c>
    </row>
    <row r="875" ht="14.25" hidden="1" customHeight="1">
      <c r="A875" s="11">
        <v>13854.0</v>
      </c>
      <c r="B875" s="12" t="s">
        <v>3963</v>
      </c>
      <c r="C875" s="12" t="s">
        <v>4313</v>
      </c>
      <c r="D875" s="12" t="s">
        <v>7202</v>
      </c>
      <c r="E875" s="12" t="s">
        <v>7203</v>
      </c>
      <c r="F875" s="12" t="s">
        <v>4554</v>
      </c>
      <c r="G875" s="12" t="s">
        <v>4508</v>
      </c>
      <c r="H875" s="11">
        <v>32000.0</v>
      </c>
      <c r="I875" s="12" t="s">
        <v>7199</v>
      </c>
      <c r="J875" s="12" t="s">
        <v>7200</v>
      </c>
      <c r="K875" s="12" t="s">
        <v>7204</v>
      </c>
      <c r="L875" s="12" t="s">
        <v>772</v>
      </c>
      <c r="M875" s="16">
        <v>45507.0</v>
      </c>
      <c r="N875" s="12" t="s">
        <v>4512</v>
      </c>
    </row>
    <row r="876" ht="14.25" hidden="1" customHeight="1">
      <c r="A876" s="3">
        <v>13854.0</v>
      </c>
      <c r="B876" s="4" t="s">
        <v>3963</v>
      </c>
      <c r="C876" s="4" t="s">
        <v>4128</v>
      </c>
      <c r="D876" s="4" t="s">
        <v>7205</v>
      </c>
      <c r="E876" s="4" t="s">
        <v>4129</v>
      </c>
      <c r="F876" s="4" t="s">
        <v>4554</v>
      </c>
      <c r="G876" s="4" t="s">
        <v>4508</v>
      </c>
      <c r="H876" s="3">
        <v>290015.0</v>
      </c>
      <c r="I876" s="4" t="s">
        <v>5018</v>
      </c>
      <c r="J876" s="4" t="s">
        <v>5019</v>
      </c>
      <c r="K876" s="4" t="s">
        <v>7206</v>
      </c>
      <c r="L876" s="4" t="s">
        <v>772</v>
      </c>
      <c r="M876" s="5">
        <v>45507.0</v>
      </c>
      <c r="N876" s="4" t="s">
        <v>4512</v>
      </c>
    </row>
    <row r="877" ht="14.25" hidden="1" customHeight="1">
      <c r="A877" s="11">
        <v>13854.0</v>
      </c>
      <c r="B877" s="12" t="s">
        <v>3963</v>
      </c>
      <c r="C877" s="12" t="s">
        <v>4074</v>
      </c>
      <c r="D877" s="12" t="s">
        <v>7207</v>
      </c>
      <c r="E877" s="12" t="s">
        <v>4075</v>
      </c>
      <c r="F877" s="12" t="s">
        <v>4507</v>
      </c>
      <c r="G877" s="12" t="s">
        <v>4508</v>
      </c>
      <c r="H877" s="11">
        <v>490000.0</v>
      </c>
      <c r="I877" s="12" t="s">
        <v>7208</v>
      </c>
      <c r="J877" s="12" t="s">
        <v>7209</v>
      </c>
      <c r="K877" s="12" t="s">
        <v>7210</v>
      </c>
      <c r="L877" s="12" t="s">
        <v>772</v>
      </c>
      <c r="M877" s="16">
        <v>45507.0</v>
      </c>
      <c r="N877" s="12" t="s">
        <v>4512</v>
      </c>
    </row>
    <row r="878" ht="14.25" hidden="1" customHeight="1">
      <c r="A878" s="3">
        <v>13854.0</v>
      </c>
      <c r="B878" s="4" t="s">
        <v>3963</v>
      </c>
      <c r="C878" s="4" t="s">
        <v>4276</v>
      </c>
      <c r="D878" s="4" t="s">
        <v>7211</v>
      </c>
      <c r="E878" s="4" t="s">
        <v>7212</v>
      </c>
      <c r="F878" s="4" t="s">
        <v>4554</v>
      </c>
      <c r="G878" s="4" t="s">
        <v>4508</v>
      </c>
      <c r="H878" s="3">
        <v>203196.0</v>
      </c>
      <c r="I878" s="4" t="s">
        <v>7213</v>
      </c>
      <c r="J878" s="4" t="s">
        <v>7214</v>
      </c>
      <c r="K878" s="4" t="s">
        <v>7215</v>
      </c>
      <c r="L878" s="4" t="s">
        <v>772</v>
      </c>
      <c r="M878" s="5">
        <v>45507.0</v>
      </c>
      <c r="N878" s="4" t="s">
        <v>4512</v>
      </c>
    </row>
    <row r="879" ht="14.25" hidden="1" customHeight="1">
      <c r="A879" s="11">
        <v>13854.0</v>
      </c>
      <c r="B879" s="12" t="s">
        <v>3963</v>
      </c>
      <c r="C879" s="12" t="s">
        <v>3996</v>
      </c>
      <c r="D879" s="12" t="s">
        <v>7216</v>
      </c>
      <c r="E879" s="12" t="s">
        <v>3997</v>
      </c>
      <c r="F879" s="12" t="s">
        <v>4507</v>
      </c>
      <c r="G879" s="12" t="s">
        <v>4508</v>
      </c>
      <c r="H879" s="11">
        <v>1900000.0</v>
      </c>
      <c r="I879" s="12" t="s">
        <v>7217</v>
      </c>
      <c r="J879" s="12" t="s">
        <v>7218</v>
      </c>
      <c r="K879" s="12" t="s">
        <v>7219</v>
      </c>
      <c r="L879" s="12" t="s">
        <v>772</v>
      </c>
      <c r="M879" s="16">
        <v>45507.0</v>
      </c>
      <c r="N879" s="12" t="s">
        <v>4512</v>
      </c>
    </row>
    <row r="880" ht="14.25" hidden="1" customHeight="1">
      <c r="A880" s="3">
        <v>13854.0</v>
      </c>
      <c r="B880" s="4" t="s">
        <v>3963</v>
      </c>
      <c r="C880" s="4" t="s">
        <v>4357</v>
      </c>
      <c r="D880" s="4" t="s">
        <v>7220</v>
      </c>
      <c r="E880" s="4" t="s">
        <v>7221</v>
      </c>
      <c r="F880" s="4" t="s">
        <v>4554</v>
      </c>
      <c r="G880" s="4" t="s">
        <v>4508</v>
      </c>
      <c r="H880" s="3">
        <v>60180.0</v>
      </c>
      <c r="I880" s="4" t="s">
        <v>7222</v>
      </c>
      <c r="J880" s="4" t="s">
        <v>7223</v>
      </c>
      <c r="K880" s="4" t="s">
        <v>7224</v>
      </c>
      <c r="L880" s="4" t="s">
        <v>772</v>
      </c>
      <c r="M880" s="5">
        <v>45507.0</v>
      </c>
      <c r="N880" s="4" t="s">
        <v>4512</v>
      </c>
    </row>
    <row r="881" ht="14.25" hidden="1" customHeight="1">
      <c r="A881" s="11">
        <v>13854.0</v>
      </c>
      <c r="B881" s="12" t="s">
        <v>3963</v>
      </c>
      <c r="C881" s="12" t="s">
        <v>4142</v>
      </c>
      <c r="D881" s="12" t="s">
        <v>7225</v>
      </c>
      <c r="E881" s="12" t="s">
        <v>4143</v>
      </c>
      <c r="F881" s="12" t="s">
        <v>4554</v>
      </c>
      <c r="G881" s="12" t="s">
        <v>4508</v>
      </c>
      <c r="H881" s="11">
        <v>20650.0</v>
      </c>
      <c r="I881" s="12" t="s">
        <v>7226</v>
      </c>
      <c r="J881" s="12" t="s">
        <v>7227</v>
      </c>
      <c r="K881" s="12" t="s">
        <v>7228</v>
      </c>
      <c r="L881" s="12" t="s">
        <v>772</v>
      </c>
      <c r="M881" s="16">
        <v>45507.0</v>
      </c>
      <c r="N881" s="12" t="s">
        <v>4512</v>
      </c>
    </row>
    <row r="882" ht="14.25" hidden="1" customHeight="1">
      <c r="A882" s="3">
        <v>13854.0</v>
      </c>
      <c r="B882" s="4" t="s">
        <v>3963</v>
      </c>
      <c r="C882" s="4" t="s">
        <v>4221</v>
      </c>
      <c r="D882" s="4" t="s">
        <v>7229</v>
      </c>
      <c r="E882" s="4" t="s">
        <v>4222</v>
      </c>
      <c r="F882" s="4" t="s">
        <v>4507</v>
      </c>
      <c r="G882" s="4" t="s">
        <v>4508</v>
      </c>
      <c r="H882" s="3">
        <v>289395.0</v>
      </c>
      <c r="I882" s="4" t="s">
        <v>7226</v>
      </c>
      <c r="J882" s="4" t="s">
        <v>7227</v>
      </c>
      <c r="K882" s="4" t="s">
        <v>7230</v>
      </c>
      <c r="L882" s="4" t="s">
        <v>772</v>
      </c>
      <c r="M882" s="5">
        <v>45507.0</v>
      </c>
      <c r="N882" s="4" t="s">
        <v>4512</v>
      </c>
    </row>
    <row r="883" ht="14.25" hidden="1" customHeight="1">
      <c r="A883" s="11">
        <v>13854.0</v>
      </c>
      <c r="B883" s="12" t="s">
        <v>3963</v>
      </c>
      <c r="C883" s="12" t="s">
        <v>3976</v>
      </c>
      <c r="D883" s="12" t="s">
        <v>7231</v>
      </c>
      <c r="E883" s="12" t="s">
        <v>7232</v>
      </c>
      <c r="F883" s="12" t="s">
        <v>4507</v>
      </c>
      <c r="G883" s="12" t="s">
        <v>4508</v>
      </c>
      <c r="H883" s="11">
        <v>2.1790352E7</v>
      </c>
      <c r="I883" s="12" t="s">
        <v>7233</v>
      </c>
      <c r="J883" s="12" t="s">
        <v>7234</v>
      </c>
      <c r="K883" s="12" t="s">
        <v>7235</v>
      </c>
      <c r="L883" s="12" t="s">
        <v>772</v>
      </c>
      <c r="M883" s="16">
        <v>45507.0</v>
      </c>
      <c r="N883" s="12" t="s">
        <v>4512</v>
      </c>
    </row>
    <row r="884" ht="14.25" hidden="1" customHeight="1">
      <c r="A884" s="3">
        <v>13854.0</v>
      </c>
      <c r="B884" s="4" t="s">
        <v>3963</v>
      </c>
      <c r="C884" s="4" t="s">
        <v>4042</v>
      </c>
      <c r="D884" s="4" t="s">
        <v>7236</v>
      </c>
      <c r="E884" s="4" t="s">
        <v>4043</v>
      </c>
      <c r="F884" s="4" t="s">
        <v>4554</v>
      </c>
      <c r="G884" s="4" t="s">
        <v>4508</v>
      </c>
      <c r="H884" s="3">
        <v>3.7899948E7</v>
      </c>
      <c r="I884" s="4" t="s">
        <v>7233</v>
      </c>
      <c r="J884" s="4" t="s">
        <v>7234</v>
      </c>
      <c r="K884" s="4" t="s">
        <v>7237</v>
      </c>
      <c r="L884" s="4" t="s">
        <v>772</v>
      </c>
      <c r="M884" s="5">
        <v>45507.0</v>
      </c>
      <c r="N884" s="4" t="s">
        <v>4512</v>
      </c>
    </row>
    <row r="885" ht="14.25" hidden="1" customHeight="1">
      <c r="A885" s="11">
        <v>13854.0</v>
      </c>
      <c r="B885" s="12" t="s">
        <v>3963</v>
      </c>
      <c r="C885" s="12" t="s">
        <v>4065</v>
      </c>
      <c r="D885" s="12" t="s">
        <v>7238</v>
      </c>
      <c r="E885" s="12" t="s">
        <v>7239</v>
      </c>
      <c r="F885" s="12" t="s">
        <v>4554</v>
      </c>
      <c r="G885" s="12" t="s">
        <v>4508</v>
      </c>
      <c r="H885" s="11">
        <v>1.08999904E8</v>
      </c>
      <c r="I885" s="12" t="s">
        <v>7233</v>
      </c>
      <c r="J885" s="12" t="s">
        <v>7234</v>
      </c>
      <c r="K885" s="12" t="s">
        <v>7240</v>
      </c>
      <c r="L885" s="12" t="s">
        <v>772</v>
      </c>
      <c r="M885" s="16">
        <v>45507.0</v>
      </c>
      <c r="N885" s="12" t="s">
        <v>4512</v>
      </c>
    </row>
    <row r="886" ht="14.25" hidden="1" customHeight="1">
      <c r="A886" s="3">
        <v>13854.0</v>
      </c>
      <c r="B886" s="4" t="s">
        <v>3963</v>
      </c>
      <c r="C886" s="4" t="s">
        <v>4093</v>
      </c>
      <c r="D886" s="4" t="s">
        <v>7241</v>
      </c>
      <c r="E886" s="4" t="s">
        <v>7242</v>
      </c>
      <c r="F886" s="4" t="s">
        <v>4554</v>
      </c>
      <c r="G886" s="4" t="s">
        <v>4508</v>
      </c>
      <c r="H886" s="3">
        <v>1278000.0</v>
      </c>
      <c r="I886" s="4" t="s">
        <v>7233</v>
      </c>
      <c r="J886" s="4" t="s">
        <v>7234</v>
      </c>
      <c r="K886" s="4" t="s">
        <v>7243</v>
      </c>
      <c r="L886" s="4" t="s">
        <v>772</v>
      </c>
      <c r="M886" s="5">
        <v>45507.0</v>
      </c>
      <c r="N886" s="4" t="s">
        <v>4512</v>
      </c>
    </row>
    <row r="887" ht="14.25" hidden="1" customHeight="1">
      <c r="A887" s="11">
        <v>13854.0</v>
      </c>
      <c r="B887" s="12" t="s">
        <v>3963</v>
      </c>
      <c r="C887" s="12" t="s">
        <v>4272</v>
      </c>
      <c r="D887" s="12" t="s">
        <v>7244</v>
      </c>
      <c r="E887" s="12" t="s">
        <v>4273</v>
      </c>
      <c r="F887" s="12" t="s">
        <v>4507</v>
      </c>
      <c r="G887" s="12" t="s">
        <v>4508</v>
      </c>
      <c r="H887" s="11">
        <v>196829.0</v>
      </c>
      <c r="I887" s="12" t="s">
        <v>7233</v>
      </c>
      <c r="J887" s="12" t="s">
        <v>7234</v>
      </c>
      <c r="K887" s="12" t="s">
        <v>7245</v>
      </c>
      <c r="L887" s="12" t="s">
        <v>772</v>
      </c>
      <c r="M887" s="16">
        <v>45507.0</v>
      </c>
      <c r="N887" s="12" t="s">
        <v>4512</v>
      </c>
    </row>
    <row r="888" ht="14.25" hidden="1" customHeight="1">
      <c r="A888" s="3">
        <v>13854.0</v>
      </c>
      <c r="B888" s="4" t="s">
        <v>3963</v>
      </c>
      <c r="C888" s="4" t="s">
        <v>4172</v>
      </c>
      <c r="D888" s="4" t="s">
        <v>7246</v>
      </c>
      <c r="E888" s="4" t="s">
        <v>4173</v>
      </c>
      <c r="F888" s="4" t="s">
        <v>4554</v>
      </c>
      <c r="G888" s="4" t="s">
        <v>4508</v>
      </c>
      <c r="H888" s="3">
        <v>190806.0</v>
      </c>
      <c r="I888" s="4" t="s">
        <v>7247</v>
      </c>
      <c r="J888" s="4" t="s">
        <v>7248</v>
      </c>
      <c r="K888" s="4" t="s">
        <v>7249</v>
      </c>
      <c r="L888" s="4" t="s">
        <v>772</v>
      </c>
      <c r="M888" s="5">
        <v>45507.0</v>
      </c>
      <c r="N888" s="4" t="s">
        <v>4512</v>
      </c>
    </row>
    <row r="889" ht="14.25" hidden="1" customHeight="1">
      <c r="A889" s="11">
        <v>13854.0</v>
      </c>
      <c r="B889" s="12" t="s">
        <v>3963</v>
      </c>
      <c r="C889" s="12" t="s">
        <v>4191</v>
      </c>
      <c r="D889" s="12" t="s">
        <v>7250</v>
      </c>
      <c r="E889" s="12" t="s">
        <v>4192</v>
      </c>
      <c r="F889" s="12" t="s">
        <v>4554</v>
      </c>
      <c r="G889" s="12" t="s">
        <v>4508</v>
      </c>
      <c r="H889" s="11">
        <v>169507.0</v>
      </c>
      <c r="I889" s="12" t="s">
        <v>7247</v>
      </c>
      <c r="J889" s="12" t="s">
        <v>7248</v>
      </c>
      <c r="K889" s="12" t="s">
        <v>7251</v>
      </c>
      <c r="L889" s="12" t="s">
        <v>772</v>
      </c>
      <c r="M889" s="16">
        <v>45507.0</v>
      </c>
      <c r="N889" s="12" t="s">
        <v>4512</v>
      </c>
    </row>
    <row r="890" ht="14.25" hidden="1" customHeight="1">
      <c r="A890" s="3">
        <v>13854.0</v>
      </c>
      <c r="B890" s="4" t="s">
        <v>3963</v>
      </c>
      <c r="C890" s="4" t="s">
        <v>4257</v>
      </c>
      <c r="D890" s="4" t="s">
        <v>7252</v>
      </c>
      <c r="E890" s="4" t="s">
        <v>4258</v>
      </c>
      <c r="F890" s="4" t="s">
        <v>4554</v>
      </c>
      <c r="G890" s="4" t="s">
        <v>4508</v>
      </c>
      <c r="H890" s="3">
        <v>145671.0</v>
      </c>
      <c r="I890" s="4" t="s">
        <v>7247</v>
      </c>
      <c r="J890" s="4" t="s">
        <v>7248</v>
      </c>
      <c r="K890" s="4" t="s">
        <v>7253</v>
      </c>
      <c r="L890" s="4" t="s">
        <v>772</v>
      </c>
      <c r="M890" s="5">
        <v>45507.0</v>
      </c>
      <c r="N890" s="4" t="s">
        <v>4512</v>
      </c>
    </row>
    <row r="891" ht="14.25" hidden="1" customHeight="1">
      <c r="A891" s="11">
        <v>13854.0</v>
      </c>
      <c r="B891" s="12" t="s">
        <v>3963</v>
      </c>
      <c r="C891" s="12" t="s">
        <v>4012</v>
      </c>
      <c r="D891" s="12" t="s">
        <v>7254</v>
      </c>
      <c r="E891" s="12" t="s">
        <v>4013</v>
      </c>
      <c r="F891" s="12" t="s">
        <v>4507</v>
      </c>
      <c r="G891" s="12" t="s">
        <v>4508</v>
      </c>
      <c r="H891" s="11">
        <v>1.2000001E7</v>
      </c>
      <c r="I891" s="12" t="s">
        <v>7255</v>
      </c>
      <c r="J891" s="12" t="s">
        <v>7256</v>
      </c>
      <c r="K891" s="12" t="s">
        <v>7257</v>
      </c>
      <c r="L891" s="12" t="s">
        <v>772</v>
      </c>
      <c r="M891" s="16">
        <v>45507.0</v>
      </c>
      <c r="N891" s="12" t="s">
        <v>4512</v>
      </c>
    </row>
    <row r="892" ht="14.25" hidden="1" customHeight="1">
      <c r="A892" s="3">
        <v>13854.0</v>
      </c>
      <c r="B892" s="4" t="s">
        <v>3963</v>
      </c>
      <c r="C892" s="4" t="s">
        <v>3971</v>
      </c>
      <c r="D892" s="4" t="s">
        <v>7258</v>
      </c>
      <c r="E892" s="4" t="s">
        <v>7259</v>
      </c>
      <c r="F892" s="4" t="s">
        <v>4554</v>
      </c>
      <c r="G892" s="4" t="s">
        <v>4508</v>
      </c>
      <c r="H892" s="3">
        <v>1391220.0</v>
      </c>
      <c r="I892" s="4" t="s">
        <v>7260</v>
      </c>
      <c r="J892" s="4" t="s">
        <v>7261</v>
      </c>
      <c r="K892" s="4" t="s">
        <v>7262</v>
      </c>
      <c r="L892" s="4" t="s">
        <v>772</v>
      </c>
      <c r="M892" s="5">
        <v>45507.0</v>
      </c>
      <c r="N892" s="4" t="s">
        <v>4512</v>
      </c>
    </row>
    <row r="893" ht="14.25" hidden="1" customHeight="1">
      <c r="A893" s="11">
        <v>13854.0</v>
      </c>
      <c r="B893" s="12" t="s">
        <v>3963</v>
      </c>
      <c r="C893" s="12" t="s">
        <v>3964</v>
      </c>
      <c r="D893" s="12" t="s">
        <v>7263</v>
      </c>
      <c r="E893" s="12" t="s">
        <v>3965</v>
      </c>
      <c r="F893" s="12" t="s">
        <v>4507</v>
      </c>
      <c r="G893" s="12" t="s">
        <v>4508</v>
      </c>
      <c r="H893" s="11">
        <v>4820825.0</v>
      </c>
      <c r="I893" s="12" t="s">
        <v>7264</v>
      </c>
      <c r="J893" s="12" t="s">
        <v>7265</v>
      </c>
      <c r="K893" s="12" t="s">
        <v>7266</v>
      </c>
      <c r="L893" s="12" t="s">
        <v>772</v>
      </c>
      <c r="M893" s="16">
        <v>45507.0</v>
      </c>
      <c r="N893" s="12" t="s">
        <v>4512</v>
      </c>
    </row>
    <row r="894" ht="14.25" hidden="1" customHeight="1">
      <c r="A894" s="3">
        <v>13854.0</v>
      </c>
      <c r="B894" s="4" t="s">
        <v>3963</v>
      </c>
      <c r="C894" s="4" t="s">
        <v>4053</v>
      </c>
      <c r="D894" s="4" t="s">
        <v>7267</v>
      </c>
      <c r="E894" s="4" t="s">
        <v>7268</v>
      </c>
      <c r="F894" s="4" t="s">
        <v>4507</v>
      </c>
      <c r="G894" s="4" t="s">
        <v>4508</v>
      </c>
      <c r="H894" s="3">
        <v>414400.0</v>
      </c>
      <c r="I894" s="4" t="s">
        <v>7269</v>
      </c>
      <c r="J894" s="4" t="s">
        <v>7270</v>
      </c>
      <c r="K894" s="4" t="s">
        <v>7271</v>
      </c>
      <c r="L894" s="4" t="s">
        <v>772</v>
      </c>
      <c r="M894" s="5">
        <v>45507.0</v>
      </c>
      <c r="N894" s="4" t="s">
        <v>4512</v>
      </c>
    </row>
    <row r="895" ht="14.25" hidden="1" customHeight="1">
      <c r="A895" s="11">
        <v>13854.0</v>
      </c>
      <c r="B895" s="12" t="s">
        <v>3963</v>
      </c>
      <c r="C895" s="12" t="s">
        <v>4331</v>
      </c>
      <c r="D895" s="12" t="s">
        <v>7272</v>
      </c>
      <c r="E895" s="12" t="s">
        <v>7273</v>
      </c>
      <c r="F895" s="12" t="s">
        <v>4507</v>
      </c>
      <c r="G895" s="12" t="s">
        <v>4508</v>
      </c>
      <c r="H895" s="11">
        <v>73815.0</v>
      </c>
      <c r="I895" s="12" t="s">
        <v>7269</v>
      </c>
      <c r="J895" s="12" t="s">
        <v>7270</v>
      </c>
      <c r="K895" s="12" t="s">
        <v>7274</v>
      </c>
      <c r="L895" s="12" t="s">
        <v>772</v>
      </c>
      <c r="M895" s="16">
        <v>45507.0</v>
      </c>
      <c r="N895" s="12" t="s">
        <v>4512</v>
      </c>
    </row>
    <row r="896" ht="14.25" hidden="1" customHeight="1">
      <c r="A896" s="3">
        <v>13854.0</v>
      </c>
      <c r="B896" s="4" t="s">
        <v>3963</v>
      </c>
      <c r="C896" s="4" t="s">
        <v>4310</v>
      </c>
      <c r="D896" s="4" t="s">
        <v>7275</v>
      </c>
      <c r="E896" s="4" t="s">
        <v>7276</v>
      </c>
      <c r="F896" s="4" t="s">
        <v>4554</v>
      </c>
      <c r="G896" s="4" t="s">
        <v>4508</v>
      </c>
      <c r="H896" s="3">
        <v>69974.0</v>
      </c>
      <c r="I896" s="4" t="s">
        <v>7277</v>
      </c>
      <c r="J896" s="4" t="s">
        <v>7278</v>
      </c>
      <c r="K896" s="4" t="s">
        <v>7279</v>
      </c>
      <c r="L896" s="4" t="s">
        <v>772</v>
      </c>
      <c r="M896" s="5">
        <v>45507.0</v>
      </c>
      <c r="N896" s="4" t="s">
        <v>4512</v>
      </c>
    </row>
    <row r="897" ht="14.25" hidden="1" customHeight="1">
      <c r="A897" s="11">
        <v>13854.0</v>
      </c>
      <c r="B897" s="12" t="s">
        <v>3963</v>
      </c>
      <c r="C897" s="12" t="s">
        <v>3989</v>
      </c>
      <c r="D897" s="12" t="s">
        <v>7280</v>
      </c>
      <c r="E897" s="12" t="s">
        <v>3990</v>
      </c>
      <c r="F897" s="12" t="s">
        <v>4602</v>
      </c>
      <c r="G897" s="12" t="s">
        <v>4508</v>
      </c>
      <c r="H897" s="11">
        <v>1976500.0</v>
      </c>
      <c r="I897" s="12" t="s">
        <v>7281</v>
      </c>
      <c r="J897" s="12" t="s">
        <v>7282</v>
      </c>
      <c r="K897" s="12" t="s">
        <v>7283</v>
      </c>
      <c r="L897" s="12" t="s">
        <v>772</v>
      </c>
      <c r="M897" s="16">
        <v>45507.0</v>
      </c>
      <c r="N897" s="12" t="s">
        <v>4512</v>
      </c>
    </row>
    <row r="898" ht="14.25" hidden="1" customHeight="1">
      <c r="A898" s="3">
        <v>13854.0</v>
      </c>
      <c r="B898" s="4" t="s">
        <v>3963</v>
      </c>
      <c r="C898" s="4" t="s">
        <v>3992</v>
      </c>
      <c r="D898" s="4" t="s">
        <v>7284</v>
      </c>
      <c r="E898" s="4" t="s">
        <v>7285</v>
      </c>
      <c r="F898" s="4" t="s">
        <v>4554</v>
      </c>
      <c r="G898" s="4" t="s">
        <v>4508</v>
      </c>
      <c r="H898" s="3">
        <v>1970600.0</v>
      </c>
      <c r="I898" s="4" t="s">
        <v>7281</v>
      </c>
      <c r="J898" s="4" t="s">
        <v>7282</v>
      </c>
      <c r="K898" s="4" t="s">
        <v>7286</v>
      </c>
      <c r="L898" s="4" t="s">
        <v>772</v>
      </c>
      <c r="M898" s="5">
        <v>45507.0</v>
      </c>
      <c r="N898" s="4" t="s">
        <v>4512</v>
      </c>
    </row>
    <row r="899" ht="14.25" hidden="1" customHeight="1">
      <c r="A899" s="11">
        <v>13854.0</v>
      </c>
      <c r="B899" s="12" t="s">
        <v>3963</v>
      </c>
      <c r="C899" s="12" t="s">
        <v>4180</v>
      </c>
      <c r="D899" s="12" t="s">
        <v>7287</v>
      </c>
      <c r="E899" s="12" t="s">
        <v>4181</v>
      </c>
      <c r="F899" s="12" t="s">
        <v>4554</v>
      </c>
      <c r="G899" s="12" t="s">
        <v>4508</v>
      </c>
      <c r="H899" s="11">
        <v>132160.0</v>
      </c>
      <c r="I899" s="12" t="s">
        <v>7288</v>
      </c>
      <c r="J899" s="12" t="s">
        <v>7289</v>
      </c>
      <c r="K899" s="12" t="s">
        <v>7290</v>
      </c>
      <c r="L899" s="12" t="s">
        <v>772</v>
      </c>
      <c r="M899" s="16">
        <v>45507.0</v>
      </c>
      <c r="N899" s="12" t="s">
        <v>4512</v>
      </c>
    </row>
    <row r="900" ht="14.25" hidden="1" customHeight="1">
      <c r="A900" s="3">
        <v>13854.0</v>
      </c>
      <c r="B900" s="4" t="s">
        <v>3963</v>
      </c>
      <c r="C900" s="4" t="s">
        <v>4253</v>
      </c>
      <c r="D900" s="4" t="s">
        <v>7291</v>
      </c>
      <c r="E900" s="4" t="s">
        <v>7292</v>
      </c>
      <c r="F900" s="4" t="s">
        <v>4554</v>
      </c>
      <c r="G900" s="4" t="s">
        <v>4508</v>
      </c>
      <c r="H900" s="3">
        <v>121835.0</v>
      </c>
      <c r="I900" s="4" t="s">
        <v>7293</v>
      </c>
      <c r="J900" s="4" t="s">
        <v>7294</v>
      </c>
      <c r="K900" s="4" t="s">
        <v>7295</v>
      </c>
      <c r="L900" s="4" t="s">
        <v>772</v>
      </c>
      <c r="M900" s="5">
        <v>45507.0</v>
      </c>
      <c r="N900" s="4" t="s">
        <v>4512</v>
      </c>
    </row>
    <row r="901" ht="14.25" hidden="1" customHeight="1">
      <c r="A901" s="11">
        <v>13854.0</v>
      </c>
      <c r="B901" s="12" t="s">
        <v>3963</v>
      </c>
      <c r="C901" s="12" t="s">
        <v>4353</v>
      </c>
      <c r="D901" s="12" t="s">
        <v>7296</v>
      </c>
      <c r="E901" s="12" t="s">
        <v>7297</v>
      </c>
      <c r="F901" s="12" t="s">
        <v>4554</v>
      </c>
      <c r="G901" s="12" t="s">
        <v>4508</v>
      </c>
      <c r="H901" s="11">
        <v>124962.0</v>
      </c>
      <c r="I901" s="12" t="s">
        <v>7293</v>
      </c>
      <c r="J901" s="12" t="s">
        <v>7294</v>
      </c>
      <c r="K901" s="12" t="s">
        <v>7298</v>
      </c>
      <c r="L901" s="12" t="s">
        <v>772</v>
      </c>
      <c r="M901" s="16">
        <v>45507.0</v>
      </c>
      <c r="N901" s="12" t="s">
        <v>4512</v>
      </c>
    </row>
    <row r="902" ht="14.25" hidden="1" customHeight="1">
      <c r="A902" s="3">
        <v>13854.0</v>
      </c>
      <c r="B902" s="4" t="s">
        <v>3963</v>
      </c>
      <c r="C902" s="4" t="s">
        <v>4353</v>
      </c>
      <c r="D902" s="4" t="s">
        <v>7296</v>
      </c>
      <c r="E902" s="4" t="s">
        <v>7297</v>
      </c>
      <c r="F902" s="4" t="s">
        <v>4554</v>
      </c>
      <c r="G902" s="4" t="s">
        <v>4508</v>
      </c>
      <c r="H902" s="3">
        <v>124962.0</v>
      </c>
      <c r="I902" s="4" t="s">
        <v>7293</v>
      </c>
      <c r="J902" s="4" t="s">
        <v>7294</v>
      </c>
      <c r="K902" s="4" t="s">
        <v>7298</v>
      </c>
      <c r="L902" s="4" t="s">
        <v>772</v>
      </c>
      <c r="M902" s="5">
        <v>45507.0</v>
      </c>
      <c r="N902" s="4" t="s">
        <v>4512</v>
      </c>
    </row>
    <row r="903" ht="14.25" hidden="1" customHeight="1">
      <c r="A903" s="11">
        <v>13854.0</v>
      </c>
      <c r="B903" s="12" t="s">
        <v>3963</v>
      </c>
      <c r="C903" s="12" t="s">
        <v>4361</v>
      </c>
      <c r="D903" s="12" t="s">
        <v>7299</v>
      </c>
      <c r="E903" s="12" t="s">
        <v>7300</v>
      </c>
      <c r="F903" s="12" t="s">
        <v>4602</v>
      </c>
      <c r="G903" s="12" t="s">
        <v>4508</v>
      </c>
      <c r="H903" s="11">
        <v>108324.0</v>
      </c>
      <c r="I903" s="12" t="s">
        <v>7293</v>
      </c>
      <c r="J903" s="12" t="s">
        <v>7294</v>
      </c>
      <c r="K903" s="12" t="s">
        <v>7301</v>
      </c>
      <c r="L903" s="12" t="s">
        <v>772</v>
      </c>
      <c r="M903" s="16">
        <v>45507.0</v>
      </c>
      <c r="N903" s="12" t="s">
        <v>4512</v>
      </c>
    </row>
    <row r="904" ht="14.25" hidden="1" customHeight="1">
      <c r="A904" s="3">
        <v>13854.0</v>
      </c>
      <c r="B904" s="4" t="s">
        <v>3963</v>
      </c>
      <c r="C904" s="4" t="s">
        <v>4361</v>
      </c>
      <c r="D904" s="4" t="s">
        <v>7299</v>
      </c>
      <c r="E904" s="4" t="s">
        <v>7300</v>
      </c>
      <c r="F904" s="4" t="s">
        <v>4602</v>
      </c>
      <c r="G904" s="4" t="s">
        <v>4508</v>
      </c>
      <c r="H904" s="3">
        <v>108324.0</v>
      </c>
      <c r="I904" s="4" t="s">
        <v>7293</v>
      </c>
      <c r="J904" s="4" t="s">
        <v>7294</v>
      </c>
      <c r="K904" s="4" t="s">
        <v>7301</v>
      </c>
      <c r="L904" s="4" t="s">
        <v>772</v>
      </c>
      <c r="M904" s="5">
        <v>45507.0</v>
      </c>
      <c r="N904" s="4" t="s">
        <v>4512</v>
      </c>
    </row>
    <row r="905" ht="14.25" hidden="1" customHeight="1">
      <c r="A905" s="11">
        <v>13854.0</v>
      </c>
      <c r="B905" s="12" t="s">
        <v>3963</v>
      </c>
      <c r="C905" s="12" t="s">
        <v>4061</v>
      </c>
      <c r="D905" s="12" t="s">
        <v>7302</v>
      </c>
      <c r="E905" s="12" t="s">
        <v>4062</v>
      </c>
      <c r="F905" s="12" t="s">
        <v>4507</v>
      </c>
      <c r="G905" s="12" t="s">
        <v>4508</v>
      </c>
      <c r="H905" s="11">
        <v>8.9999999E7</v>
      </c>
      <c r="I905" s="12" t="s">
        <v>7303</v>
      </c>
      <c r="J905" s="12" t="s">
        <v>7304</v>
      </c>
      <c r="K905" s="12" t="s">
        <v>7305</v>
      </c>
      <c r="L905" s="12" t="s">
        <v>772</v>
      </c>
      <c r="M905" s="16">
        <v>45507.0</v>
      </c>
      <c r="N905" s="12" t="s">
        <v>4512</v>
      </c>
    </row>
    <row r="906" ht="14.25" hidden="1" customHeight="1">
      <c r="A906" s="3">
        <v>13854.0</v>
      </c>
      <c r="B906" s="4" t="s">
        <v>3963</v>
      </c>
      <c r="C906" s="4" t="s">
        <v>4077</v>
      </c>
      <c r="D906" s="4" t="s">
        <v>7306</v>
      </c>
      <c r="E906" s="4" t="s">
        <v>7307</v>
      </c>
      <c r="F906" s="4" t="s">
        <v>4554</v>
      </c>
      <c r="G906" s="4" t="s">
        <v>4508</v>
      </c>
      <c r="H906" s="3">
        <v>1.27500009E8</v>
      </c>
      <c r="I906" s="4" t="s">
        <v>7303</v>
      </c>
      <c r="J906" s="4" t="s">
        <v>7304</v>
      </c>
      <c r="K906" s="4" t="s">
        <v>7308</v>
      </c>
      <c r="L906" s="4" t="s">
        <v>772</v>
      </c>
      <c r="M906" s="5">
        <v>45507.0</v>
      </c>
      <c r="N906" s="4" t="s">
        <v>4512</v>
      </c>
    </row>
    <row r="907" ht="14.25" hidden="1" customHeight="1">
      <c r="A907" s="11">
        <v>13854.0</v>
      </c>
      <c r="B907" s="12" t="s">
        <v>3963</v>
      </c>
      <c r="C907" s="12" t="s">
        <v>4121</v>
      </c>
      <c r="D907" s="12" t="s">
        <v>7309</v>
      </c>
      <c r="E907" s="12" t="s">
        <v>4122</v>
      </c>
      <c r="F907" s="12" t="s">
        <v>4507</v>
      </c>
      <c r="G907" s="12" t="s">
        <v>4508</v>
      </c>
      <c r="H907" s="11">
        <v>1.4953255E7</v>
      </c>
      <c r="I907" s="12" t="s">
        <v>7310</v>
      </c>
      <c r="J907" s="12" t="s">
        <v>7311</v>
      </c>
      <c r="K907" s="12" t="s">
        <v>7312</v>
      </c>
      <c r="L907" s="12" t="s">
        <v>772</v>
      </c>
      <c r="M907" s="16">
        <v>45507.0</v>
      </c>
      <c r="N907" s="12" t="s">
        <v>4512</v>
      </c>
    </row>
    <row r="908" ht="14.25" hidden="1" customHeight="1">
      <c r="A908" s="3">
        <v>13854.0</v>
      </c>
      <c r="B908" s="4" t="s">
        <v>3963</v>
      </c>
      <c r="C908" s="4" t="s">
        <v>4124</v>
      </c>
      <c r="D908" s="4" t="s">
        <v>7313</v>
      </c>
      <c r="E908" s="4" t="s">
        <v>7314</v>
      </c>
      <c r="F908" s="4" t="s">
        <v>4507</v>
      </c>
      <c r="G908" s="4" t="s">
        <v>4508</v>
      </c>
      <c r="H908" s="3">
        <v>163076.0</v>
      </c>
      <c r="I908" s="4" t="s">
        <v>7315</v>
      </c>
      <c r="J908" s="4" t="s">
        <v>7316</v>
      </c>
      <c r="K908" s="4" t="s">
        <v>7317</v>
      </c>
      <c r="L908" s="4" t="s">
        <v>772</v>
      </c>
      <c r="M908" s="5">
        <v>45507.0</v>
      </c>
      <c r="N908" s="4" t="s">
        <v>4512</v>
      </c>
    </row>
    <row r="909" ht="14.25" hidden="1" customHeight="1">
      <c r="A909" s="11">
        <v>13854.0</v>
      </c>
      <c r="B909" s="12" t="s">
        <v>3963</v>
      </c>
      <c r="C909" s="12" t="s">
        <v>4183</v>
      </c>
      <c r="D909" s="12" t="s">
        <v>7318</v>
      </c>
      <c r="E909" s="12" t="s">
        <v>7319</v>
      </c>
      <c r="F909" s="12" t="s">
        <v>4554</v>
      </c>
      <c r="G909" s="12" t="s">
        <v>4508</v>
      </c>
      <c r="H909" s="11">
        <v>46020.0</v>
      </c>
      <c r="I909" s="12" t="s">
        <v>7315</v>
      </c>
      <c r="J909" s="12" t="s">
        <v>7316</v>
      </c>
      <c r="K909" s="12" t="s">
        <v>7320</v>
      </c>
      <c r="L909" s="12" t="s">
        <v>772</v>
      </c>
      <c r="M909" s="16">
        <v>45507.0</v>
      </c>
      <c r="N909" s="12" t="s">
        <v>4512</v>
      </c>
    </row>
    <row r="910" ht="14.25" hidden="1" customHeight="1">
      <c r="A910" s="3">
        <v>13854.0</v>
      </c>
      <c r="B910" s="4" t="s">
        <v>3963</v>
      </c>
      <c r="C910" s="4" t="s">
        <v>4195</v>
      </c>
      <c r="D910" s="4" t="s">
        <v>7321</v>
      </c>
      <c r="E910" s="4" t="s">
        <v>4196</v>
      </c>
      <c r="F910" s="4" t="s">
        <v>4554</v>
      </c>
      <c r="G910" s="4" t="s">
        <v>4508</v>
      </c>
      <c r="H910" s="3">
        <v>3599012.0</v>
      </c>
      <c r="I910" s="4" t="s">
        <v>7315</v>
      </c>
      <c r="J910" s="4" t="s">
        <v>7316</v>
      </c>
      <c r="K910" s="4" t="s">
        <v>7322</v>
      </c>
      <c r="L910" s="4" t="s">
        <v>772</v>
      </c>
      <c r="M910" s="5">
        <v>45507.0</v>
      </c>
      <c r="N910" s="4" t="s">
        <v>4512</v>
      </c>
    </row>
    <row r="911" ht="14.25" hidden="1" customHeight="1">
      <c r="A911" s="11">
        <v>13854.0</v>
      </c>
      <c r="B911" s="12" t="s">
        <v>3963</v>
      </c>
      <c r="C911" s="12" t="s">
        <v>4201</v>
      </c>
      <c r="D911" s="12" t="s">
        <v>7323</v>
      </c>
      <c r="E911" s="12" t="s">
        <v>4202</v>
      </c>
      <c r="F911" s="12" t="s">
        <v>4554</v>
      </c>
      <c r="G911" s="12" t="s">
        <v>4508</v>
      </c>
      <c r="H911" s="11">
        <v>806412.0</v>
      </c>
      <c r="I911" s="12" t="s">
        <v>7315</v>
      </c>
      <c r="J911" s="12" t="s">
        <v>7316</v>
      </c>
      <c r="K911" s="12" t="s">
        <v>7324</v>
      </c>
      <c r="L911" s="12" t="s">
        <v>772</v>
      </c>
      <c r="M911" s="16">
        <v>45507.0</v>
      </c>
      <c r="N911" s="12" t="s">
        <v>4512</v>
      </c>
    </row>
    <row r="912" ht="14.25" hidden="1" customHeight="1">
      <c r="A912" s="3">
        <v>13854.0</v>
      </c>
      <c r="B912" s="4" t="s">
        <v>3963</v>
      </c>
      <c r="C912" s="4" t="s">
        <v>4237</v>
      </c>
      <c r="D912" s="4" t="s">
        <v>7325</v>
      </c>
      <c r="E912" s="4" t="s">
        <v>4238</v>
      </c>
      <c r="F912" s="4" t="s">
        <v>4507</v>
      </c>
      <c r="G912" s="4" t="s">
        <v>4508</v>
      </c>
      <c r="H912" s="3">
        <v>22125.0</v>
      </c>
      <c r="I912" s="4" t="s">
        <v>7315</v>
      </c>
      <c r="J912" s="4" t="s">
        <v>7316</v>
      </c>
      <c r="K912" s="4" t="s">
        <v>7326</v>
      </c>
      <c r="L912" s="4" t="s">
        <v>772</v>
      </c>
      <c r="M912" s="5">
        <v>45507.0</v>
      </c>
      <c r="N912" s="4" t="s">
        <v>4512</v>
      </c>
    </row>
    <row r="913" ht="14.25" hidden="1" customHeight="1">
      <c r="A913" s="11">
        <v>13854.0</v>
      </c>
      <c r="B913" s="12" t="s">
        <v>3963</v>
      </c>
      <c r="C913" s="12" t="s">
        <v>4279</v>
      </c>
      <c r="D913" s="12" t="s">
        <v>7327</v>
      </c>
      <c r="E913" s="12" t="s">
        <v>4280</v>
      </c>
      <c r="F913" s="12" t="s">
        <v>4507</v>
      </c>
      <c r="G913" s="12" t="s">
        <v>4508</v>
      </c>
      <c r="H913" s="11">
        <v>17700.0</v>
      </c>
      <c r="I913" s="12" t="s">
        <v>7315</v>
      </c>
      <c r="J913" s="12" t="s">
        <v>7316</v>
      </c>
      <c r="K913" s="12" t="s">
        <v>7328</v>
      </c>
      <c r="L913" s="12" t="s">
        <v>772</v>
      </c>
      <c r="M913" s="16">
        <v>45507.0</v>
      </c>
      <c r="N913" s="12" t="s">
        <v>4512</v>
      </c>
    </row>
    <row r="914" ht="14.25" hidden="1" customHeight="1">
      <c r="A914" s="3">
        <v>13854.0</v>
      </c>
      <c r="B914" s="4" t="s">
        <v>3963</v>
      </c>
      <c r="C914" s="4" t="s">
        <v>4299</v>
      </c>
      <c r="D914" s="4" t="s">
        <v>7329</v>
      </c>
      <c r="E914" s="4" t="s">
        <v>4300</v>
      </c>
      <c r="F914" s="4" t="s">
        <v>4554</v>
      </c>
      <c r="G914" s="4" t="s">
        <v>4508</v>
      </c>
      <c r="H914" s="3">
        <v>119475.0</v>
      </c>
      <c r="I914" s="4" t="s">
        <v>7315</v>
      </c>
      <c r="J914" s="4" t="s">
        <v>7316</v>
      </c>
      <c r="K914" s="4" t="s">
        <v>7330</v>
      </c>
      <c r="L914" s="4" t="s">
        <v>772</v>
      </c>
      <c r="M914" s="5">
        <v>45507.0</v>
      </c>
      <c r="N914" s="4" t="s">
        <v>4512</v>
      </c>
    </row>
    <row r="915" ht="14.25" hidden="1" customHeight="1">
      <c r="A915" s="11">
        <v>13854.0</v>
      </c>
      <c r="B915" s="12" t="s">
        <v>3963</v>
      </c>
      <c r="C915" s="12" t="s">
        <v>4319</v>
      </c>
      <c r="D915" s="12" t="s">
        <v>7331</v>
      </c>
      <c r="E915" s="12" t="s">
        <v>7332</v>
      </c>
      <c r="F915" s="12" t="s">
        <v>4507</v>
      </c>
      <c r="G915" s="12" t="s">
        <v>4508</v>
      </c>
      <c r="H915" s="11">
        <v>99474.0</v>
      </c>
      <c r="I915" s="12" t="s">
        <v>7315</v>
      </c>
      <c r="J915" s="12" t="s">
        <v>7316</v>
      </c>
      <c r="K915" s="12" t="s">
        <v>7333</v>
      </c>
      <c r="L915" s="12" t="s">
        <v>772</v>
      </c>
      <c r="M915" s="16">
        <v>45507.0</v>
      </c>
      <c r="N915" s="12" t="s">
        <v>4512</v>
      </c>
    </row>
    <row r="916" ht="14.25" hidden="1" customHeight="1">
      <c r="A916" s="3">
        <v>13854.0</v>
      </c>
      <c r="B916" s="4" t="s">
        <v>3963</v>
      </c>
      <c r="C916" s="4" t="s">
        <v>4327</v>
      </c>
      <c r="D916" s="4" t="s">
        <v>7334</v>
      </c>
      <c r="E916" s="4" t="s">
        <v>7335</v>
      </c>
      <c r="F916" s="4" t="s">
        <v>4554</v>
      </c>
      <c r="G916" s="4" t="s">
        <v>4508</v>
      </c>
      <c r="H916" s="3">
        <v>358012.0</v>
      </c>
      <c r="I916" s="4" t="s">
        <v>7315</v>
      </c>
      <c r="J916" s="4" t="s">
        <v>7316</v>
      </c>
      <c r="K916" s="4" t="s">
        <v>7336</v>
      </c>
      <c r="L916" s="4" t="s">
        <v>772</v>
      </c>
      <c r="M916" s="5">
        <v>45507.0</v>
      </c>
      <c r="N916" s="4" t="s">
        <v>4512</v>
      </c>
    </row>
    <row r="917" ht="14.25" hidden="1" customHeight="1">
      <c r="A917" s="11">
        <v>13854.0</v>
      </c>
      <c r="B917" s="12" t="s">
        <v>3963</v>
      </c>
      <c r="C917" s="12" t="s">
        <v>4327</v>
      </c>
      <c r="D917" s="12" t="s">
        <v>7334</v>
      </c>
      <c r="E917" s="12" t="s">
        <v>7335</v>
      </c>
      <c r="F917" s="12" t="s">
        <v>4554</v>
      </c>
      <c r="G917" s="12" t="s">
        <v>4508</v>
      </c>
      <c r="H917" s="11">
        <v>358012.0</v>
      </c>
      <c r="I917" s="12" t="s">
        <v>7315</v>
      </c>
      <c r="J917" s="12" t="s">
        <v>7316</v>
      </c>
      <c r="K917" s="12" t="s">
        <v>7336</v>
      </c>
      <c r="L917" s="12" t="s">
        <v>772</v>
      </c>
      <c r="M917" s="16">
        <v>45507.0</v>
      </c>
      <c r="N917" s="12" t="s">
        <v>4512</v>
      </c>
    </row>
    <row r="918" ht="14.25" hidden="1" customHeight="1">
      <c r="A918" s="3">
        <v>13854.0</v>
      </c>
      <c r="B918" s="4" t="s">
        <v>3963</v>
      </c>
      <c r="C918" s="4" t="s">
        <v>4335</v>
      </c>
      <c r="D918" s="4" t="s">
        <v>7337</v>
      </c>
      <c r="E918" s="4" t="s">
        <v>7338</v>
      </c>
      <c r="F918" s="4" t="s">
        <v>4554</v>
      </c>
      <c r="G918" s="4" t="s">
        <v>4508</v>
      </c>
      <c r="H918" s="3">
        <v>39884.0</v>
      </c>
      <c r="I918" s="4" t="s">
        <v>7315</v>
      </c>
      <c r="J918" s="4" t="s">
        <v>7316</v>
      </c>
      <c r="K918" s="4" t="s">
        <v>7339</v>
      </c>
      <c r="L918" s="4" t="s">
        <v>772</v>
      </c>
      <c r="M918" s="5">
        <v>45507.0</v>
      </c>
      <c r="N918" s="4" t="s">
        <v>4512</v>
      </c>
    </row>
    <row r="919" ht="14.25" hidden="1" customHeight="1">
      <c r="A919" s="11">
        <v>13854.0</v>
      </c>
      <c r="B919" s="12" t="s">
        <v>3963</v>
      </c>
      <c r="C919" s="12" t="s">
        <v>4335</v>
      </c>
      <c r="D919" s="12" t="s">
        <v>7337</v>
      </c>
      <c r="E919" s="12" t="s">
        <v>7338</v>
      </c>
      <c r="F919" s="12" t="s">
        <v>4554</v>
      </c>
      <c r="G919" s="12" t="s">
        <v>4508</v>
      </c>
      <c r="H919" s="11">
        <v>39884.0</v>
      </c>
      <c r="I919" s="12" t="s">
        <v>7315</v>
      </c>
      <c r="J919" s="12" t="s">
        <v>7316</v>
      </c>
      <c r="K919" s="12" t="s">
        <v>7339</v>
      </c>
      <c r="L919" s="12" t="s">
        <v>772</v>
      </c>
      <c r="M919" s="16">
        <v>45507.0</v>
      </c>
      <c r="N919" s="12" t="s">
        <v>4512</v>
      </c>
    </row>
    <row r="920" ht="14.25" hidden="1" customHeight="1">
      <c r="A920" s="3">
        <v>13854.0</v>
      </c>
      <c r="B920" s="4" t="s">
        <v>3963</v>
      </c>
      <c r="C920" s="4" t="s">
        <v>4338</v>
      </c>
      <c r="D920" s="4" t="s">
        <v>7340</v>
      </c>
      <c r="E920" s="4" t="s">
        <v>7341</v>
      </c>
      <c r="F920" s="4" t="s">
        <v>4507</v>
      </c>
      <c r="G920" s="4" t="s">
        <v>4508</v>
      </c>
      <c r="H920" s="3">
        <v>42716.0</v>
      </c>
      <c r="I920" s="4" t="s">
        <v>7315</v>
      </c>
      <c r="J920" s="4" t="s">
        <v>7316</v>
      </c>
      <c r="K920" s="4" t="s">
        <v>7342</v>
      </c>
      <c r="L920" s="4" t="s">
        <v>772</v>
      </c>
      <c r="M920" s="5">
        <v>45507.0</v>
      </c>
      <c r="N920" s="4" t="s">
        <v>4512</v>
      </c>
    </row>
    <row r="921" ht="14.25" hidden="1" customHeight="1">
      <c r="A921" s="11">
        <v>13854.0</v>
      </c>
      <c r="B921" s="12" t="s">
        <v>3963</v>
      </c>
      <c r="C921" s="12" t="s">
        <v>4349</v>
      </c>
      <c r="D921" s="12" t="s">
        <v>7343</v>
      </c>
      <c r="E921" s="12" t="s">
        <v>4350</v>
      </c>
      <c r="F921" s="12" t="s">
        <v>4554</v>
      </c>
      <c r="G921" s="12" t="s">
        <v>4508</v>
      </c>
      <c r="H921" s="11">
        <v>1.8466941E7</v>
      </c>
      <c r="I921" s="12" t="s">
        <v>7315</v>
      </c>
      <c r="J921" s="12" t="s">
        <v>7316</v>
      </c>
      <c r="K921" s="12" t="s">
        <v>7344</v>
      </c>
      <c r="L921" s="12" t="s">
        <v>772</v>
      </c>
      <c r="M921" s="16">
        <v>45507.0</v>
      </c>
      <c r="N921" s="12" t="s">
        <v>4512</v>
      </c>
    </row>
    <row r="922" ht="14.25" hidden="1" customHeight="1">
      <c r="A922" s="3">
        <v>13854.0</v>
      </c>
      <c r="B922" s="4" t="s">
        <v>3963</v>
      </c>
      <c r="C922" s="4" t="s">
        <v>4364</v>
      </c>
      <c r="D922" s="4" t="s">
        <v>7345</v>
      </c>
      <c r="E922" s="4" t="s">
        <v>4365</v>
      </c>
      <c r="F922" s="4" t="s">
        <v>4507</v>
      </c>
      <c r="G922" s="4" t="s">
        <v>4508</v>
      </c>
      <c r="H922" s="3">
        <v>1.7935941E7</v>
      </c>
      <c r="I922" s="4" t="s">
        <v>7315</v>
      </c>
      <c r="J922" s="4" t="s">
        <v>7316</v>
      </c>
      <c r="K922" s="4" t="s">
        <v>7346</v>
      </c>
      <c r="L922" s="4" t="s">
        <v>772</v>
      </c>
      <c r="M922" s="5">
        <v>45507.0</v>
      </c>
      <c r="N922" s="4" t="s">
        <v>4512</v>
      </c>
    </row>
    <row r="923" ht="14.25" hidden="1" customHeight="1">
      <c r="A923" s="11">
        <v>13854.0</v>
      </c>
      <c r="B923" s="12" t="s">
        <v>3963</v>
      </c>
      <c r="C923" s="12" t="s">
        <v>4016</v>
      </c>
      <c r="D923" s="12" t="s">
        <v>7347</v>
      </c>
      <c r="E923" s="12" t="s">
        <v>4017</v>
      </c>
      <c r="F923" s="12" t="s">
        <v>4554</v>
      </c>
      <c r="G923" s="12" t="s">
        <v>4508</v>
      </c>
      <c r="H923" s="11">
        <v>1.1200206E7</v>
      </c>
      <c r="I923" s="12" t="s">
        <v>7348</v>
      </c>
      <c r="J923" s="12" t="s">
        <v>7349</v>
      </c>
      <c r="K923" s="12" t="s">
        <v>7350</v>
      </c>
      <c r="L923" s="12" t="s">
        <v>772</v>
      </c>
      <c r="M923" s="16">
        <v>45507.0</v>
      </c>
      <c r="N923" s="12" t="s">
        <v>4512</v>
      </c>
    </row>
    <row r="924" ht="14.25" hidden="1" customHeight="1">
      <c r="A924" s="3">
        <v>13854.0</v>
      </c>
      <c r="B924" s="4" t="s">
        <v>3963</v>
      </c>
      <c r="C924" s="4" t="s">
        <v>4345</v>
      </c>
      <c r="D924" s="4" t="s">
        <v>7351</v>
      </c>
      <c r="E924" s="4" t="s">
        <v>4346</v>
      </c>
      <c r="F924" s="4" t="s">
        <v>4554</v>
      </c>
      <c r="G924" s="4" t="s">
        <v>4508</v>
      </c>
      <c r="H924" s="3">
        <v>1.9842238E7</v>
      </c>
      <c r="I924" s="4" t="s">
        <v>7352</v>
      </c>
      <c r="J924" s="4" t="s">
        <v>7353</v>
      </c>
      <c r="K924" s="4" t="s">
        <v>7354</v>
      </c>
      <c r="L924" s="4" t="s">
        <v>772</v>
      </c>
      <c r="M924" s="5">
        <v>45507.0</v>
      </c>
      <c r="N924" s="4" t="s">
        <v>4512</v>
      </c>
    </row>
    <row r="925" ht="14.25" hidden="1" customHeight="1">
      <c r="A925" s="11">
        <v>13854.0</v>
      </c>
      <c r="B925" s="12" t="s">
        <v>3963</v>
      </c>
      <c r="C925" s="12" t="s">
        <v>4306</v>
      </c>
      <c r="D925" s="12" t="s">
        <v>7355</v>
      </c>
      <c r="E925" s="12" t="s">
        <v>7356</v>
      </c>
      <c r="F925" s="12" t="s">
        <v>4554</v>
      </c>
      <c r="G925" s="12" t="s">
        <v>4508</v>
      </c>
      <c r="H925" s="11">
        <v>70505.0</v>
      </c>
      <c r="I925" s="12" t="s">
        <v>7357</v>
      </c>
      <c r="J925" s="12" t="s">
        <v>7358</v>
      </c>
      <c r="K925" s="12" t="s">
        <v>7359</v>
      </c>
      <c r="L925" s="12" t="s">
        <v>772</v>
      </c>
      <c r="M925" s="16">
        <v>45507.0</v>
      </c>
      <c r="N925" s="12" t="s">
        <v>4512</v>
      </c>
    </row>
    <row r="926" ht="14.25" hidden="1" customHeight="1">
      <c r="A926" s="3">
        <v>13854.0</v>
      </c>
      <c r="B926" s="4" t="s">
        <v>3963</v>
      </c>
      <c r="C926" s="4" t="s">
        <v>3967</v>
      </c>
      <c r="D926" s="4" t="s">
        <v>7360</v>
      </c>
      <c r="E926" s="4" t="s">
        <v>3968</v>
      </c>
      <c r="F926" s="4" t="s">
        <v>4507</v>
      </c>
      <c r="G926" s="4" t="s">
        <v>4508</v>
      </c>
      <c r="H926" s="3">
        <v>225818.0</v>
      </c>
      <c r="I926" s="4" t="s">
        <v>6664</v>
      </c>
      <c r="J926" s="4" t="s">
        <v>6665</v>
      </c>
      <c r="K926" s="4" t="s">
        <v>7361</v>
      </c>
      <c r="L926" s="4" t="s">
        <v>772</v>
      </c>
      <c r="M926" s="5">
        <v>45507.0</v>
      </c>
      <c r="N926" s="4" t="s">
        <v>4512</v>
      </c>
    </row>
    <row r="927" ht="14.25" hidden="1" customHeight="1">
      <c r="A927" s="11">
        <v>13854.0</v>
      </c>
      <c r="B927" s="12" t="s">
        <v>3963</v>
      </c>
      <c r="C927" s="12" t="s">
        <v>4070</v>
      </c>
      <c r="D927" s="12" t="s">
        <v>7362</v>
      </c>
      <c r="E927" s="12" t="s">
        <v>4071</v>
      </c>
      <c r="F927" s="12" t="s">
        <v>4507</v>
      </c>
      <c r="G927" s="12" t="s">
        <v>4508</v>
      </c>
      <c r="H927" s="11">
        <v>1.25914024E8</v>
      </c>
      <c r="I927" s="12" t="s">
        <v>7363</v>
      </c>
      <c r="J927" s="12" t="s">
        <v>7364</v>
      </c>
      <c r="K927" s="12" t="s">
        <v>7365</v>
      </c>
      <c r="L927" s="12" t="s">
        <v>772</v>
      </c>
      <c r="M927" s="16">
        <v>45507.0</v>
      </c>
      <c r="N927" s="12" t="s">
        <v>4512</v>
      </c>
    </row>
    <row r="928" ht="14.25" hidden="1" customHeight="1">
      <c r="A928" s="3">
        <v>13854.0</v>
      </c>
      <c r="B928" s="4" t="s">
        <v>3963</v>
      </c>
      <c r="C928" s="4" t="s">
        <v>4012</v>
      </c>
      <c r="D928" s="4" t="s">
        <v>7366</v>
      </c>
      <c r="E928" s="4" t="s">
        <v>4013</v>
      </c>
      <c r="F928" s="4" t="s">
        <v>4507</v>
      </c>
      <c r="G928" s="4" t="s">
        <v>4508</v>
      </c>
      <c r="H928" s="3">
        <v>1.2000001E7</v>
      </c>
      <c r="I928" s="4" t="s">
        <v>7367</v>
      </c>
      <c r="J928" s="4" t="s">
        <v>7368</v>
      </c>
      <c r="K928" s="4" t="s">
        <v>7369</v>
      </c>
      <c r="L928" s="4" t="s">
        <v>772</v>
      </c>
      <c r="M928" s="5">
        <v>45507.0</v>
      </c>
      <c r="N928" s="4" t="s">
        <v>4512</v>
      </c>
    </row>
    <row r="929" ht="14.25" hidden="1" customHeight="1">
      <c r="A929" s="11">
        <v>13854.0</v>
      </c>
      <c r="B929" s="12" t="s">
        <v>3963</v>
      </c>
      <c r="C929" s="12" t="s">
        <v>4283</v>
      </c>
      <c r="D929" s="12" t="s">
        <v>7370</v>
      </c>
      <c r="E929" s="12" t="s">
        <v>4284</v>
      </c>
      <c r="F929" s="12" t="s">
        <v>4554</v>
      </c>
      <c r="G929" s="12" t="s">
        <v>4508</v>
      </c>
      <c r="H929" s="11">
        <v>27730.0</v>
      </c>
      <c r="I929" s="12" t="s">
        <v>7371</v>
      </c>
      <c r="J929" s="12" t="s">
        <v>7372</v>
      </c>
      <c r="K929" s="12" t="s">
        <v>7373</v>
      </c>
      <c r="L929" s="12" t="s">
        <v>772</v>
      </c>
      <c r="M929" s="16">
        <v>45507.0</v>
      </c>
      <c r="N929" s="12" t="s">
        <v>4512</v>
      </c>
    </row>
    <row r="930" ht="14.25" hidden="1" customHeight="1">
      <c r="A930" s="3">
        <v>13854.0</v>
      </c>
      <c r="B930" s="4" t="s">
        <v>3963</v>
      </c>
      <c r="C930" s="4" t="s">
        <v>4295</v>
      </c>
      <c r="D930" s="4" t="s">
        <v>7374</v>
      </c>
      <c r="E930" s="4" t="s">
        <v>7375</v>
      </c>
      <c r="F930" s="4" t="s">
        <v>4554</v>
      </c>
      <c r="G930" s="4" t="s">
        <v>4508</v>
      </c>
      <c r="H930" s="3">
        <v>144432.0</v>
      </c>
      <c r="I930" s="4" t="s">
        <v>7371</v>
      </c>
      <c r="J930" s="4" t="s">
        <v>7372</v>
      </c>
      <c r="K930" s="4" t="s">
        <v>7376</v>
      </c>
      <c r="L930" s="4" t="s">
        <v>772</v>
      </c>
      <c r="M930" s="5">
        <v>45507.0</v>
      </c>
      <c r="N930" s="4" t="s">
        <v>4512</v>
      </c>
    </row>
    <row r="931" ht="14.25" hidden="1" customHeight="1">
      <c r="A931" s="11">
        <v>13854.0</v>
      </c>
      <c r="B931" s="12" t="s">
        <v>3963</v>
      </c>
      <c r="C931" s="12" t="s">
        <v>4160</v>
      </c>
      <c r="D931" s="12" t="s">
        <v>7377</v>
      </c>
      <c r="E931" s="12" t="s">
        <v>4161</v>
      </c>
      <c r="F931" s="12" t="s">
        <v>4554</v>
      </c>
      <c r="G931" s="12" t="s">
        <v>4508</v>
      </c>
      <c r="H931" s="11">
        <v>195939.0</v>
      </c>
      <c r="I931" s="12" t="s">
        <v>7378</v>
      </c>
      <c r="J931" s="12" t="s">
        <v>7379</v>
      </c>
      <c r="K931" s="12" t="s">
        <v>7380</v>
      </c>
      <c r="L931" s="12" t="s">
        <v>772</v>
      </c>
      <c r="M931" s="16">
        <v>45507.0</v>
      </c>
      <c r="N931" s="12" t="s">
        <v>4512</v>
      </c>
    </row>
    <row r="932" ht="14.25" hidden="1" customHeight="1">
      <c r="A932" s="3">
        <v>13854.0</v>
      </c>
      <c r="B932" s="4" t="s">
        <v>3963</v>
      </c>
      <c r="C932" s="4" t="s">
        <v>4012</v>
      </c>
      <c r="D932" s="4" t="s">
        <v>7381</v>
      </c>
      <c r="E932" s="4" t="s">
        <v>4013</v>
      </c>
      <c r="F932" s="4" t="s">
        <v>4507</v>
      </c>
      <c r="G932" s="4" t="s">
        <v>4508</v>
      </c>
      <c r="H932" s="3">
        <v>240000.0</v>
      </c>
      <c r="I932" s="4" t="s">
        <v>7382</v>
      </c>
      <c r="J932" s="4" t="s">
        <v>7383</v>
      </c>
      <c r="K932" s="4" t="s">
        <v>7384</v>
      </c>
      <c r="L932" s="4" t="s">
        <v>772</v>
      </c>
      <c r="M932" s="5">
        <v>45507.0</v>
      </c>
      <c r="N932" s="4" t="s">
        <v>4512</v>
      </c>
    </row>
    <row r="933" ht="14.25" hidden="1" customHeight="1">
      <c r="A933" s="11">
        <v>13854.0</v>
      </c>
      <c r="B933" s="12" t="s">
        <v>3963</v>
      </c>
      <c r="C933" s="12" t="s">
        <v>4205</v>
      </c>
      <c r="D933" s="12" t="s">
        <v>7385</v>
      </c>
      <c r="E933" s="12" t="s">
        <v>7386</v>
      </c>
      <c r="F933" s="12" t="s">
        <v>4554</v>
      </c>
      <c r="G933" s="12" t="s">
        <v>4508</v>
      </c>
      <c r="H933" s="11">
        <v>750008.0</v>
      </c>
      <c r="I933" s="12" t="s">
        <v>7387</v>
      </c>
      <c r="J933" s="12" t="s">
        <v>7388</v>
      </c>
      <c r="K933" s="12" t="s">
        <v>7389</v>
      </c>
      <c r="L933" s="12" t="s">
        <v>772</v>
      </c>
      <c r="M933" s="16">
        <v>45507.0</v>
      </c>
      <c r="N933" s="12" t="s">
        <v>4512</v>
      </c>
    </row>
    <row r="934" ht="14.25" hidden="1" customHeight="1">
      <c r="A934" s="3">
        <v>13854.0</v>
      </c>
      <c r="B934" s="4" t="s">
        <v>3963</v>
      </c>
      <c r="C934" s="4" t="s">
        <v>4226</v>
      </c>
      <c r="D934" s="4" t="s">
        <v>7390</v>
      </c>
      <c r="E934" s="4" t="s">
        <v>4227</v>
      </c>
      <c r="F934" s="4" t="s">
        <v>4602</v>
      </c>
      <c r="G934" s="4" t="s">
        <v>4508</v>
      </c>
      <c r="H934" s="3">
        <v>151040.0</v>
      </c>
      <c r="I934" s="4" t="s">
        <v>7387</v>
      </c>
      <c r="J934" s="4" t="s">
        <v>7388</v>
      </c>
      <c r="K934" s="4" t="s">
        <v>7391</v>
      </c>
      <c r="L934" s="4" t="s">
        <v>772</v>
      </c>
      <c r="M934" s="5">
        <v>45507.0</v>
      </c>
      <c r="N934" s="4" t="s">
        <v>4512</v>
      </c>
    </row>
    <row r="935" ht="14.25" hidden="1" customHeight="1">
      <c r="A935" s="11">
        <v>13854.0</v>
      </c>
      <c r="B935" s="12" t="s">
        <v>3963</v>
      </c>
      <c r="C935" s="12" t="s">
        <v>4241</v>
      </c>
      <c r="D935" s="12" t="s">
        <v>7392</v>
      </c>
      <c r="E935" s="12" t="s">
        <v>7393</v>
      </c>
      <c r="F935" s="12" t="s">
        <v>4554</v>
      </c>
      <c r="G935" s="12" t="s">
        <v>4508</v>
      </c>
      <c r="H935" s="11">
        <v>9999981.0</v>
      </c>
      <c r="I935" s="12" t="s">
        <v>7387</v>
      </c>
      <c r="J935" s="12" t="s">
        <v>7388</v>
      </c>
      <c r="K935" s="12" t="s">
        <v>7394</v>
      </c>
      <c r="L935" s="12" t="s">
        <v>772</v>
      </c>
      <c r="M935" s="16">
        <v>45507.0</v>
      </c>
      <c r="N935" s="12" t="s">
        <v>4512</v>
      </c>
    </row>
    <row r="936" ht="14.25" hidden="1" customHeight="1">
      <c r="A936" s="3">
        <v>13854.0</v>
      </c>
      <c r="B936" s="4" t="s">
        <v>3963</v>
      </c>
      <c r="C936" s="4" t="s">
        <v>4291</v>
      </c>
      <c r="D936" s="4" t="s">
        <v>7395</v>
      </c>
      <c r="E936" s="4" t="s">
        <v>7396</v>
      </c>
      <c r="F936" s="4" t="s">
        <v>4507</v>
      </c>
      <c r="G936" s="4" t="s">
        <v>4508</v>
      </c>
      <c r="H936" s="3">
        <v>28800.0</v>
      </c>
      <c r="I936" s="4" t="s">
        <v>7397</v>
      </c>
      <c r="J936" s="4" t="s">
        <v>7398</v>
      </c>
      <c r="K936" s="4" t="s">
        <v>7399</v>
      </c>
      <c r="L936" s="4" t="s">
        <v>772</v>
      </c>
      <c r="M936" s="5">
        <v>45507.0</v>
      </c>
      <c r="N936" s="4" t="s">
        <v>4512</v>
      </c>
    </row>
    <row r="937" ht="14.25" hidden="1" customHeight="1">
      <c r="A937" s="11">
        <v>13854.0</v>
      </c>
      <c r="B937" s="12" t="s">
        <v>3963</v>
      </c>
      <c r="C937" s="12" t="s">
        <v>4004</v>
      </c>
      <c r="D937" s="12" t="s">
        <v>7400</v>
      </c>
      <c r="E937" s="12" t="s">
        <v>4005</v>
      </c>
      <c r="F937" s="12" t="s">
        <v>4554</v>
      </c>
      <c r="G937" s="12" t="s">
        <v>4508</v>
      </c>
      <c r="H937" s="11">
        <v>2.763157163E9</v>
      </c>
      <c r="I937" s="12" t="s">
        <v>7401</v>
      </c>
      <c r="J937" s="12" t="s">
        <v>7402</v>
      </c>
      <c r="K937" s="12" t="s">
        <v>7403</v>
      </c>
      <c r="L937" s="12" t="s">
        <v>772</v>
      </c>
      <c r="M937" s="16">
        <v>45507.0</v>
      </c>
      <c r="N937" s="12" t="s">
        <v>4512</v>
      </c>
    </row>
    <row r="938" ht="14.25" hidden="1" customHeight="1">
      <c r="A938" s="3">
        <v>13854.0</v>
      </c>
      <c r="B938" s="4" t="s">
        <v>3963</v>
      </c>
      <c r="C938" s="4" t="s">
        <v>4008</v>
      </c>
      <c r="D938" s="4" t="s">
        <v>7404</v>
      </c>
      <c r="E938" s="4" t="s">
        <v>7405</v>
      </c>
      <c r="F938" s="4" t="s">
        <v>4554</v>
      </c>
      <c r="G938" s="4" t="s">
        <v>4508</v>
      </c>
      <c r="H938" s="3">
        <v>3.68104716E8</v>
      </c>
      <c r="I938" s="4" t="s">
        <v>7401</v>
      </c>
      <c r="J938" s="4" t="s">
        <v>7402</v>
      </c>
      <c r="K938" s="4" t="s">
        <v>7406</v>
      </c>
      <c r="L938" s="4" t="s">
        <v>772</v>
      </c>
      <c r="M938" s="5">
        <v>45507.0</v>
      </c>
      <c r="N938" s="4" t="s">
        <v>4512</v>
      </c>
    </row>
    <row r="939" ht="14.25" hidden="1" customHeight="1">
      <c r="A939" s="11">
        <v>13854.0</v>
      </c>
      <c r="B939" s="12" t="s">
        <v>3963</v>
      </c>
      <c r="C939" s="12" t="s">
        <v>4164</v>
      </c>
      <c r="D939" s="12" t="s">
        <v>7407</v>
      </c>
      <c r="E939" s="12" t="s">
        <v>7408</v>
      </c>
      <c r="F939" s="12" t="s">
        <v>4507</v>
      </c>
      <c r="G939" s="12" t="s">
        <v>4508</v>
      </c>
      <c r="H939" s="11">
        <v>200000.0</v>
      </c>
      <c r="I939" s="12" t="s">
        <v>7409</v>
      </c>
      <c r="J939" s="12" t="s">
        <v>7410</v>
      </c>
      <c r="K939" s="12" t="s">
        <v>7411</v>
      </c>
      <c r="L939" s="12" t="s">
        <v>772</v>
      </c>
      <c r="M939" s="16">
        <v>45507.0</v>
      </c>
      <c r="N939" s="12" t="s">
        <v>4512</v>
      </c>
    </row>
    <row r="940" ht="14.25" hidden="1" customHeight="1">
      <c r="A940" s="3">
        <v>13854.0</v>
      </c>
      <c r="B940" s="4" t="s">
        <v>3963</v>
      </c>
      <c r="C940" s="4" t="s">
        <v>4217</v>
      </c>
      <c r="D940" s="4" t="s">
        <v>7412</v>
      </c>
      <c r="E940" s="4" t="s">
        <v>7413</v>
      </c>
      <c r="F940" s="4" t="s">
        <v>4554</v>
      </c>
      <c r="G940" s="4" t="s">
        <v>4508</v>
      </c>
      <c r="H940" s="3">
        <v>163932.0</v>
      </c>
      <c r="I940" s="4" t="s">
        <v>7414</v>
      </c>
      <c r="J940" s="4" t="s">
        <v>7415</v>
      </c>
      <c r="K940" s="4" t="s">
        <v>7416</v>
      </c>
      <c r="L940" s="4" t="s">
        <v>772</v>
      </c>
      <c r="M940" s="5">
        <v>45507.0</v>
      </c>
      <c r="N940" s="4" t="s">
        <v>4512</v>
      </c>
    </row>
    <row r="941" ht="14.25" hidden="1" customHeight="1">
      <c r="A941" s="11">
        <v>13854.0</v>
      </c>
      <c r="B941" s="12" t="s">
        <v>3963</v>
      </c>
      <c r="C941" s="12" t="s">
        <v>4034</v>
      </c>
      <c r="D941" s="12" t="s">
        <v>7417</v>
      </c>
      <c r="E941" s="12" t="s">
        <v>4035</v>
      </c>
      <c r="F941" s="12" t="s">
        <v>4554</v>
      </c>
      <c r="G941" s="12" t="s">
        <v>4508</v>
      </c>
      <c r="H941" s="11">
        <v>328293.0</v>
      </c>
      <c r="I941" s="12" t="s">
        <v>7418</v>
      </c>
      <c r="J941" s="12" t="s">
        <v>7419</v>
      </c>
      <c r="K941" s="12" t="s">
        <v>7420</v>
      </c>
      <c r="L941" s="12" t="s">
        <v>772</v>
      </c>
      <c r="M941" s="16">
        <v>45507.0</v>
      </c>
      <c r="N941" s="12" t="s">
        <v>4512</v>
      </c>
    </row>
    <row r="942" ht="14.25" hidden="1" customHeight="1">
      <c r="A942" s="3">
        <v>13854.0</v>
      </c>
      <c r="B942" s="4" t="s">
        <v>3963</v>
      </c>
      <c r="C942" s="4" t="s">
        <v>4049</v>
      </c>
      <c r="D942" s="4" t="s">
        <v>7421</v>
      </c>
      <c r="E942" s="4" t="s">
        <v>4050</v>
      </c>
      <c r="F942" s="4" t="s">
        <v>4554</v>
      </c>
      <c r="G942" s="4" t="s">
        <v>4508</v>
      </c>
      <c r="H942" s="3">
        <v>773094.0</v>
      </c>
      <c r="I942" s="4" t="s">
        <v>7418</v>
      </c>
      <c r="J942" s="4" t="s">
        <v>7419</v>
      </c>
      <c r="K942" s="4" t="s">
        <v>7422</v>
      </c>
      <c r="L942" s="4" t="s">
        <v>772</v>
      </c>
      <c r="M942" s="5">
        <v>45507.0</v>
      </c>
      <c r="N942" s="4" t="s">
        <v>4512</v>
      </c>
    </row>
    <row r="943" ht="14.25" hidden="1" customHeight="1">
      <c r="A943" s="11">
        <v>13854.0</v>
      </c>
      <c r="B943" s="12" t="s">
        <v>3963</v>
      </c>
      <c r="C943" s="12" t="s">
        <v>4081</v>
      </c>
      <c r="D943" s="12" t="s">
        <v>7423</v>
      </c>
      <c r="E943" s="12" t="s">
        <v>4082</v>
      </c>
      <c r="F943" s="12" t="s">
        <v>4554</v>
      </c>
      <c r="G943" s="12" t="s">
        <v>4508</v>
      </c>
      <c r="H943" s="11">
        <v>4.5337875E7</v>
      </c>
      <c r="I943" s="12" t="s">
        <v>7418</v>
      </c>
      <c r="J943" s="12" t="s">
        <v>7419</v>
      </c>
      <c r="K943" s="12" t="s">
        <v>7424</v>
      </c>
      <c r="L943" s="12" t="s">
        <v>772</v>
      </c>
      <c r="M943" s="16">
        <v>45507.0</v>
      </c>
      <c r="N943" s="12" t="s">
        <v>4512</v>
      </c>
    </row>
    <row r="944" ht="14.25" hidden="1" customHeight="1">
      <c r="A944" s="3">
        <v>13854.0</v>
      </c>
      <c r="B944" s="4" t="s">
        <v>3963</v>
      </c>
      <c r="C944" s="4" t="s">
        <v>4287</v>
      </c>
      <c r="D944" s="4" t="s">
        <v>7425</v>
      </c>
      <c r="E944" s="4" t="s">
        <v>4288</v>
      </c>
      <c r="F944" s="4" t="s">
        <v>4507</v>
      </c>
      <c r="G944" s="4" t="s">
        <v>4508</v>
      </c>
      <c r="H944" s="3">
        <v>41000.0</v>
      </c>
      <c r="I944" s="4" t="s">
        <v>7426</v>
      </c>
      <c r="J944" s="4" t="s">
        <v>7427</v>
      </c>
      <c r="K944" s="4" t="s">
        <v>7428</v>
      </c>
      <c r="L944" s="4" t="s">
        <v>772</v>
      </c>
      <c r="M944" s="5">
        <v>45507.0</v>
      </c>
      <c r="N944" s="4" t="s">
        <v>4512</v>
      </c>
    </row>
    <row r="945" ht="14.25" hidden="1" customHeight="1">
      <c r="A945" s="11">
        <v>13852.0</v>
      </c>
      <c r="B945" s="12" t="s">
        <v>4372</v>
      </c>
      <c r="C945" s="12" t="s">
        <v>4373</v>
      </c>
      <c r="D945" s="12" t="s">
        <v>7429</v>
      </c>
      <c r="E945" s="12" t="s">
        <v>4374</v>
      </c>
      <c r="F945" s="12" t="s">
        <v>4507</v>
      </c>
      <c r="G945" s="12" t="s">
        <v>4508</v>
      </c>
      <c r="H945" s="11">
        <v>6.81125E7</v>
      </c>
      <c r="I945" s="12" t="s">
        <v>4943</v>
      </c>
      <c r="J945" s="12" t="s">
        <v>4944</v>
      </c>
      <c r="K945" s="12" t="s">
        <v>7430</v>
      </c>
      <c r="L945" s="12" t="s">
        <v>772</v>
      </c>
      <c r="M945" s="16">
        <v>45507.0</v>
      </c>
      <c r="N945" s="12" t="s">
        <v>4512</v>
      </c>
    </row>
    <row r="946" ht="14.25" hidden="1" customHeight="1">
      <c r="A946" s="3">
        <v>13852.0</v>
      </c>
      <c r="B946" s="4" t="s">
        <v>4372</v>
      </c>
      <c r="C946" s="4" t="s">
        <v>4378</v>
      </c>
      <c r="D946" s="4" t="s">
        <v>7431</v>
      </c>
      <c r="E946" s="4" t="s">
        <v>7432</v>
      </c>
      <c r="F946" s="4" t="s">
        <v>4507</v>
      </c>
      <c r="G946" s="4" t="s">
        <v>4508</v>
      </c>
      <c r="H946" s="3">
        <v>330400.0</v>
      </c>
      <c r="I946" s="4" t="s">
        <v>7433</v>
      </c>
      <c r="J946" s="4" t="s">
        <v>7434</v>
      </c>
      <c r="K946" s="4" t="s">
        <v>7435</v>
      </c>
      <c r="L946" s="4" t="s">
        <v>772</v>
      </c>
      <c r="M946" s="5">
        <v>45507.0</v>
      </c>
      <c r="N946" s="4" t="s">
        <v>4512</v>
      </c>
    </row>
    <row r="947" ht="14.25" hidden="1" customHeight="1">
      <c r="A947" s="11">
        <v>13852.0</v>
      </c>
      <c r="B947" s="12" t="s">
        <v>4372</v>
      </c>
      <c r="C947" s="12" t="s">
        <v>4398</v>
      </c>
      <c r="D947" s="12" t="s">
        <v>7436</v>
      </c>
      <c r="E947" s="12" t="s">
        <v>4399</v>
      </c>
      <c r="F947" s="12" t="s">
        <v>4591</v>
      </c>
      <c r="G947" s="12" t="s">
        <v>4508</v>
      </c>
      <c r="H947" s="11">
        <v>1.3824001E7</v>
      </c>
      <c r="I947" s="12" t="s">
        <v>6138</v>
      </c>
      <c r="J947" s="12" t="s">
        <v>6139</v>
      </c>
      <c r="K947" s="12" t="s">
        <v>7437</v>
      </c>
      <c r="L947" s="12" t="s">
        <v>772</v>
      </c>
      <c r="M947" s="16">
        <v>45507.0</v>
      </c>
      <c r="N947" s="12" t="s">
        <v>4512</v>
      </c>
    </row>
    <row r="948" ht="14.25" hidden="1" customHeight="1">
      <c r="A948" s="3">
        <v>13852.0</v>
      </c>
      <c r="B948" s="4" t="s">
        <v>4372</v>
      </c>
      <c r="C948" s="4" t="s">
        <v>4382</v>
      </c>
      <c r="D948" s="4" t="s">
        <v>7438</v>
      </c>
      <c r="E948" s="4" t="s">
        <v>7439</v>
      </c>
      <c r="F948" s="4" t="s">
        <v>4507</v>
      </c>
      <c r="G948" s="4" t="s">
        <v>4508</v>
      </c>
      <c r="H948" s="3">
        <v>5336385.0</v>
      </c>
      <c r="I948" s="4" t="s">
        <v>7440</v>
      </c>
      <c r="J948" s="4" t="s">
        <v>7441</v>
      </c>
      <c r="K948" s="4" t="s">
        <v>7442</v>
      </c>
      <c r="L948" s="4" t="s">
        <v>772</v>
      </c>
      <c r="M948" s="5">
        <v>45507.0</v>
      </c>
      <c r="N948" s="4" t="s">
        <v>4512</v>
      </c>
    </row>
    <row r="949" ht="14.25" hidden="1" customHeight="1">
      <c r="A949" s="11">
        <v>13852.0</v>
      </c>
      <c r="B949" s="12" t="s">
        <v>4372</v>
      </c>
      <c r="C949" s="12" t="s">
        <v>4390</v>
      </c>
      <c r="D949" s="12" t="s">
        <v>7443</v>
      </c>
      <c r="E949" s="12" t="s">
        <v>7444</v>
      </c>
      <c r="F949" s="12" t="s">
        <v>4507</v>
      </c>
      <c r="G949" s="12" t="s">
        <v>4508</v>
      </c>
      <c r="H949" s="11">
        <v>1.5200005E7</v>
      </c>
      <c r="I949" s="12" t="s">
        <v>7445</v>
      </c>
      <c r="J949" s="12" t="s">
        <v>7446</v>
      </c>
      <c r="K949" s="12" t="s">
        <v>7447</v>
      </c>
      <c r="L949" s="12" t="s">
        <v>772</v>
      </c>
      <c r="M949" s="16">
        <v>45507.0</v>
      </c>
      <c r="N949" s="12" t="s">
        <v>4512</v>
      </c>
    </row>
    <row r="950" ht="14.25" hidden="1" customHeight="1">
      <c r="A950" s="3">
        <v>13852.0</v>
      </c>
      <c r="B950" s="4" t="s">
        <v>4372</v>
      </c>
      <c r="C950" s="4" t="s">
        <v>4394</v>
      </c>
      <c r="D950" s="4" t="s">
        <v>7448</v>
      </c>
      <c r="E950" s="4" t="s">
        <v>7449</v>
      </c>
      <c r="F950" s="4" t="s">
        <v>4507</v>
      </c>
      <c r="G950" s="4" t="s">
        <v>4508</v>
      </c>
      <c r="H950" s="3">
        <v>226324.0</v>
      </c>
      <c r="I950" s="4" t="s">
        <v>7445</v>
      </c>
      <c r="J950" s="4" t="s">
        <v>7446</v>
      </c>
      <c r="K950" s="4" t="s">
        <v>7450</v>
      </c>
      <c r="L950" s="4" t="s">
        <v>772</v>
      </c>
      <c r="M950" s="5">
        <v>45507.0</v>
      </c>
      <c r="N950" s="4" t="s">
        <v>4512</v>
      </c>
    </row>
    <row r="951" ht="14.25" hidden="1" customHeight="1">
      <c r="A951" s="11">
        <v>13852.0</v>
      </c>
      <c r="B951" s="12" t="s">
        <v>4372</v>
      </c>
      <c r="C951" s="12" t="s">
        <v>4386</v>
      </c>
      <c r="D951" s="12" t="s">
        <v>7451</v>
      </c>
      <c r="E951" s="12" t="s">
        <v>4387</v>
      </c>
      <c r="F951" s="12" t="s">
        <v>4507</v>
      </c>
      <c r="G951" s="12" t="s">
        <v>4508</v>
      </c>
      <c r="H951" s="11">
        <v>892080.0</v>
      </c>
      <c r="I951" s="12" t="s">
        <v>7452</v>
      </c>
      <c r="J951" s="12" t="s">
        <v>7453</v>
      </c>
      <c r="K951" s="12" t="s">
        <v>7454</v>
      </c>
      <c r="L951" s="12" t="s">
        <v>772</v>
      </c>
      <c r="M951" s="16">
        <v>45507.0</v>
      </c>
      <c r="N951" s="12" t="s">
        <v>4512</v>
      </c>
    </row>
    <row r="952" ht="14.25" hidden="1" customHeight="1">
      <c r="A952" s="3">
        <v>13696.0</v>
      </c>
      <c r="B952" s="4" t="s">
        <v>4402</v>
      </c>
      <c r="C952" s="4" t="s">
        <v>4417</v>
      </c>
      <c r="D952" s="4" t="s">
        <v>7455</v>
      </c>
      <c r="E952" s="4" t="s">
        <v>4418</v>
      </c>
      <c r="F952" s="4" t="s">
        <v>4507</v>
      </c>
      <c r="G952" s="4" t="s">
        <v>4508</v>
      </c>
      <c r="H952" s="3">
        <v>3564629.0</v>
      </c>
      <c r="I952" s="4" t="s">
        <v>7456</v>
      </c>
      <c r="J952" s="4" t="s">
        <v>7457</v>
      </c>
      <c r="K952" s="4" t="s">
        <v>7458</v>
      </c>
      <c r="L952" s="4" t="s">
        <v>772</v>
      </c>
      <c r="M952" s="5">
        <v>45507.0</v>
      </c>
      <c r="N952" s="4" t="s">
        <v>4512</v>
      </c>
    </row>
    <row r="953" ht="14.25" hidden="1" customHeight="1">
      <c r="A953" s="11">
        <v>13696.0</v>
      </c>
      <c r="B953" s="12" t="s">
        <v>4402</v>
      </c>
      <c r="C953" s="12" t="s">
        <v>4403</v>
      </c>
      <c r="D953" s="12" t="s">
        <v>7459</v>
      </c>
      <c r="E953" s="12" t="s">
        <v>4404</v>
      </c>
      <c r="F953" s="12" t="s">
        <v>4507</v>
      </c>
      <c r="G953" s="12" t="s">
        <v>4508</v>
      </c>
      <c r="H953" s="11">
        <v>1.5E7</v>
      </c>
      <c r="I953" s="12" t="s">
        <v>6382</v>
      </c>
      <c r="J953" s="12" t="s">
        <v>6383</v>
      </c>
      <c r="K953" s="12" t="s">
        <v>5223</v>
      </c>
      <c r="L953" s="12" t="s">
        <v>772</v>
      </c>
      <c r="M953" s="16">
        <v>45507.0</v>
      </c>
      <c r="N953" s="12" t="s">
        <v>4512</v>
      </c>
    </row>
    <row r="954" ht="14.25" hidden="1" customHeight="1">
      <c r="A954" s="3">
        <v>13563.0</v>
      </c>
      <c r="B954" s="4" t="s">
        <v>4421</v>
      </c>
      <c r="C954" s="4" t="s">
        <v>4422</v>
      </c>
      <c r="D954" s="4" t="s">
        <v>7460</v>
      </c>
      <c r="E954" s="4" t="s">
        <v>7461</v>
      </c>
      <c r="F954" s="4" t="s">
        <v>4507</v>
      </c>
      <c r="G954" s="4" t="s">
        <v>4508</v>
      </c>
      <c r="H954" s="3">
        <v>3.867933672E9</v>
      </c>
      <c r="I954" s="4" t="s">
        <v>7462</v>
      </c>
      <c r="J954" s="4" t="s">
        <v>7463</v>
      </c>
      <c r="K954" s="4" t="s">
        <v>7464</v>
      </c>
      <c r="L954" s="4" t="s">
        <v>772</v>
      </c>
      <c r="M954" s="5">
        <v>45507.0</v>
      </c>
      <c r="N954" s="4" t="s">
        <v>4512</v>
      </c>
    </row>
    <row r="955" ht="14.25" hidden="1" customHeight="1">
      <c r="A955" s="11">
        <v>13563.0</v>
      </c>
      <c r="B955" s="12" t="s">
        <v>4421</v>
      </c>
      <c r="C955" s="12" t="s">
        <v>4422</v>
      </c>
      <c r="D955" s="12" t="s">
        <v>7465</v>
      </c>
      <c r="E955" s="12" t="s">
        <v>7461</v>
      </c>
      <c r="F955" s="12" t="s">
        <v>4507</v>
      </c>
      <c r="G955" s="12" t="s">
        <v>4508</v>
      </c>
      <c r="H955" s="11">
        <v>3.619777259E9</v>
      </c>
      <c r="I955" s="12" t="s">
        <v>7466</v>
      </c>
      <c r="J955" s="12" t="s">
        <v>7467</v>
      </c>
      <c r="K955" s="12" t="s">
        <v>7468</v>
      </c>
      <c r="L955" s="12" t="s">
        <v>772</v>
      </c>
      <c r="M955" s="16">
        <v>45507.0</v>
      </c>
      <c r="N955" s="12" t="s">
        <v>4512</v>
      </c>
    </row>
    <row r="956" ht="14.25" hidden="1" customHeight="1">
      <c r="A956" s="3">
        <v>13563.0</v>
      </c>
      <c r="B956" s="4" t="s">
        <v>4421</v>
      </c>
      <c r="C956" s="4" t="s">
        <v>4422</v>
      </c>
      <c r="D956" s="4" t="s">
        <v>7469</v>
      </c>
      <c r="E956" s="4" t="s">
        <v>7461</v>
      </c>
      <c r="F956" s="4" t="s">
        <v>4507</v>
      </c>
      <c r="G956" s="4" t="s">
        <v>4508</v>
      </c>
      <c r="H956" s="3">
        <v>8.86924872E8</v>
      </c>
      <c r="I956" s="4" t="s">
        <v>7470</v>
      </c>
      <c r="J956" s="4" t="s">
        <v>7471</v>
      </c>
      <c r="K956" s="4" t="s">
        <v>7472</v>
      </c>
      <c r="L956" s="4" t="s">
        <v>772</v>
      </c>
      <c r="M956" s="5">
        <v>45507.0</v>
      </c>
      <c r="N956" s="4" t="s">
        <v>4512</v>
      </c>
    </row>
    <row r="957" ht="14.25" hidden="1" customHeight="1">
      <c r="A957" s="11">
        <v>13563.0</v>
      </c>
      <c r="B957" s="12" t="s">
        <v>4421</v>
      </c>
      <c r="C957" s="12" t="s">
        <v>4422</v>
      </c>
      <c r="D957" s="12" t="s">
        <v>7473</v>
      </c>
      <c r="E957" s="12" t="s">
        <v>7461</v>
      </c>
      <c r="F957" s="12" t="s">
        <v>4507</v>
      </c>
      <c r="G957" s="12" t="s">
        <v>4508</v>
      </c>
      <c r="H957" s="11">
        <v>5.159240523E9</v>
      </c>
      <c r="I957" s="12" t="s">
        <v>4527</v>
      </c>
      <c r="J957" s="12" t="s">
        <v>4528</v>
      </c>
      <c r="K957" s="12" t="s">
        <v>7474</v>
      </c>
      <c r="L957" s="12" t="s">
        <v>772</v>
      </c>
      <c r="M957" s="16">
        <v>45507.0</v>
      </c>
      <c r="N957" s="12" t="s">
        <v>4512</v>
      </c>
    </row>
    <row r="958" ht="14.25" hidden="1" customHeight="1">
      <c r="A958" s="3">
        <v>13518.0</v>
      </c>
      <c r="B958" s="4" t="s">
        <v>4427</v>
      </c>
      <c r="C958" s="4" t="s">
        <v>4428</v>
      </c>
      <c r="D958" s="4" t="s">
        <v>7475</v>
      </c>
      <c r="E958" s="4" t="s">
        <v>4429</v>
      </c>
      <c r="F958" s="4" t="s">
        <v>4507</v>
      </c>
      <c r="G958" s="4" t="s">
        <v>4508</v>
      </c>
      <c r="H958" s="3">
        <v>8.230076634E9</v>
      </c>
      <c r="I958" s="4" t="s">
        <v>7476</v>
      </c>
      <c r="J958" s="4" t="s">
        <v>7477</v>
      </c>
      <c r="K958" s="4" t="s">
        <v>7478</v>
      </c>
      <c r="L958" s="4" t="s">
        <v>772</v>
      </c>
      <c r="M958" s="5">
        <v>45507.0</v>
      </c>
      <c r="N958" s="4" t="s">
        <v>4512</v>
      </c>
    </row>
    <row r="959" ht="14.25" hidden="1" customHeight="1">
      <c r="A959" s="11">
        <v>13518.0</v>
      </c>
      <c r="B959" s="12" t="s">
        <v>4427</v>
      </c>
      <c r="C959" s="12" t="s">
        <v>4428</v>
      </c>
      <c r="D959" s="12" t="s">
        <v>7479</v>
      </c>
      <c r="E959" s="12" t="s">
        <v>4429</v>
      </c>
      <c r="F959" s="12" t="s">
        <v>4602</v>
      </c>
      <c r="G959" s="12" t="s">
        <v>4508</v>
      </c>
      <c r="H959" s="11">
        <v>1.53273254E8</v>
      </c>
      <c r="I959" s="12" t="s">
        <v>7480</v>
      </c>
      <c r="J959" s="12" t="s">
        <v>7481</v>
      </c>
      <c r="K959" s="12" t="s">
        <v>7482</v>
      </c>
      <c r="L959" s="12" t="s">
        <v>772</v>
      </c>
      <c r="M959" s="16">
        <v>45507.0</v>
      </c>
      <c r="N959" s="12" t="s">
        <v>4512</v>
      </c>
    </row>
    <row r="960" ht="14.25" hidden="1" customHeight="1">
      <c r="A960" s="3">
        <v>13433.0</v>
      </c>
      <c r="B960" s="4" t="s">
        <v>4432</v>
      </c>
      <c r="C960" s="4" t="s">
        <v>4422</v>
      </c>
      <c r="D960" s="4" t="s">
        <v>7460</v>
      </c>
      <c r="E960" s="4" t="s">
        <v>7461</v>
      </c>
      <c r="F960" s="4" t="s">
        <v>4507</v>
      </c>
      <c r="G960" s="4" t="s">
        <v>4508</v>
      </c>
      <c r="H960" s="3">
        <v>3.867933672E9</v>
      </c>
      <c r="I960" s="4" t="s">
        <v>7462</v>
      </c>
      <c r="J960" s="4" t="s">
        <v>7463</v>
      </c>
      <c r="K960" s="4" t="s">
        <v>7464</v>
      </c>
      <c r="L960" s="4" t="s">
        <v>772</v>
      </c>
      <c r="M960" s="5">
        <v>45507.0</v>
      </c>
      <c r="N960" s="4" t="s">
        <v>4512</v>
      </c>
    </row>
    <row r="961" ht="14.25" hidden="1" customHeight="1">
      <c r="A961" s="11">
        <v>13433.0</v>
      </c>
      <c r="B961" s="12" t="s">
        <v>4432</v>
      </c>
      <c r="C961" s="12" t="s">
        <v>4422</v>
      </c>
      <c r="D961" s="12" t="s">
        <v>7465</v>
      </c>
      <c r="E961" s="12" t="s">
        <v>7461</v>
      </c>
      <c r="F961" s="12" t="s">
        <v>4507</v>
      </c>
      <c r="G961" s="12" t="s">
        <v>4508</v>
      </c>
      <c r="H961" s="11">
        <v>3.619777259E9</v>
      </c>
      <c r="I961" s="12" t="s">
        <v>7466</v>
      </c>
      <c r="J961" s="12" t="s">
        <v>7467</v>
      </c>
      <c r="K961" s="12" t="s">
        <v>7468</v>
      </c>
      <c r="L961" s="12" t="s">
        <v>772</v>
      </c>
      <c r="M961" s="16">
        <v>45507.0</v>
      </c>
      <c r="N961" s="12" t="s">
        <v>4512</v>
      </c>
    </row>
    <row r="962" ht="14.25" hidden="1" customHeight="1">
      <c r="A962" s="3">
        <v>13433.0</v>
      </c>
      <c r="B962" s="4" t="s">
        <v>4432</v>
      </c>
      <c r="C962" s="4" t="s">
        <v>4422</v>
      </c>
      <c r="D962" s="4" t="s">
        <v>7469</v>
      </c>
      <c r="E962" s="4" t="s">
        <v>7461</v>
      </c>
      <c r="F962" s="4" t="s">
        <v>4507</v>
      </c>
      <c r="G962" s="4" t="s">
        <v>4508</v>
      </c>
      <c r="H962" s="3">
        <v>8.86924872E8</v>
      </c>
      <c r="I962" s="4" t="s">
        <v>7470</v>
      </c>
      <c r="J962" s="4" t="s">
        <v>7471</v>
      </c>
      <c r="K962" s="4" t="s">
        <v>7472</v>
      </c>
      <c r="L962" s="4" t="s">
        <v>772</v>
      </c>
      <c r="M962" s="5">
        <v>45507.0</v>
      </c>
      <c r="N962" s="4" t="s">
        <v>4512</v>
      </c>
    </row>
    <row r="963" ht="14.25" hidden="1" customHeight="1">
      <c r="A963" s="11">
        <v>13433.0</v>
      </c>
      <c r="B963" s="12" t="s">
        <v>4432</v>
      </c>
      <c r="C963" s="12" t="s">
        <v>4422</v>
      </c>
      <c r="D963" s="12" t="s">
        <v>7473</v>
      </c>
      <c r="E963" s="12" t="s">
        <v>7461</v>
      </c>
      <c r="F963" s="12" t="s">
        <v>4507</v>
      </c>
      <c r="G963" s="12" t="s">
        <v>4508</v>
      </c>
      <c r="H963" s="11">
        <v>5.159240523E9</v>
      </c>
      <c r="I963" s="12" t="s">
        <v>4527</v>
      </c>
      <c r="J963" s="12" t="s">
        <v>4528</v>
      </c>
      <c r="K963" s="12" t="s">
        <v>7474</v>
      </c>
      <c r="L963" s="12" t="s">
        <v>772</v>
      </c>
      <c r="M963" s="16">
        <v>45507.0</v>
      </c>
      <c r="N963" s="12" t="s">
        <v>4512</v>
      </c>
    </row>
    <row r="964" ht="14.25" hidden="1" customHeight="1">
      <c r="A964" s="3">
        <v>13420.0</v>
      </c>
      <c r="B964" s="4" t="s">
        <v>4433</v>
      </c>
      <c r="C964" s="4" t="s">
        <v>4434</v>
      </c>
      <c r="D964" s="4" t="s">
        <v>7483</v>
      </c>
      <c r="E964" s="4" t="s">
        <v>7484</v>
      </c>
      <c r="F964" s="4" t="s">
        <v>4507</v>
      </c>
      <c r="G964" s="4" t="s">
        <v>4508</v>
      </c>
      <c r="H964" s="3">
        <v>3.791368382E9</v>
      </c>
      <c r="I964" s="4" t="s">
        <v>7485</v>
      </c>
      <c r="J964" s="4" t="s">
        <v>7486</v>
      </c>
      <c r="K964" s="4" t="s">
        <v>7487</v>
      </c>
      <c r="L964" s="4" t="s">
        <v>772</v>
      </c>
      <c r="M964" s="5">
        <v>45507.0</v>
      </c>
      <c r="N964" s="4" t="s">
        <v>4512</v>
      </c>
    </row>
    <row r="965" ht="14.25" hidden="1" customHeight="1">
      <c r="A965" s="11">
        <v>13420.0</v>
      </c>
      <c r="B965" s="12" t="s">
        <v>4433</v>
      </c>
      <c r="C965" s="12" t="s">
        <v>4434</v>
      </c>
      <c r="D965" s="12" t="s">
        <v>7488</v>
      </c>
      <c r="E965" s="12" t="s">
        <v>7484</v>
      </c>
      <c r="F965" s="12" t="s">
        <v>4507</v>
      </c>
      <c r="G965" s="12" t="s">
        <v>4508</v>
      </c>
      <c r="H965" s="11">
        <v>6.184749343E9</v>
      </c>
      <c r="I965" s="12" t="s">
        <v>7489</v>
      </c>
      <c r="J965" s="12" t="s">
        <v>7490</v>
      </c>
      <c r="K965" s="12" t="s">
        <v>7491</v>
      </c>
      <c r="L965" s="12" t="s">
        <v>772</v>
      </c>
      <c r="M965" s="16">
        <v>45507.0</v>
      </c>
      <c r="N965" s="12" t="s">
        <v>4512</v>
      </c>
    </row>
    <row r="966" ht="14.25" hidden="1" customHeight="1">
      <c r="A966" s="3">
        <v>13420.0</v>
      </c>
      <c r="B966" s="4" t="s">
        <v>4433</v>
      </c>
      <c r="C966" s="4" t="s">
        <v>4434</v>
      </c>
      <c r="D966" s="4" t="s">
        <v>7492</v>
      </c>
      <c r="E966" s="4" t="s">
        <v>7484</v>
      </c>
      <c r="F966" s="4" t="s">
        <v>4507</v>
      </c>
      <c r="G966" s="4" t="s">
        <v>4508</v>
      </c>
      <c r="H966" s="3">
        <v>3.384853718E9</v>
      </c>
      <c r="I966" s="4" t="s">
        <v>7493</v>
      </c>
      <c r="J966" s="4" t="s">
        <v>7494</v>
      </c>
      <c r="K966" s="4" t="s">
        <v>7495</v>
      </c>
      <c r="L966" s="4" t="s">
        <v>772</v>
      </c>
      <c r="M966" s="5">
        <v>45507.0</v>
      </c>
      <c r="N966" s="4" t="s">
        <v>4512</v>
      </c>
    </row>
    <row r="967" ht="14.25" hidden="1" customHeight="1">
      <c r="A967" s="11">
        <v>13417.0</v>
      </c>
      <c r="B967" s="12" t="s">
        <v>4439</v>
      </c>
      <c r="C967" s="12" t="s">
        <v>4440</v>
      </c>
      <c r="D967" s="12" t="s">
        <v>7496</v>
      </c>
      <c r="E967" s="12" t="s">
        <v>7497</v>
      </c>
      <c r="F967" s="12" t="s">
        <v>4507</v>
      </c>
      <c r="G967" s="12" t="s">
        <v>4508</v>
      </c>
      <c r="H967" s="11">
        <v>2.431041768E9</v>
      </c>
      <c r="I967" s="12" t="s">
        <v>7498</v>
      </c>
      <c r="J967" s="12" t="s">
        <v>7499</v>
      </c>
      <c r="K967" s="12" t="s">
        <v>7500</v>
      </c>
      <c r="L967" s="12" t="s">
        <v>772</v>
      </c>
      <c r="M967" s="16">
        <v>45507.0</v>
      </c>
      <c r="N967" s="12" t="s">
        <v>4512</v>
      </c>
    </row>
    <row r="968" ht="14.25" hidden="1" customHeight="1">
      <c r="A968" s="3">
        <v>13417.0</v>
      </c>
      <c r="B968" s="4" t="s">
        <v>4439</v>
      </c>
      <c r="C968" s="4" t="s">
        <v>4440</v>
      </c>
      <c r="D968" s="4" t="s">
        <v>7501</v>
      </c>
      <c r="E968" s="4" t="s">
        <v>7497</v>
      </c>
      <c r="F968" s="4" t="s">
        <v>4507</v>
      </c>
      <c r="G968" s="4" t="s">
        <v>4508</v>
      </c>
      <c r="H968" s="3">
        <v>3.510894142E9</v>
      </c>
      <c r="I968" s="4" t="s">
        <v>7502</v>
      </c>
      <c r="J968" s="4" t="s">
        <v>7503</v>
      </c>
      <c r="K968" s="4" t="s">
        <v>7504</v>
      </c>
      <c r="L968" s="4" t="s">
        <v>772</v>
      </c>
      <c r="M968" s="5">
        <v>45507.0</v>
      </c>
      <c r="N968" s="4" t="s">
        <v>4512</v>
      </c>
    </row>
    <row r="969" ht="14.25" hidden="1" customHeight="1">
      <c r="A969" s="11">
        <v>13417.0</v>
      </c>
      <c r="B969" s="12" t="s">
        <v>4439</v>
      </c>
      <c r="C969" s="12" t="s">
        <v>4440</v>
      </c>
      <c r="D969" s="12" t="s">
        <v>7505</v>
      </c>
      <c r="E969" s="12" t="s">
        <v>7497</v>
      </c>
      <c r="F969" s="12" t="s">
        <v>4507</v>
      </c>
      <c r="G969" s="12" t="s">
        <v>4508</v>
      </c>
      <c r="H969" s="11">
        <v>3.769211466E9</v>
      </c>
      <c r="I969" s="12" t="s">
        <v>7506</v>
      </c>
      <c r="J969" s="12" t="s">
        <v>7507</v>
      </c>
      <c r="K969" s="12" t="s">
        <v>7508</v>
      </c>
      <c r="L969" s="12" t="s">
        <v>772</v>
      </c>
      <c r="M969" s="16">
        <v>45507.0</v>
      </c>
      <c r="N969" s="12" t="s">
        <v>4512</v>
      </c>
    </row>
    <row r="970" ht="14.25" hidden="1" customHeight="1">
      <c r="A970" s="3">
        <v>13417.0</v>
      </c>
      <c r="B970" s="4" t="s">
        <v>4439</v>
      </c>
      <c r="C970" s="4" t="s">
        <v>4440</v>
      </c>
      <c r="D970" s="4" t="s">
        <v>7509</v>
      </c>
      <c r="E970" s="4" t="s">
        <v>7497</v>
      </c>
      <c r="F970" s="4" t="s">
        <v>4507</v>
      </c>
      <c r="G970" s="4" t="s">
        <v>4508</v>
      </c>
      <c r="H970" s="3">
        <v>1.690118904E9</v>
      </c>
      <c r="I970" s="4" t="s">
        <v>7510</v>
      </c>
      <c r="J970" s="4" t="s">
        <v>7511</v>
      </c>
      <c r="K970" s="4" t="s">
        <v>7512</v>
      </c>
      <c r="L970" s="4" t="s">
        <v>772</v>
      </c>
      <c r="M970" s="5">
        <v>45507.0</v>
      </c>
      <c r="N970" s="4" t="s">
        <v>4512</v>
      </c>
    </row>
    <row r="971" ht="14.25" hidden="1" customHeight="1">
      <c r="A971" s="11">
        <v>13417.0</v>
      </c>
      <c r="B971" s="12" t="s">
        <v>4439</v>
      </c>
      <c r="C971" s="12" t="s">
        <v>4440</v>
      </c>
      <c r="D971" s="12" t="s">
        <v>7513</v>
      </c>
      <c r="E971" s="12" t="s">
        <v>7497</v>
      </c>
      <c r="F971" s="12" t="s">
        <v>4507</v>
      </c>
      <c r="G971" s="12" t="s">
        <v>4508</v>
      </c>
      <c r="H971" s="11">
        <v>1.523592883E9</v>
      </c>
      <c r="I971" s="12" t="s">
        <v>7514</v>
      </c>
      <c r="J971" s="12" t="s">
        <v>7515</v>
      </c>
      <c r="K971" s="12" t="s">
        <v>7516</v>
      </c>
      <c r="L971" s="12" t="s">
        <v>772</v>
      </c>
      <c r="M971" s="16">
        <v>45507.0</v>
      </c>
      <c r="N971" s="12" t="s">
        <v>4512</v>
      </c>
    </row>
    <row r="972" ht="14.25" hidden="1" customHeight="1">
      <c r="A972" s="3">
        <v>13415.0</v>
      </c>
      <c r="B972" s="4" t="s">
        <v>4445</v>
      </c>
      <c r="C972" s="4" t="s">
        <v>4440</v>
      </c>
      <c r="D972" s="4" t="s">
        <v>7496</v>
      </c>
      <c r="E972" s="4" t="s">
        <v>7497</v>
      </c>
      <c r="F972" s="4" t="s">
        <v>4507</v>
      </c>
      <c r="G972" s="4" t="s">
        <v>4508</v>
      </c>
      <c r="H972" s="3">
        <v>2.431041768E9</v>
      </c>
      <c r="I972" s="4" t="s">
        <v>7498</v>
      </c>
      <c r="J972" s="4" t="s">
        <v>7499</v>
      </c>
      <c r="K972" s="4" t="s">
        <v>7500</v>
      </c>
      <c r="L972" s="4" t="s">
        <v>772</v>
      </c>
      <c r="M972" s="5">
        <v>45507.0</v>
      </c>
      <c r="N972" s="4" t="s">
        <v>4512</v>
      </c>
    </row>
    <row r="973" ht="14.25" hidden="1" customHeight="1">
      <c r="A973" s="11">
        <v>13415.0</v>
      </c>
      <c r="B973" s="12" t="s">
        <v>4445</v>
      </c>
      <c r="C973" s="12" t="s">
        <v>4440</v>
      </c>
      <c r="D973" s="12" t="s">
        <v>7501</v>
      </c>
      <c r="E973" s="12" t="s">
        <v>7497</v>
      </c>
      <c r="F973" s="12" t="s">
        <v>4507</v>
      </c>
      <c r="G973" s="12" t="s">
        <v>4508</v>
      </c>
      <c r="H973" s="11">
        <v>3.510894142E9</v>
      </c>
      <c r="I973" s="12" t="s">
        <v>7502</v>
      </c>
      <c r="J973" s="12" t="s">
        <v>7503</v>
      </c>
      <c r="K973" s="12" t="s">
        <v>7504</v>
      </c>
      <c r="L973" s="12" t="s">
        <v>772</v>
      </c>
      <c r="M973" s="16">
        <v>45507.0</v>
      </c>
      <c r="N973" s="12" t="s">
        <v>4512</v>
      </c>
    </row>
    <row r="974" ht="14.25" hidden="1" customHeight="1">
      <c r="A974" s="3">
        <v>13415.0</v>
      </c>
      <c r="B974" s="4" t="s">
        <v>4445</v>
      </c>
      <c r="C974" s="4" t="s">
        <v>4440</v>
      </c>
      <c r="D974" s="4" t="s">
        <v>7505</v>
      </c>
      <c r="E974" s="4" t="s">
        <v>7497</v>
      </c>
      <c r="F974" s="4" t="s">
        <v>4507</v>
      </c>
      <c r="G974" s="4" t="s">
        <v>4508</v>
      </c>
      <c r="H974" s="3">
        <v>3.769211466E9</v>
      </c>
      <c r="I974" s="4" t="s">
        <v>7506</v>
      </c>
      <c r="J974" s="4" t="s">
        <v>7507</v>
      </c>
      <c r="K974" s="4" t="s">
        <v>7508</v>
      </c>
      <c r="L974" s="4" t="s">
        <v>772</v>
      </c>
      <c r="M974" s="5">
        <v>45507.0</v>
      </c>
      <c r="N974" s="4" t="s">
        <v>4512</v>
      </c>
    </row>
    <row r="975" ht="14.25" hidden="1" customHeight="1">
      <c r="A975" s="11">
        <v>13415.0</v>
      </c>
      <c r="B975" s="12" t="s">
        <v>4445</v>
      </c>
      <c r="C975" s="12" t="s">
        <v>4440</v>
      </c>
      <c r="D975" s="12" t="s">
        <v>7509</v>
      </c>
      <c r="E975" s="12" t="s">
        <v>7497</v>
      </c>
      <c r="F975" s="12" t="s">
        <v>4507</v>
      </c>
      <c r="G975" s="12" t="s">
        <v>4508</v>
      </c>
      <c r="H975" s="11">
        <v>1.690118904E9</v>
      </c>
      <c r="I975" s="12" t="s">
        <v>7510</v>
      </c>
      <c r="J975" s="12" t="s">
        <v>7511</v>
      </c>
      <c r="K975" s="12" t="s">
        <v>7512</v>
      </c>
      <c r="L975" s="12" t="s">
        <v>772</v>
      </c>
      <c r="M975" s="16">
        <v>45507.0</v>
      </c>
      <c r="N975" s="12" t="s">
        <v>4512</v>
      </c>
    </row>
    <row r="976" ht="14.25" hidden="1" customHeight="1">
      <c r="A976" s="3">
        <v>13415.0</v>
      </c>
      <c r="B976" s="4" t="s">
        <v>4445</v>
      </c>
      <c r="C976" s="4" t="s">
        <v>4440</v>
      </c>
      <c r="D976" s="4" t="s">
        <v>7513</v>
      </c>
      <c r="E976" s="4" t="s">
        <v>7497</v>
      </c>
      <c r="F976" s="4" t="s">
        <v>4507</v>
      </c>
      <c r="G976" s="4" t="s">
        <v>4508</v>
      </c>
      <c r="H976" s="3">
        <v>1.523592883E9</v>
      </c>
      <c r="I976" s="4" t="s">
        <v>7514</v>
      </c>
      <c r="J976" s="4" t="s">
        <v>7515</v>
      </c>
      <c r="K976" s="4" t="s">
        <v>7516</v>
      </c>
      <c r="L976" s="4" t="s">
        <v>772</v>
      </c>
      <c r="M976" s="5">
        <v>45507.0</v>
      </c>
      <c r="N976" s="4" t="s">
        <v>4512</v>
      </c>
    </row>
    <row r="977" ht="14.25" hidden="1" customHeight="1">
      <c r="A977" s="11">
        <v>13407.0</v>
      </c>
      <c r="B977" s="12" t="s">
        <v>4446</v>
      </c>
      <c r="C977" s="12" t="s">
        <v>4447</v>
      </c>
      <c r="D977" s="12" t="s">
        <v>7517</v>
      </c>
      <c r="E977" s="12" t="s">
        <v>7518</v>
      </c>
      <c r="F977" s="12" t="s">
        <v>4507</v>
      </c>
      <c r="G977" s="12" t="s">
        <v>4508</v>
      </c>
      <c r="H977" s="11">
        <v>8.116529913E9</v>
      </c>
      <c r="I977" s="12" t="s">
        <v>7519</v>
      </c>
      <c r="J977" s="12" t="s">
        <v>7520</v>
      </c>
      <c r="K977" s="12" t="s">
        <v>7521</v>
      </c>
      <c r="L977" s="12" t="s">
        <v>772</v>
      </c>
      <c r="M977" s="16">
        <v>45507.0</v>
      </c>
      <c r="N977" s="12" t="s">
        <v>4512</v>
      </c>
    </row>
    <row r="978" ht="14.25" hidden="1" customHeight="1">
      <c r="A978" s="3">
        <v>13407.0</v>
      </c>
      <c r="B978" s="4" t="s">
        <v>4446</v>
      </c>
      <c r="C978" s="4" t="s">
        <v>4447</v>
      </c>
      <c r="D978" s="4" t="s">
        <v>7522</v>
      </c>
      <c r="E978" s="4" t="s">
        <v>7518</v>
      </c>
      <c r="F978" s="4" t="s">
        <v>4507</v>
      </c>
      <c r="G978" s="4" t="s">
        <v>4508</v>
      </c>
      <c r="H978" s="3">
        <v>2.708830386E9</v>
      </c>
      <c r="I978" s="4" t="s">
        <v>7523</v>
      </c>
      <c r="J978" s="4" t="s">
        <v>7524</v>
      </c>
      <c r="K978" s="4" t="s">
        <v>7525</v>
      </c>
      <c r="L978" s="4" t="s">
        <v>772</v>
      </c>
      <c r="M978" s="5">
        <v>45507.0</v>
      </c>
      <c r="N978" s="4" t="s">
        <v>4512</v>
      </c>
    </row>
    <row r="979" ht="14.25" hidden="1" customHeight="1">
      <c r="A979" s="11">
        <v>13407.0</v>
      </c>
      <c r="B979" s="12" t="s">
        <v>4446</v>
      </c>
      <c r="C979" s="12" t="s">
        <v>4447</v>
      </c>
      <c r="D979" s="12" t="s">
        <v>7526</v>
      </c>
      <c r="E979" s="12" t="s">
        <v>7518</v>
      </c>
      <c r="F979" s="12" t="s">
        <v>4507</v>
      </c>
      <c r="G979" s="12" t="s">
        <v>4508</v>
      </c>
      <c r="H979" s="11">
        <v>1.475625685E9</v>
      </c>
      <c r="I979" s="12" t="s">
        <v>7527</v>
      </c>
      <c r="J979" s="12" t="s">
        <v>7528</v>
      </c>
      <c r="K979" s="12" t="s">
        <v>7529</v>
      </c>
      <c r="L979" s="12" t="s">
        <v>772</v>
      </c>
      <c r="M979" s="16">
        <v>45507.0</v>
      </c>
      <c r="N979" s="12" t="s">
        <v>4512</v>
      </c>
    </row>
    <row r="980" ht="14.25" hidden="1" customHeight="1">
      <c r="A980" s="3">
        <v>13398.0</v>
      </c>
      <c r="B980" s="4" t="s">
        <v>4452</v>
      </c>
      <c r="C980" s="4" t="s">
        <v>4422</v>
      </c>
      <c r="D980" s="4" t="s">
        <v>7460</v>
      </c>
      <c r="E980" s="4" t="s">
        <v>7461</v>
      </c>
      <c r="F980" s="4" t="s">
        <v>4507</v>
      </c>
      <c r="G980" s="4" t="s">
        <v>4508</v>
      </c>
      <c r="H980" s="3">
        <v>3.867933672E9</v>
      </c>
      <c r="I980" s="4" t="s">
        <v>7462</v>
      </c>
      <c r="J980" s="4" t="s">
        <v>7463</v>
      </c>
      <c r="K980" s="4" t="s">
        <v>7464</v>
      </c>
      <c r="L980" s="4" t="s">
        <v>772</v>
      </c>
      <c r="M980" s="5">
        <v>45507.0</v>
      </c>
      <c r="N980" s="4" t="s">
        <v>4512</v>
      </c>
    </row>
    <row r="981" ht="14.25" hidden="1" customHeight="1">
      <c r="A981" s="11">
        <v>13398.0</v>
      </c>
      <c r="B981" s="12" t="s">
        <v>4452</v>
      </c>
      <c r="C981" s="12" t="s">
        <v>4422</v>
      </c>
      <c r="D981" s="12" t="s">
        <v>7465</v>
      </c>
      <c r="E981" s="12" t="s">
        <v>7461</v>
      </c>
      <c r="F981" s="12" t="s">
        <v>4507</v>
      </c>
      <c r="G981" s="12" t="s">
        <v>4508</v>
      </c>
      <c r="H981" s="11">
        <v>3.619777259E9</v>
      </c>
      <c r="I981" s="12" t="s">
        <v>7466</v>
      </c>
      <c r="J981" s="12" t="s">
        <v>7467</v>
      </c>
      <c r="K981" s="12" t="s">
        <v>7468</v>
      </c>
      <c r="L981" s="12" t="s">
        <v>772</v>
      </c>
      <c r="M981" s="16">
        <v>45507.0</v>
      </c>
      <c r="N981" s="12" t="s">
        <v>4512</v>
      </c>
    </row>
    <row r="982" ht="14.25" hidden="1" customHeight="1">
      <c r="A982" s="3">
        <v>13398.0</v>
      </c>
      <c r="B982" s="4" t="s">
        <v>4452</v>
      </c>
      <c r="C982" s="4" t="s">
        <v>4422</v>
      </c>
      <c r="D982" s="4" t="s">
        <v>7469</v>
      </c>
      <c r="E982" s="4" t="s">
        <v>7461</v>
      </c>
      <c r="F982" s="4" t="s">
        <v>4507</v>
      </c>
      <c r="G982" s="4" t="s">
        <v>4508</v>
      </c>
      <c r="H982" s="3">
        <v>8.86924872E8</v>
      </c>
      <c r="I982" s="4" t="s">
        <v>7470</v>
      </c>
      <c r="J982" s="4" t="s">
        <v>7471</v>
      </c>
      <c r="K982" s="4" t="s">
        <v>7472</v>
      </c>
      <c r="L982" s="4" t="s">
        <v>772</v>
      </c>
      <c r="M982" s="5">
        <v>45507.0</v>
      </c>
      <c r="N982" s="4" t="s">
        <v>4512</v>
      </c>
    </row>
    <row r="983" ht="14.25" hidden="1" customHeight="1">
      <c r="A983" s="11">
        <v>13398.0</v>
      </c>
      <c r="B983" s="12" t="s">
        <v>4452</v>
      </c>
      <c r="C983" s="12" t="s">
        <v>4422</v>
      </c>
      <c r="D983" s="12" t="s">
        <v>7473</v>
      </c>
      <c r="E983" s="12" t="s">
        <v>7461</v>
      </c>
      <c r="F983" s="12" t="s">
        <v>4507</v>
      </c>
      <c r="G983" s="12" t="s">
        <v>4508</v>
      </c>
      <c r="H983" s="11">
        <v>5.159240523E9</v>
      </c>
      <c r="I983" s="12" t="s">
        <v>4527</v>
      </c>
      <c r="J983" s="12" t="s">
        <v>4528</v>
      </c>
      <c r="K983" s="12" t="s">
        <v>7474</v>
      </c>
      <c r="L983" s="12" t="s">
        <v>772</v>
      </c>
      <c r="M983" s="16">
        <v>45507.0</v>
      </c>
      <c r="N983" s="12" t="s">
        <v>4512</v>
      </c>
    </row>
    <row r="984" ht="14.25" hidden="1" customHeight="1">
      <c r="A984" s="3">
        <v>13383.0</v>
      </c>
      <c r="B984" s="4" t="s">
        <v>4453</v>
      </c>
      <c r="C984" s="4" t="s">
        <v>4434</v>
      </c>
      <c r="D984" s="4" t="s">
        <v>7483</v>
      </c>
      <c r="E984" s="4" t="s">
        <v>7484</v>
      </c>
      <c r="F984" s="4" t="s">
        <v>4507</v>
      </c>
      <c r="G984" s="4" t="s">
        <v>4508</v>
      </c>
      <c r="H984" s="3">
        <v>3.791368382E9</v>
      </c>
      <c r="I984" s="4" t="s">
        <v>7485</v>
      </c>
      <c r="J984" s="4" t="s">
        <v>7486</v>
      </c>
      <c r="K984" s="4" t="s">
        <v>7487</v>
      </c>
      <c r="L984" s="4" t="s">
        <v>772</v>
      </c>
      <c r="M984" s="5">
        <v>45507.0</v>
      </c>
      <c r="N984" s="4" t="s">
        <v>4512</v>
      </c>
    </row>
    <row r="985" ht="14.25" hidden="1" customHeight="1">
      <c r="A985" s="11">
        <v>13383.0</v>
      </c>
      <c r="B985" s="12" t="s">
        <v>4453</v>
      </c>
      <c r="C985" s="12" t="s">
        <v>4434</v>
      </c>
      <c r="D985" s="12" t="s">
        <v>7488</v>
      </c>
      <c r="E985" s="12" t="s">
        <v>7484</v>
      </c>
      <c r="F985" s="12" t="s">
        <v>4507</v>
      </c>
      <c r="G985" s="12" t="s">
        <v>4508</v>
      </c>
      <c r="H985" s="11">
        <v>6.184749343E9</v>
      </c>
      <c r="I985" s="12" t="s">
        <v>7489</v>
      </c>
      <c r="J985" s="12" t="s">
        <v>7490</v>
      </c>
      <c r="K985" s="12" t="s">
        <v>7491</v>
      </c>
      <c r="L985" s="12" t="s">
        <v>772</v>
      </c>
      <c r="M985" s="16">
        <v>45507.0</v>
      </c>
      <c r="N985" s="12" t="s">
        <v>4512</v>
      </c>
    </row>
    <row r="986" ht="14.25" hidden="1" customHeight="1">
      <c r="A986" s="3">
        <v>13383.0</v>
      </c>
      <c r="B986" s="4" t="s">
        <v>4453</v>
      </c>
      <c r="C986" s="4" t="s">
        <v>4434</v>
      </c>
      <c r="D986" s="4" t="s">
        <v>7492</v>
      </c>
      <c r="E986" s="4" t="s">
        <v>7484</v>
      </c>
      <c r="F986" s="4" t="s">
        <v>4507</v>
      </c>
      <c r="G986" s="4" t="s">
        <v>4508</v>
      </c>
      <c r="H986" s="3">
        <v>3.384853718E9</v>
      </c>
      <c r="I986" s="4" t="s">
        <v>7493</v>
      </c>
      <c r="J986" s="4" t="s">
        <v>7494</v>
      </c>
      <c r="K986" s="4" t="s">
        <v>7495</v>
      </c>
      <c r="L986" s="4" t="s">
        <v>772</v>
      </c>
      <c r="M986" s="5">
        <v>45507.0</v>
      </c>
      <c r="N986" s="4" t="s">
        <v>4512</v>
      </c>
    </row>
    <row r="987" ht="14.25" hidden="1" customHeight="1">
      <c r="A987" s="11">
        <v>13378.0</v>
      </c>
      <c r="B987" s="12" t="s">
        <v>4454</v>
      </c>
      <c r="C987" s="12" t="s">
        <v>4455</v>
      </c>
      <c r="D987" s="12" t="s">
        <v>7530</v>
      </c>
      <c r="E987" s="12" t="s">
        <v>7531</v>
      </c>
      <c r="F987" s="12" t="s">
        <v>4507</v>
      </c>
      <c r="G987" s="12" t="s">
        <v>4508</v>
      </c>
      <c r="H987" s="11">
        <v>4.64926626E8</v>
      </c>
      <c r="I987" s="12" t="s">
        <v>7470</v>
      </c>
      <c r="J987" s="12" t="s">
        <v>7471</v>
      </c>
      <c r="K987" s="12" t="s">
        <v>7532</v>
      </c>
      <c r="L987" s="12" t="s">
        <v>772</v>
      </c>
      <c r="M987" s="16">
        <v>45507.0</v>
      </c>
      <c r="N987" s="12" t="s">
        <v>4512</v>
      </c>
    </row>
    <row r="988" ht="14.25" hidden="1" customHeight="1">
      <c r="A988" s="3">
        <v>13378.0</v>
      </c>
      <c r="B988" s="4" t="s">
        <v>4454</v>
      </c>
      <c r="C988" s="4" t="s">
        <v>4455</v>
      </c>
      <c r="D988" s="4" t="s">
        <v>7533</v>
      </c>
      <c r="E988" s="4" t="s">
        <v>7531</v>
      </c>
      <c r="F988" s="4" t="s">
        <v>4507</v>
      </c>
      <c r="G988" s="4" t="s">
        <v>4508</v>
      </c>
      <c r="H988" s="3">
        <v>2.917138347E9</v>
      </c>
      <c r="I988" s="4" t="s">
        <v>7534</v>
      </c>
      <c r="J988" s="4" t="s">
        <v>7535</v>
      </c>
      <c r="K988" s="4" t="s">
        <v>7536</v>
      </c>
      <c r="L988" s="4" t="s">
        <v>772</v>
      </c>
      <c r="M988" s="5">
        <v>45507.0</v>
      </c>
      <c r="N988" s="4" t="s">
        <v>4512</v>
      </c>
    </row>
    <row r="989" ht="14.25" hidden="1" customHeight="1">
      <c r="A989" s="11">
        <v>13302.0</v>
      </c>
      <c r="B989" s="12" t="s">
        <v>4460</v>
      </c>
      <c r="C989" s="12" t="s">
        <v>4428</v>
      </c>
      <c r="D989" s="12" t="s">
        <v>7537</v>
      </c>
      <c r="E989" s="12" t="s">
        <v>4429</v>
      </c>
      <c r="F989" s="12" t="s">
        <v>4507</v>
      </c>
      <c r="G989" s="12" t="s">
        <v>4508</v>
      </c>
      <c r="H989" s="11">
        <v>5.957437427E9</v>
      </c>
      <c r="I989" s="12" t="s">
        <v>7538</v>
      </c>
      <c r="J989" s="12" t="s">
        <v>7539</v>
      </c>
      <c r="K989" s="12" t="s">
        <v>7540</v>
      </c>
      <c r="L989" s="12" t="s">
        <v>772</v>
      </c>
      <c r="M989" s="16">
        <v>45507.0</v>
      </c>
      <c r="N989" s="12" t="s">
        <v>4512</v>
      </c>
    </row>
    <row r="990" ht="14.25" hidden="1" customHeight="1">
      <c r="A990" s="3">
        <v>13302.0</v>
      </c>
      <c r="B990" s="4" t="s">
        <v>4460</v>
      </c>
      <c r="C990" s="4" t="s">
        <v>4428</v>
      </c>
      <c r="D990" s="4" t="s">
        <v>7475</v>
      </c>
      <c r="E990" s="4" t="s">
        <v>4429</v>
      </c>
      <c r="F990" s="4" t="s">
        <v>4507</v>
      </c>
      <c r="G990" s="4" t="s">
        <v>4508</v>
      </c>
      <c r="H990" s="3">
        <v>8.230076634E9</v>
      </c>
      <c r="I990" s="4" t="s">
        <v>7476</v>
      </c>
      <c r="J990" s="4" t="s">
        <v>7477</v>
      </c>
      <c r="K990" s="4" t="s">
        <v>7478</v>
      </c>
      <c r="L990" s="4" t="s">
        <v>772</v>
      </c>
      <c r="M990" s="5">
        <v>45507.0</v>
      </c>
      <c r="N990" s="4" t="s">
        <v>4512</v>
      </c>
    </row>
    <row r="991" ht="14.25" hidden="1" customHeight="1">
      <c r="A991" s="11">
        <v>13302.0</v>
      </c>
      <c r="B991" s="12" t="s">
        <v>4460</v>
      </c>
      <c r="C991" s="12" t="s">
        <v>4428</v>
      </c>
      <c r="D991" s="12" t="s">
        <v>7541</v>
      </c>
      <c r="E991" s="12" t="s">
        <v>4429</v>
      </c>
      <c r="F991" s="12" t="s">
        <v>4507</v>
      </c>
      <c r="G991" s="12" t="s">
        <v>4508</v>
      </c>
      <c r="H991" s="11">
        <v>2.807512447E9</v>
      </c>
      <c r="I991" s="12" t="s">
        <v>7542</v>
      </c>
      <c r="J991" s="12" t="s">
        <v>7543</v>
      </c>
      <c r="K991" s="12" t="s">
        <v>7544</v>
      </c>
      <c r="L991" s="12" t="s">
        <v>772</v>
      </c>
      <c r="M991" s="16">
        <v>45507.0</v>
      </c>
      <c r="N991" s="12" t="s">
        <v>4512</v>
      </c>
    </row>
    <row r="992" ht="14.25" hidden="1" customHeight="1">
      <c r="A992" s="3">
        <v>13302.0</v>
      </c>
      <c r="B992" s="4" t="s">
        <v>4460</v>
      </c>
      <c r="C992" s="4" t="s">
        <v>4461</v>
      </c>
      <c r="D992" s="4" t="s">
        <v>7545</v>
      </c>
      <c r="E992" s="4" t="s">
        <v>4462</v>
      </c>
      <c r="F992" s="4" t="s">
        <v>4507</v>
      </c>
      <c r="G992" s="4" t="s">
        <v>4508</v>
      </c>
      <c r="H992" s="3">
        <v>9.113543079E9</v>
      </c>
      <c r="I992" s="4" t="s">
        <v>7546</v>
      </c>
      <c r="J992" s="4" t="s">
        <v>7547</v>
      </c>
      <c r="K992" s="4" t="s">
        <v>7548</v>
      </c>
      <c r="L992" s="4" t="s">
        <v>772</v>
      </c>
      <c r="M992" s="5">
        <v>45507.0</v>
      </c>
      <c r="N992" s="4" t="s">
        <v>4512</v>
      </c>
    </row>
    <row r="993" ht="14.25" hidden="1" customHeight="1">
      <c r="A993" s="11">
        <v>13302.0</v>
      </c>
      <c r="B993" s="12" t="s">
        <v>4460</v>
      </c>
      <c r="C993" s="12" t="s">
        <v>4428</v>
      </c>
      <c r="D993" s="12" t="s">
        <v>7549</v>
      </c>
      <c r="E993" s="12" t="s">
        <v>4429</v>
      </c>
      <c r="F993" s="12" t="s">
        <v>4507</v>
      </c>
      <c r="G993" s="12" t="s">
        <v>4508</v>
      </c>
      <c r="H993" s="11">
        <v>1.585930736E9</v>
      </c>
      <c r="I993" s="12" t="s">
        <v>7550</v>
      </c>
      <c r="J993" s="12" t="s">
        <v>7551</v>
      </c>
      <c r="K993" s="12" t="s">
        <v>7552</v>
      </c>
      <c r="L993" s="12" t="s">
        <v>772</v>
      </c>
      <c r="M993" s="16">
        <v>45507.0</v>
      </c>
      <c r="N993" s="12" t="s">
        <v>4512</v>
      </c>
    </row>
    <row r="994" ht="14.25" hidden="1" customHeight="1">
      <c r="A994" s="3">
        <v>13302.0</v>
      </c>
      <c r="B994" s="4" t="s">
        <v>4460</v>
      </c>
      <c r="C994" s="4" t="s">
        <v>4428</v>
      </c>
      <c r="D994" s="4" t="s">
        <v>7479</v>
      </c>
      <c r="E994" s="4" t="s">
        <v>4429</v>
      </c>
      <c r="F994" s="4" t="s">
        <v>4602</v>
      </c>
      <c r="G994" s="4" t="s">
        <v>4508</v>
      </c>
      <c r="H994" s="3">
        <v>1.53273254E8</v>
      </c>
      <c r="I994" s="4" t="s">
        <v>7480</v>
      </c>
      <c r="J994" s="4" t="s">
        <v>7481</v>
      </c>
      <c r="K994" s="4" t="s">
        <v>7482</v>
      </c>
      <c r="L994" s="4" t="s">
        <v>772</v>
      </c>
      <c r="M994" s="5">
        <v>45507.0</v>
      </c>
      <c r="N994" s="4" t="s">
        <v>4512</v>
      </c>
    </row>
    <row r="995" ht="14.25" hidden="1" customHeight="1">
      <c r="A995" s="11">
        <v>13302.0</v>
      </c>
      <c r="B995" s="12" t="s">
        <v>4460</v>
      </c>
      <c r="C995" s="12" t="s">
        <v>4428</v>
      </c>
      <c r="D995" s="12" t="s">
        <v>7553</v>
      </c>
      <c r="E995" s="12" t="s">
        <v>4429</v>
      </c>
      <c r="F995" s="12" t="s">
        <v>4507</v>
      </c>
      <c r="G995" s="12" t="s">
        <v>4508</v>
      </c>
      <c r="H995" s="11">
        <v>3.751671466E9</v>
      </c>
      <c r="I995" s="12" t="s">
        <v>7554</v>
      </c>
      <c r="J995" s="12" t="s">
        <v>7555</v>
      </c>
      <c r="K995" s="12" t="s">
        <v>7556</v>
      </c>
      <c r="L995" s="12" t="s">
        <v>772</v>
      </c>
      <c r="M995" s="16">
        <v>45507.0</v>
      </c>
      <c r="N995" s="12" t="s">
        <v>4512</v>
      </c>
    </row>
    <row r="996" ht="14.25" hidden="1" customHeight="1">
      <c r="A996" s="3">
        <v>13302.0</v>
      </c>
      <c r="B996" s="4" t="s">
        <v>4460</v>
      </c>
      <c r="C996" s="4" t="s">
        <v>4428</v>
      </c>
      <c r="D996" s="4" t="s">
        <v>7557</v>
      </c>
      <c r="E996" s="4" t="s">
        <v>4429</v>
      </c>
      <c r="F996" s="4" t="s">
        <v>4507</v>
      </c>
      <c r="G996" s="4" t="s">
        <v>4508</v>
      </c>
      <c r="H996" s="3">
        <v>6.66196332E8</v>
      </c>
      <c r="I996" s="4" t="s">
        <v>7558</v>
      </c>
      <c r="J996" s="4" t="s">
        <v>7559</v>
      </c>
      <c r="K996" s="4" t="s">
        <v>7560</v>
      </c>
      <c r="L996" s="4" t="s">
        <v>772</v>
      </c>
      <c r="M996" s="5">
        <v>45507.0</v>
      </c>
      <c r="N996" s="4" t="s">
        <v>4512</v>
      </c>
    </row>
    <row r="997" ht="14.25" hidden="1" customHeight="1">
      <c r="A997" s="11">
        <v>13302.0</v>
      </c>
      <c r="B997" s="12" t="s">
        <v>4460</v>
      </c>
      <c r="C997" s="12" t="s">
        <v>4428</v>
      </c>
      <c r="D997" s="12" t="s">
        <v>7561</v>
      </c>
      <c r="E997" s="12" t="s">
        <v>4429</v>
      </c>
      <c r="F997" s="12" t="s">
        <v>4507</v>
      </c>
      <c r="G997" s="12" t="s">
        <v>4508</v>
      </c>
      <c r="H997" s="11">
        <v>7.218825178E9</v>
      </c>
      <c r="I997" s="12" t="s">
        <v>7562</v>
      </c>
      <c r="J997" s="12" t="s">
        <v>7563</v>
      </c>
      <c r="K997" s="12" t="s">
        <v>7564</v>
      </c>
      <c r="L997" s="12" t="s">
        <v>772</v>
      </c>
      <c r="M997" s="16">
        <v>45507.0</v>
      </c>
      <c r="N997" s="12" t="s">
        <v>4512</v>
      </c>
    </row>
    <row r="998" ht="14.25" hidden="1" customHeight="1">
      <c r="A998" s="3">
        <v>13302.0</v>
      </c>
      <c r="B998" s="4" t="s">
        <v>4460</v>
      </c>
      <c r="C998" s="4" t="s">
        <v>4461</v>
      </c>
      <c r="D998" s="4" t="s">
        <v>7565</v>
      </c>
      <c r="E998" s="4" t="s">
        <v>4462</v>
      </c>
      <c r="F998" s="4" t="s">
        <v>4507</v>
      </c>
      <c r="G998" s="4" t="s">
        <v>4508</v>
      </c>
      <c r="H998" s="3">
        <v>4.115949414E9</v>
      </c>
      <c r="I998" s="4" t="s">
        <v>7566</v>
      </c>
      <c r="J998" s="4" t="s">
        <v>7567</v>
      </c>
      <c r="K998" s="4" t="s">
        <v>7568</v>
      </c>
      <c r="L998" s="4" t="s">
        <v>772</v>
      </c>
      <c r="M998" s="5">
        <v>45507.0</v>
      </c>
      <c r="N998" s="4" t="s">
        <v>4512</v>
      </c>
    </row>
    <row r="999" ht="14.25" hidden="1" customHeight="1">
      <c r="A999" s="11">
        <v>12897.0</v>
      </c>
      <c r="B999" s="12" t="s">
        <v>4465</v>
      </c>
      <c r="C999" s="12" t="s">
        <v>4466</v>
      </c>
      <c r="D999" s="12" t="s">
        <v>7569</v>
      </c>
      <c r="E999" s="12" t="s">
        <v>7570</v>
      </c>
      <c r="F999" s="12" t="s">
        <v>4507</v>
      </c>
      <c r="G999" s="12" t="s">
        <v>4508</v>
      </c>
      <c r="H999" s="11">
        <v>7.978762007E9</v>
      </c>
      <c r="I999" s="12" t="s">
        <v>7571</v>
      </c>
      <c r="J999" s="12" t="s">
        <v>7572</v>
      </c>
      <c r="K999" s="12" t="s">
        <v>7573</v>
      </c>
      <c r="L999" s="12" t="s">
        <v>772</v>
      </c>
      <c r="M999" s="16">
        <v>45507.0</v>
      </c>
      <c r="N999" s="12" t="s">
        <v>4512</v>
      </c>
    </row>
    <row r="1000" ht="14.25" hidden="1" customHeight="1">
      <c r="A1000" s="3">
        <v>12593.0</v>
      </c>
      <c r="B1000" s="4" t="s">
        <v>4470</v>
      </c>
      <c r="C1000" s="4" t="s">
        <v>4447</v>
      </c>
      <c r="D1000" s="4" t="s">
        <v>7517</v>
      </c>
      <c r="E1000" s="4" t="s">
        <v>7518</v>
      </c>
      <c r="F1000" s="4" t="s">
        <v>4507</v>
      </c>
      <c r="G1000" s="4" t="s">
        <v>4508</v>
      </c>
      <c r="H1000" s="3">
        <v>8.116529913E9</v>
      </c>
      <c r="I1000" s="4" t="s">
        <v>7519</v>
      </c>
      <c r="J1000" s="4" t="s">
        <v>7520</v>
      </c>
      <c r="K1000" s="4" t="s">
        <v>7521</v>
      </c>
      <c r="L1000" s="4" t="s">
        <v>772</v>
      </c>
      <c r="M1000" s="5">
        <v>45507.0</v>
      </c>
      <c r="N1000" s="4" t="s">
        <v>4512</v>
      </c>
    </row>
    <row r="1001" ht="14.25" hidden="1" customHeight="1">
      <c r="A1001" s="11">
        <v>12593.0</v>
      </c>
      <c r="B1001" s="12" t="s">
        <v>4470</v>
      </c>
      <c r="C1001" s="12" t="s">
        <v>4422</v>
      </c>
      <c r="D1001" s="12" t="s">
        <v>7460</v>
      </c>
      <c r="E1001" s="12" t="s">
        <v>7461</v>
      </c>
      <c r="F1001" s="12" t="s">
        <v>4507</v>
      </c>
      <c r="G1001" s="12" t="s">
        <v>4508</v>
      </c>
      <c r="H1001" s="11">
        <v>3.867933672E9</v>
      </c>
      <c r="I1001" s="12" t="s">
        <v>7462</v>
      </c>
      <c r="J1001" s="12" t="s">
        <v>7463</v>
      </c>
      <c r="K1001" s="12" t="s">
        <v>7464</v>
      </c>
      <c r="L1001" s="12" t="s">
        <v>772</v>
      </c>
      <c r="M1001" s="16">
        <v>45507.0</v>
      </c>
      <c r="N1001" s="12" t="s">
        <v>4512</v>
      </c>
    </row>
    <row r="1002" ht="14.25" hidden="1" customHeight="1">
      <c r="A1002" s="3">
        <v>12593.0</v>
      </c>
      <c r="B1002" s="4" t="s">
        <v>4470</v>
      </c>
      <c r="C1002" s="4" t="s">
        <v>4422</v>
      </c>
      <c r="D1002" s="4" t="s">
        <v>7465</v>
      </c>
      <c r="E1002" s="4" t="s">
        <v>7461</v>
      </c>
      <c r="F1002" s="4" t="s">
        <v>4507</v>
      </c>
      <c r="G1002" s="4" t="s">
        <v>4508</v>
      </c>
      <c r="H1002" s="3">
        <v>3.619777259E9</v>
      </c>
      <c r="I1002" s="4" t="s">
        <v>7466</v>
      </c>
      <c r="J1002" s="4" t="s">
        <v>7467</v>
      </c>
      <c r="K1002" s="4" t="s">
        <v>7468</v>
      </c>
      <c r="L1002" s="4" t="s">
        <v>772</v>
      </c>
      <c r="M1002" s="5">
        <v>45507.0</v>
      </c>
      <c r="N1002" s="4" t="s">
        <v>4512</v>
      </c>
    </row>
    <row r="1003" ht="14.25" hidden="1" customHeight="1">
      <c r="A1003" s="11">
        <v>12593.0</v>
      </c>
      <c r="B1003" s="12" t="s">
        <v>4470</v>
      </c>
      <c r="C1003" s="12" t="s">
        <v>4447</v>
      </c>
      <c r="D1003" s="12" t="s">
        <v>7522</v>
      </c>
      <c r="E1003" s="12" t="s">
        <v>7518</v>
      </c>
      <c r="F1003" s="12" t="s">
        <v>4507</v>
      </c>
      <c r="G1003" s="12" t="s">
        <v>4508</v>
      </c>
      <c r="H1003" s="11">
        <v>2.708830386E9</v>
      </c>
      <c r="I1003" s="12" t="s">
        <v>7523</v>
      </c>
      <c r="J1003" s="12" t="s">
        <v>7524</v>
      </c>
      <c r="K1003" s="12" t="s">
        <v>7525</v>
      </c>
      <c r="L1003" s="12" t="s">
        <v>772</v>
      </c>
      <c r="M1003" s="16">
        <v>45507.0</v>
      </c>
      <c r="N1003" s="12" t="s">
        <v>4512</v>
      </c>
    </row>
    <row r="1004" ht="14.25" hidden="1" customHeight="1">
      <c r="A1004" s="3">
        <v>12593.0</v>
      </c>
      <c r="B1004" s="4" t="s">
        <v>4470</v>
      </c>
      <c r="C1004" s="4" t="s">
        <v>4422</v>
      </c>
      <c r="D1004" s="4" t="s">
        <v>7469</v>
      </c>
      <c r="E1004" s="4" t="s">
        <v>7461</v>
      </c>
      <c r="F1004" s="4" t="s">
        <v>4507</v>
      </c>
      <c r="G1004" s="4" t="s">
        <v>4508</v>
      </c>
      <c r="H1004" s="3">
        <v>8.86924872E8</v>
      </c>
      <c r="I1004" s="4" t="s">
        <v>7470</v>
      </c>
      <c r="J1004" s="4" t="s">
        <v>7471</v>
      </c>
      <c r="K1004" s="4" t="s">
        <v>7472</v>
      </c>
      <c r="L1004" s="4" t="s">
        <v>772</v>
      </c>
      <c r="M1004" s="5">
        <v>45507.0</v>
      </c>
      <c r="N1004" s="4" t="s">
        <v>4512</v>
      </c>
    </row>
    <row r="1005" ht="14.25" hidden="1" customHeight="1">
      <c r="A1005" s="11">
        <v>12593.0</v>
      </c>
      <c r="B1005" s="12" t="s">
        <v>4470</v>
      </c>
      <c r="C1005" s="12" t="s">
        <v>4447</v>
      </c>
      <c r="D1005" s="12" t="s">
        <v>7526</v>
      </c>
      <c r="E1005" s="12" t="s">
        <v>7518</v>
      </c>
      <c r="F1005" s="12" t="s">
        <v>4507</v>
      </c>
      <c r="G1005" s="12" t="s">
        <v>4508</v>
      </c>
      <c r="H1005" s="11">
        <v>1.475625685E9</v>
      </c>
      <c r="I1005" s="12" t="s">
        <v>7527</v>
      </c>
      <c r="J1005" s="12" t="s">
        <v>7528</v>
      </c>
      <c r="K1005" s="12" t="s">
        <v>7529</v>
      </c>
      <c r="L1005" s="12" t="s">
        <v>772</v>
      </c>
      <c r="M1005" s="16">
        <v>45507.0</v>
      </c>
      <c r="N1005" s="12" t="s">
        <v>4512</v>
      </c>
    </row>
    <row r="1006" ht="14.25" hidden="1" customHeight="1">
      <c r="A1006" s="3">
        <v>12593.0</v>
      </c>
      <c r="B1006" s="4" t="s">
        <v>4470</v>
      </c>
      <c r="C1006" s="4" t="s">
        <v>4422</v>
      </c>
      <c r="D1006" s="4" t="s">
        <v>7473</v>
      </c>
      <c r="E1006" s="4" t="s">
        <v>7461</v>
      </c>
      <c r="F1006" s="4" t="s">
        <v>4507</v>
      </c>
      <c r="G1006" s="4" t="s">
        <v>4508</v>
      </c>
      <c r="H1006" s="3">
        <v>5.159240523E9</v>
      </c>
      <c r="I1006" s="4" t="s">
        <v>4527</v>
      </c>
      <c r="J1006" s="4" t="s">
        <v>4528</v>
      </c>
      <c r="K1006" s="4" t="s">
        <v>7474</v>
      </c>
      <c r="L1006" s="4" t="s">
        <v>772</v>
      </c>
      <c r="M1006" s="5">
        <v>45507.0</v>
      </c>
      <c r="N1006" s="4" t="s">
        <v>4512</v>
      </c>
    </row>
    <row r="1007" ht="14.25" hidden="1" customHeight="1">
      <c r="A1007" s="11">
        <v>12564.0</v>
      </c>
      <c r="B1007" s="12" t="s">
        <v>4471</v>
      </c>
      <c r="C1007" s="12" t="s">
        <v>4440</v>
      </c>
      <c r="D1007" s="12" t="s">
        <v>7496</v>
      </c>
      <c r="E1007" s="12" t="s">
        <v>7497</v>
      </c>
      <c r="F1007" s="12" t="s">
        <v>4507</v>
      </c>
      <c r="G1007" s="12" t="s">
        <v>4508</v>
      </c>
      <c r="H1007" s="11">
        <v>2.431041768E9</v>
      </c>
      <c r="I1007" s="12" t="s">
        <v>7498</v>
      </c>
      <c r="J1007" s="12" t="s">
        <v>7499</v>
      </c>
      <c r="K1007" s="12" t="s">
        <v>7500</v>
      </c>
      <c r="L1007" s="12" t="s">
        <v>772</v>
      </c>
      <c r="M1007" s="16">
        <v>45507.0</v>
      </c>
      <c r="N1007" s="12" t="s">
        <v>4512</v>
      </c>
    </row>
    <row r="1008" ht="14.25" hidden="1" customHeight="1">
      <c r="A1008" s="3">
        <v>12564.0</v>
      </c>
      <c r="B1008" s="4" t="s">
        <v>4471</v>
      </c>
      <c r="C1008" s="4" t="s">
        <v>4440</v>
      </c>
      <c r="D1008" s="4" t="s">
        <v>7501</v>
      </c>
      <c r="E1008" s="4" t="s">
        <v>7497</v>
      </c>
      <c r="F1008" s="4" t="s">
        <v>4507</v>
      </c>
      <c r="G1008" s="4" t="s">
        <v>4508</v>
      </c>
      <c r="H1008" s="3">
        <v>3.510894142E9</v>
      </c>
      <c r="I1008" s="4" t="s">
        <v>7502</v>
      </c>
      <c r="J1008" s="4" t="s">
        <v>7503</v>
      </c>
      <c r="K1008" s="4" t="s">
        <v>7504</v>
      </c>
      <c r="L1008" s="4" t="s">
        <v>772</v>
      </c>
      <c r="M1008" s="5">
        <v>45507.0</v>
      </c>
      <c r="N1008" s="4" t="s">
        <v>4512</v>
      </c>
    </row>
    <row r="1009" ht="14.25" hidden="1" customHeight="1">
      <c r="A1009" s="11">
        <v>12564.0</v>
      </c>
      <c r="B1009" s="12" t="s">
        <v>4471</v>
      </c>
      <c r="C1009" s="12" t="s">
        <v>4440</v>
      </c>
      <c r="D1009" s="12" t="s">
        <v>7505</v>
      </c>
      <c r="E1009" s="12" t="s">
        <v>7497</v>
      </c>
      <c r="F1009" s="12" t="s">
        <v>4507</v>
      </c>
      <c r="G1009" s="12" t="s">
        <v>4508</v>
      </c>
      <c r="H1009" s="11">
        <v>3.769211466E9</v>
      </c>
      <c r="I1009" s="12" t="s">
        <v>7506</v>
      </c>
      <c r="J1009" s="12" t="s">
        <v>7507</v>
      </c>
      <c r="K1009" s="12" t="s">
        <v>7508</v>
      </c>
      <c r="L1009" s="12" t="s">
        <v>772</v>
      </c>
      <c r="M1009" s="16">
        <v>45507.0</v>
      </c>
      <c r="N1009" s="12" t="s">
        <v>4512</v>
      </c>
    </row>
    <row r="1010" ht="14.25" hidden="1" customHeight="1">
      <c r="A1010" s="3">
        <v>12564.0</v>
      </c>
      <c r="B1010" s="4" t="s">
        <v>4471</v>
      </c>
      <c r="C1010" s="4" t="s">
        <v>4440</v>
      </c>
      <c r="D1010" s="4" t="s">
        <v>7509</v>
      </c>
      <c r="E1010" s="4" t="s">
        <v>7497</v>
      </c>
      <c r="F1010" s="4" t="s">
        <v>4507</v>
      </c>
      <c r="G1010" s="4" t="s">
        <v>4508</v>
      </c>
      <c r="H1010" s="3">
        <v>1.690118904E9</v>
      </c>
      <c r="I1010" s="4" t="s">
        <v>7510</v>
      </c>
      <c r="J1010" s="4" t="s">
        <v>7511</v>
      </c>
      <c r="K1010" s="4" t="s">
        <v>7512</v>
      </c>
      <c r="L1010" s="4" t="s">
        <v>772</v>
      </c>
      <c r="M1010" s="5">
        <v>45507.0</v>
      </c>
      <c r="N1010" s="4" t="s">
        <v>4512</v>
      </c>
    </row>
    <row r="1011" ht="14.25" hidden="1" customHeight="1">
      <c r="A1011" s="11">
        <v>12564.0</v>
      </c>
      <c r="B1011" s="12" t="s">
        <v>4471</v>
      </c>
      <c r="C1011" s="12" t="s">
        <v>4440</v>
      </c>
      <c r="D1011" s="12" t="s">
        <v>7513</v>
      </c>
      <c r="E1011" s="12" t="s">
        <v>7497</v>
      </c>
      <c r="F1011" s="12" t="s">
        <v>4507</v>
      </c>
      <c r="G1011" s="12" t="s">
        <v>4508</v>
      </c>
      <c r="H1011" s="11">
        <v>1.523592883E9</v>
      </c>
      <c r="I1011" s="12" t="s">
        <v>7514</v>
      </c>
      <c r="J1011" s="12" t="s">
        <v>7515</v>
      </c>
      <c r="K1011" s="12" t="s">
        <v>7516</v>
      </c>
      <c r="L1011" s="12" t="s">
        <v>772</v>
      </c>
      <c r="M1011" s="16">
        <v>45507.0</v>
      </c>
      <c r="N1011" s="12" t="s">
        <v>4512</v>
      </c>
    </row>
    <row r="1012" ht="14.25" hidden="1" customHeight="1">
      <c r="A1012" s="3">
        <v>12560.0</v>
      </c>
      <c r="B1012" s="4" t="s">
        <v>4472</v>
      </c>
      <c r="C1012" s="4" t="s">
        <v>4455</v>
      </c>
      <c r="D1012" s="4" t="s">
        <v>7530</v>
      </c>
      <c r="E1012" s="4" t="s">
        <v>7531</v>
      </c>
      <c r="F1012" s="4" t="s">
        <v>4507</v>
      </c>
      <c r="G1012" s="4" t="s">
        <v>4508</v>
      </c>
      <c r="H1012" s="3">
        <v>4.64926626E8</v>
      </c>
      <c r="I1012" s="4" t="s">
        <v>7470</v>
      </c>
      <c r="J1012" s="4" t="s">
        <v>7471</v>
      </c>
      <c r="K1012" s="4" t="s">
        <v>7532</v>
      </c>
      <c r="L1012" s="4" t="s">
        <v>772</v>
      </c>
      <c r="M1012" s="5">
        <v>45507.0</v>
      </c>
      <c r="N1012" s="4" t="s">
        <v>4512</v>
      </c>
    </row>
    <row r="1013" ht="14.25" hidden="1" customHeight="1">
      <c r="A1013" s="11">
        <v>12560.0</v>
      </c>
      <c r="B1013" s="12" t="s">
        <v>4472</v>
      </c>
      <c r="C1013" s="12" t="s">
        <v>4455</v>
      </c>
      <c r="D1013" s="12" t="s">
        <v>7533</v>
      </c>
      <c r="E1013" s="12" t="s">
        <v>7531</v>
      </c>
      <c r="F1013" s="12" t="s">
        <v>4507</v>
      </c>
      <c r="G1013" s="12" t="s">
        <v>4508</v>
      </c>
      <c r="H1013" s="11">
        <v>2.917138347E9</v>
      </c>
      <c r="I1013" s="12" t="s">
        <v>7534</v>
      </c>
      <c r="J1013" s="12" t="s">
        <v>7535</v>
      </c>
      <c r="K1013" s="12" t="s">
        <v>7536</v>
      </c>
      <c r="L1013" s="12" t="s">
        <v>772</v>
      </c>
      <c r="M1013" s="16">
        <v>45507.0</v>
      </c>
      <c r="N1013" s="12" t="s">
        <v>4512</v>
      </c>
    </row>
    <row r="1014" ht="14.25" hidden="1" customHeight="1">
      <c r="A1014" s="3">
        <v>12560.0</v>
      </c>
      <c r="B1014" s="4" t="s">
        <v>4472</v>
      </c>
      <c r="C1014" s="4" t="s">
        <v>4473</v>
      </c>
      <c r="D1014" s="4" t="s">
        <v>7574</v>
      </c>
      <c r="E1014" s="4" t="s">
        <v>7575</v>
      </c>
      <c r="F1014" s="4" t="s">
        <v>4507</v>
      </c>
      <c r="G1014" s="4" t="s">
        <v>4508</v>
      </c>
      <c r="H1014" s="3">
        <v>1.090828531E9</v>
      </c>
      <c r="I1014" s="4" t="s">
        <v>7576</v>
      </c>
      <c r="J1014" s="4" t="s">
        <v>7577</v>
      </c>
      <c r="K1014" s="4" t="s">
        <v>7578</v>
      </c>
      <c r="L1014" s="4" t="s">
        <v>772</v>
      </c>
      <c r="M1014" s="5">
        <v>45507.0</v>
      </c>
      <c r="N1014" s="4" t="s">
        <v>4512</v>
      </c>
    </row>
    <row r="1015" ht="14.25" hidden="1" customHeight="1">
      <c r="A1015" s="11">
        <v>12559.0</v>
      </c>
      <c r="B1015" s="12" t="s">
        <v>4477</v>
      </c>
      <c r="C1015" s="12" t="s">
        <v>4440</v>
      </c>
      <c r="D1015" s="12" t="s">
        <v>7496</v>
      </c>
      <c r="E1015" s="12" t="s">
        <v>7497</v>
      </c>
      <c r="F1015" s="12" t="s">
        <v>4507</v>
      </c>
      <c r="G1015" s="12" t="s">
        <v>4508</v>
      </c>
      <c r="H1015" s="11">
        <v>2.431041768E9</v>
      </c>
      <c r="I1015" s="12" t="s">
        <v>7498</v>
      </c>
      <c r="J1015" s="12" t="s">
        <v>7499</v>
      </c>
      <c r="K1015" s="12" t="s">
        <v>7500</v>
      </c>
      <c r="L1015" s="12" t="s">
        <v>772</v>
      </c>
      <c r="M1015" s="16">
        <v>45507.0</v>
      </c>
      <c r="N1015" s="12" t="s">
        <v>4512</v>
      </c>
    </row>
    <row r="1016" ht="14.25" hidden="1" customHeight="1">
      <c r="A1016" s="3">
        <v>12559.0</v>
      </c>
      <c r="B1016" s="4" t="s">
        <v>4477</v>
      </c>
      <c r="C1016" s="4" t="s">
        <v>4440</v>
      </c>
      <c r="D1016" s="4" t="s">
        <v>7501</v>
      </c>
      <c r="E1016" s="4" t="s">
        <v>7497</v>
      </c>
      <c r="F1016" s="4" t="s">
        <v>4507</v>
      </c>
      <c r="G1016" s="4" t="s">
        <v>4508</v>
      </c>
      <c r="H1016" s="3">
        <v>3.510894142E9</v>
      </c>
      <c r="I1016" s="4" t="s">
        <v>7502</v>
      </c>
      <c r="J1016" s="4" t="s">
        <v>7503</v>
      </c>
      <c r="K1016" s="4" t="s">
        <v>7504</v>
      </c>
      <c r="L1016" s="4" t="s">
        <v>772</v>
      </c>
      <c r="M1016" s="5">
        <v>45507.0</v>
      </c>
      <c r="N1016" s="4" t="s">
        <v>4512</v>
      </c>
    </row>
    <row r="1017" ht="14.25" hidden="1" customHeight="1">
      <c r="A1017" s="11">
        <v>12559.0</v>
      </c>
      <c r="B1017" s="12" t="s">
        <v>4477</v>
      </c>
      <c r="C1017" s="12" t="s">
        <v>4440</v>
      </c>
      <c r="D1017" s="12" t="s">
        <v>7505</v>
      </c>
      <c r="E1017" s="12" t="s">
        <v>7497</v>
      </c>
      <c r="F1017" s="12" t="s">
        <v>4507</v>
      </c>
      <c r="G1017" s="12" t="s">
        <v>4508</v>
      </c>
      <c r="H1017" s="11">
        <v>3.769211466E9</v>
      </c>
      <c r="I1017" s="12" t="s">
        <v>7506</v>
      </c>
      <c r="J1017" s="12" t="s">
        <v>7507</v>
      </c>
      <c r="K1017" s="12" t="s">
        <v>7508</v>
      </c>
      <c r="L1017" s="12" t="s">
        <v>772</v>
      </c>
      <c r="M1017" s="16">
        <v>45507.0</v>
      </c>
      <c r="N1017" s="12" t="s">
        <v>4512</v>
      </c>
    </row>
    <row r="1018" ht="14.25" hidden="1" customHeight="1">
      <c r="A1018" s="3">
        <v>12559.0</v>
      </c>
      <c r="B1018" s="4" t="s">
        <v>4477</v>
      </c>
      <c r="C1018" s="4" t="s">
        <v>4440</v>
      </c>
      <c r="D1018" s="4" t="s">
        <v>7509</v>
      </c>
      <c r="E1018" s="4" t="s">
        <v>7497</v>
      </c>
      <c r="F1018" s="4" t="s">
        <v>4507</v>
      </c>
      <c r="G1018" s="4" t="s">
        <v>4508</v>
      </c>
      <c r="H1018" s="3">
        <v>1.690118904E9</v>
      </c>
      <c r="I1018" s="4" t="s">
        <v>7510</v>
      </c>
      <c r="J1018" s="4" t="s">
        <v>7511</v>
      </c>
      <c r="K1018" s="4" t="s">
        <v>7512</v>
      </c>
      <c r="L1018" s="4" t="s">
        <v>772</v>
      </c>
      <c r="M1018" s="5">
        <v>45507.0</v>
      </c>
      <c r="N1018" s="4" t="s">
        <v>4512</v>
      </c>
    </row>
    <row r="1019" ht="14.25" hidden="1" customHeight="1">
      <c r="A1019" s="11">
        <v>12559.0</v>
      </c>
      <c r="B1019" s="12" t="s">
        <v>4477</v>
      </c>
      <c r="C1019" s="12" t="s">
        <v>4440</v>
      </c>
      <c r="D1019" s="12" t="s">
        <v>7513</v>
      </c>
      <c r="E1019" s="12" t="s">
        <v>7497</v>
      </c>
      <c r="F1019" s="12" t="s">
        <v>4507</v>
      </c>
      <c r="G1019" s="12" t="s">
        <v>4508</v>
      </c>
      <c r="H1019" s="11">
        <v>1.523592883E9</v>
      </c>
      <c r="I1019" s="12" t="s">
        <v>7514</v>
      </c>
      <c r="J1019" s="12" t="s">
        <v>7515</v>
      </c>
      <c r="K1019" s="12" t="s">
        <v>7516</v>
      </c>
      <c r="L1019" s="12" t="s">
        <v>772</v>
      </c>
      <c r="M1019" s="16">
        <v>45507.0</v>
      </c>
      <c r="N1019" s="12" t="s">
        <v>4512</v>
      </c>
    </row>
    <row r="1020" ht="14.25" hidden="1" customHeight="1">
      <c r="A1020" s="3">
        <v>12547.0</v>
      </c>
      <c r="B1020" s="4" t="s">
        <v>4478</v>
      </c>
      <c r="C1020" s="4" t="s">
        <v>4434</v>
      </c>
      <c r="D1020" s="4" t="s">
        <v>7483</v>
      </c>
      <c r="E1020" s="4" t="s">
        <v>7484</v>
      </c>
      <c r="F1020" s="4" t="s">
        <v>4507</v>
      </c>
      <c r="G1020" s="4" t="s">
        <v>4508</v>
      </c>
      <c r="H1020" s="3">
        <v>3.791368382E9</v>
      </c>
      <c r="I1020" s="4" t="s">
        <v>7485</v>
      </c>
      <c r="J1020" s="4" t="s">
        <v>7486</v>
      </c>
      <c r="K1020" s="4" t="s">
        <v>7487</v>
      </c>
      <c r="L1020" s="4" t="s">
        <v>772</v>
      </c>
      <c r="M1020" s="5">
        <v>45507.0</v>
      </c>
      <c r="N1020" s="4" t="s">
        <v>4512</v>
      </c>
    </row>
    <row r="1021" ht="14.25" hidden="1" customHeight="1">
      <c r="A1021" s="11">
        <v>12547.0</v>
      </c>
      <c r="B1021" s="12" t="s">
        <v>4478</v>
      </c>
      <c r="C1021" s="12" t="s">
        <v>4434</v>
      </c>
      <c r="D1021" s="12" t="s">
        <v>7488</v>
      </c>
      <c r="E1021" s="12" t="s">
        <v>7484</v>
      </c>
      <c r="F1021" s="12" t="s">
        <v>4507</v>
      </c>
      <c r="G1021" s="12" t="s">
        <v>4508</v>
      </c>
      <c r="H1021" s="11">
        <v>6.184749343E9</v>
      </c>
      <c r="I1021" s="12" t="s">
        <v>7489</v>
      </c>
      <c r="J1021" s="12" t="s">
        <v>7490</v>
      </c>
      <c r="K1021" s="12" t="s">
        <v>7491</v>
      </c>
      <c r="L1021" s="12" t="s">
        <v>772</v>
      </c>
      <c r="M1021" s="16">
        <v>45507.0</v>
      </c>
      <c r="N1021" s="12" t="s">
        <v>4512</v>
      </c>
    </row>
    <row r="1022" ht="14.25" hidden="1" customHeight="1">
      <c r="A1022" s="3">
        <v>12547.0</v>
      </c>
      <c r="B1022" s="4" t="s">
        <v>4478</v>
      </c>
      <c r="C1022" s="4" t="s">
        <v>4434</v>
      </c>
      <c r="D1022" s="4" t="s">
        <v>7492</v>
      </c>
      <c r="E1022" s="4" t="s">
        <v>7484</v>
      </c>
      <c r="F1022" s="4" t="s">
        <v>4507</v>
      </c>
      <c r="G1022" s="4" t="s">
        <v>4508</v>
      </c>
      <c r="H1022" s="3">
        <v>3.384853718E9</v>
      </c>
      <c r="I1022" s="4" t="s">
        <v>7493</v>
      </c>
      <c r="J1022" s="4" t="s">
        <v>7494</v>
      </c>
      <c r="K1022" s="4" t="s">
        <v>7495</v>
      </c>
      <c r="L1022" s="4" t="s">
        <v>772</v>
      </c>
      <c r="M1022" s="5">
        <v>45507.0</v>
      </c>
      <c r="N1022" s="4" t="s">
        <v>4512</v>
      </c>
    </row>
    <row r="1023" ht="14.25" hidden="1" customHeight="1">
      <c r="A1023" s="11">
        <v>12544.0</v>
      </c>
      <c r="B1023" s="12" t="s">
        <v>4479</v>
      </c>
      <c r="C1023" s="12" t="s">
        <v>4440</v>
      </c>
      <c r="D1023" s="12" t="s">
        <v>7496</v>
      </c>
      <c r="E1023" s="12" t="s">
        <v>7497</v>
      </c>
      <c r="F1023" s="12" t="s">
        <v>4507</v>
      </c>
      <c r="G1023" s="12" t="s">
        <v>4508</v>
      </c>
      <c r="H1023" s="11">
        <v>2.431041768E9</v>
      </c>
      <c r="I1023" s="12" t="s">
        <v>7498</v>
      </c>
      <c r="J1023" s="12" t="s">
        <v>7499</v>
      </c>
      <c r="K1023" s="12" t="s">
        <v>7500</v>
      </c>
      <c r="L1023" s="12" t="s">
        <v>772</v>
      </c>
      <c r="M1023" s="16">
        <v>45507.0</v>
      </c>
      <c r="N1023" s="12" t="s">
        <v>4512</v>
      </c>
    </row>
    <row r="1024" ht="14.25" hidden="1" customHeight="1">
      <c r="A1024" s="3">
        <v>12544.0</v>
      </c>
      <c r="B1024" s="4" t="s">
        <v>4479</v>
      </c>
      <c r="C1024" s="4" t="s">
        <v>4440</v>
      </c>
      <c r="D1024" s="4" t="s">
        <v>7501</v>
      </c>
      <c r="E1024" s="4" t="s">
        <v>7497</v>
      </c>
      <c r="F1024" s="4" t="s">
        <v>4507</v>
      </c>
      <c r="G1024" s="4" t="s">
        <v>4508</v>
      </c>
      <c r="H1024" s="3">
        <v>3.510894142E9</v>
      </c>
      <c r="I1024" s="4" t="s">
        <v>7502</v>
      </c>
      <c r="J1024" s="4" t="s">
        <v>7503</v>
      </c>
      <c r="K1024" s="4" t="s">
        <v>7504</v>
      </c>
      <c r="L1024" s="4" t="s">
        <v>772</v>
      </c>
      <c r="M1024" s="5">
        <v>45507.0</v>
      </c>
      <c r="N1024" s="4" t="s">
        <v>4512</v>
      </c>
    </row>
    <row r="1025" ht="14.25" hidden="1" customHeight="1">
      <c r="A1025" s="11">
        <v>12544.0</v>
      </c>
      <c r="B1025" s="12" t="s">
        <v>4479</v>
      </c>
      <c r="C1025" s="12" t="s">
        <v>4440</v>
      </c>
      <c r="D1025" s="12" t="s">
        <v>7505</v>
      </c>
      <c r="E1025" s="12" t="s">
        <v>7497</v>
      </c>
      <c r="F1025" s="12" t="s">
        <v>4507</v>
      </c>
      <c r="G1025" s="12" t="s">
        <v>4508</v>
      </c>
      <c r="H1025" s="11">
        <v>3.769211466E9</v>
      </c>
      <c r="I1025" s="12" t="s">
        <v>7506</v>
      </c>
      <c r="J1025" s="12" t="s">
        <v>7507</v>
      </c>
      <c r="K1025" s="12" t="s">
        <v>7508</v>
      </c>
      <c r="L1025" s="12" t="s">
        <v>772</v>
      </c>
      <c r="M1025" s="16">
        <v>45507.0</v>
      </c>
      <c r="N1025" s="12" t="s">
        <v>4512</v>
      </c>
    </row>
    <row r="1026" ht="14.25" hidden="1" customHeight="1">
      <c r="A1026" s="3">
        <v>12544.0</v>
      </c>
      <c r="B1026" s="4" t="s">
        <v>4479</v>
      </c>
      <c r="C1026" s="4" t="s">
        <v>4440</v>
      </c>
      <c r="D1026" s="4" t="s">
        <v>7509</v>
      </c>
      <c r="E1026" s="4" t="s">
        <v>7497</v>
      </c>
      <c r="F1026" s="4" t="s">
        <v>4507</v>
      </c>
      <c r="G1026" s="4" t="s">
        <v>4508</v>
      </c>
      <c r="H1026" s="3">
        <v>1.690118904E9</v>
      </c>
      <c r="I1026" s="4" t="s">
        <v>7510</v>
      </c>
      <c r="J1026" s="4" t="s">
        <v>7511</v>
      </c>
      <c r="K1026" s="4" t="s">
        <v>7512</v>
      </c>
      <c r="L1026" s="4" t="s">
        <v>772</v>
      </c>
      <c r="M1026" s="5">
        <v>45507.0</v>
      </c>
      <c r="N1026" s="4" t="s">
        <v>4512</v>
      </c>
    </row>
    <row r="1027" ht="14.25" hidden="1" customHeight="1">
      <c r="A1027" s="11">
        <v>12544.0</v>
      </c>
      <c r="B1027" s="12" t="s">
        <v>4479</v>
      </c>
      <c r="C1027" s="12" t="s">
        <v>4440</v>
      </c>
      <c r="D1027" s="12" t="s">
        <v>7513</v>
      </c>
      <c r="E1027" s="12" t="s">
        <v>7497</v>
      </c>
      <c r="F1027" s="12" t="s">
        <v>4507</v>
      </c>
      <c r="G1027" s="12" t="s">
        <v>4508</v>
      </c>
      <c r="H1027" s="11">
        <v>1.523592883E9</v>
      </c>
      <c r="I1027" s="12" t="s">
        <v>7514</v>
      </c>
      <c r="J1027" s="12" t="s">
        <v>7515</v>
      </c>
      <c r="K1027" s="12" t="s">
        <v>7516</v>
      </c>
      <c r="L1027" s="12" t="s">
        <v>772</v>
      </c>
      <c r="M1027" s="16">
        <v>45507.0</v>
      </c>
      <c r="N1027" s="12" t="s">
        <v>4512</v>
      </c>
    </row>
    <row r="1028" ht="14.25" hidden="1" customHeight="1">
      <c r="A1028" s="3">
        <v>12533.0</v>
      </c>
      <c r="B1028" s="4" t="s">
        <v>4480</v>
      </c>
      <c r="C1028" s="4" t="s">
        <v>4489</v>
      </c>
      <c r="D1028" s="4" t="s">
        <v>7579</v>
      </c>
      <c r="E1028" s="4" t="s">
        <v>4490</v>
      </c>
      <c r="F1028" s="4" t="s">
        <v>4554</v>
      </c>
      <c r="G1028" s="4" t="s">
        <v>4508</v>
      </c>
      <c r="H1028" s="3">
        <v>1636944.0</v>
      </c>
      <c r="I1028" s="4" t="s">
        <v>7580</v>
      </c>
      <c r="J1028" s="4" t="s">
        <v>7581</v>
      </c>
      <c r="K1028" s="4" t="s">
        <v>7582</v>
      </c>
      <c r="L1028" s="4" t="s">
        <v>772</v>
      </c>
      <c r="M1028" s="5">
        <v>45507.0</v>
      </c>
      <c r="N1028" s="4" t="s">
        <v>4512</v>
      </c>
    </row>
    <row r="1029" ht="14.25" hidden="1" customHeight="1">
      <c r="A1029" s="11">
        <v>12533.0</v>
      </c>
      <c r="B1029" s="12" t="s">
        <v>4480</v>
      </c>
      <c r="C1029" s="12" t="s">
        <v>4485</v>
      </c>
      <c r="D1029" s="12" t="s">
        <v>7583</v>
      </c>
      <c r="E1029" s="12" t="s">
        <v>4486</v>
      </c>
      <c r="F1029" s="12" t="s">
        <v>5144</v>
      </c>
      <c r="G1029" s="12" t="s">
        <v>4508</v>
      </c>
      <c r="H1029" s="11">
        <v>1.07931505E8</v>
      </c>
      <c r="I1029" s="12" t="s">
        <v>6306</v>
      </c>
      <c r="J1029" s="12" t="s">
        <v>6307</v>
      </c>
      <c r="K1029" s="12" t="s">
        <v>7584</v>
      </c>
      <c r="L1029" s="12" t="s">
        <v>772</v>
      </c>
      <c r="M1029" s="16">
        <v>45507.0</v>
      </c>
      <c r="N1029" s="12" t="s">
        <v>4512</v>
      </c>
    </row>
    <row r="1030" ht="14.25" hidden="1" customHeight="1">
      <c r="A1030" s="3">
        <v>12533.0</v>
      </c>
      <c r="B1030" s="4" t="s">
        <v>4480</v>
      </c>
      <c r="C1030" s="4" t="s">
        <v>4485</v>
      </c>
      <c r="D1030" s="4" t="s">
        <v>7585</v>
      </c>
      <c r="E1030" s="4" t="s">
        <v>4486</v>
      </c>
      <c r="F1030" s="4" t="s">
        <v>4554</v>
      </c>
      <c r="G1030" s="4" t="s">
        <v>4508</v>
      </c>
      <c r="H1030" s="3">
        <v>1230320.0</v>
      </c>
      <c r="I1030" s="4" t="s">
        <v>7586</v>
      </c>
      <c r="J1030" s="4" t="s">
        <v>7587</v>
      </c>
      <c r="K1030" s="4" t="s">
        <v>7588</v>
      </c>
      <c r="L1030" s="4" t="s">
        <v>772</v>
      </c>
      <c r="M1030" s="5">
        <v>45507.0</v>
      </c>
      <c r="N1030" s="4" t="s">
        <v>4512</v>
      </c>
    </row>
    <row r="1031" ht="14.25" hidden="1" customHeight="1">
      <c r="A1031" s="11">
        <v>12533.0</v>
      </c>
      <c r="B1031" s="12" t="s">
        <v>4480</v>
      </c>
      <c r="C1031" s="12" t="s">
        <v>4481</v>
      </c>
      <c r="D1031" s="12" t="s">
        <v>7589</v>
      </c>
      <c r="E1031" s="12" t="s">
        <v>4482</v>
      </c>
      <c r="F1031" s="12" t="s">
        <v>4554</v>
      </c>
      <c r="G1031" s="12" t="s">
        <v>4508</v>
      </c>
      <c r="H1031" s="11">
        <v>2810052.0</v>
      </c>
      <c r="I1031" s="12" t="s">
        <v>4682</v>
      </c>
      <c r="J1031" s="12" t="s">
        <v>4683</v>
      </c>
      <c r="K1031" s="12" t="s">
        <v>7590</v>
      </c>
      <c r="L1031" s="12" t="s">
        <v>772</v>
      </c>
      <c r="M1031" s="16">
        <v>45507.0</v>
      </c>
      <c r="N1031" s="12" t="s">
        <v>4512</v>
      </c>
    </row>
    <row r="1032" ht="14.25" hidden="1" customHeight="1">
      <c r="A1032" s="3">
        <v>12533.0</v>
      </c>
      <c r="B1032" s="4" t="s">
        <v>4480</v>
      </c>
      <c r="C1032" s="4" t="s">
        <v>4493</v>
      </c>
      <c r="D1032" s="4" t="s">
        <v>7591</v>
      </c>
      <c r="E1032" s="4" t="s">
        <v>7592</v>
      </c>
      <c r="F1032" s="4" t="s">
        <v>4554</v>
      </c>
      <c r="G1032" s="4" t="s">
        <v>4508</v>
      </c>
      <c r="H1032" s="3">
        <v>159300.0</v>
      </c>
      <c r="I1032" s="4" t="s">
        <v>4695</v>
      </c>
      <c r="J1032" s="4" t="s">
        <v>4696</v>
      </c>
      <c r="K1032" s="4" t="s">
        <v>7593</v>
      </c>
      <c r="L1032" s="4" t="s">
        <v>772</v>
      </c>
      <c r="M1032" s="5">
        <v>45507.0</v>
      </c>
      <c r="N1032" s="4" t="s">
        <v>4512</v>
      </c>
    </row>
    <row r="1033" ht="14.25" hidden="1" customHeight="1">
      <c r="A1033" s="11">
        <v>12533.0</v>
      </c>
      <c r="B1033" s="12" t="s">
        <v>4480</v>
      </c>
      <c r="C1033" s="12" t="s">
        <v>1097</v>
      </c>
      <c r="D1033" s="12" t="s">
        <v>4771</v>
      </c>
      <c r="E1033" s="12" t="s">
        <v>4772</v>
      </c>
      <c r="F1033" s="12" t="s">
        <v>4507</v>
      </c>
      <c r="G1033" s="12" t="s">
        <v>4508</v>
      </c>
      <c r="H1033" s="11">
        <v>1.6976402E7</v>
      </c>
      <c r="I1033" s="12" t="s">
        <v>4773</v>
      </c>
      <c r="J1033" s="12" t="s">
        <v>4774</v>
      </c>
      <c r="K1033" s="12" t="s">
        <v>4775</v>
      </c>
      <c r="L1033" s="12" t="s">
        <v>772</v>
      </c>
      <c r="M1033" s="16">
        <v>45507.0</v>
      </c>
      <c r="N1033" s="12" t="s">
        <v>4512</v>
      </c>
    </row>
    <row r="1034" ht="14.25" hidden="1" customHeight="1">
      <c r="A1034" s="3"/>
      <c r="B1034" s="4" t="s">
        <v>817</v>
      </c>
      <c r="C1034" s="4" t="s">
        <v>7594</v>
      </c>
      <c r="D1034" s="4" t="s">
        <v>4506</v>
      </c>
      <c r="E1034" s="4" t="s">
        <v>4507</v>
      </c>
      <c r="F1034" s="4" t="s">
        <v>4508</v>
      </c>
      <c r="G1034" s="4" t="s">
        <v>7595</v>
      </c>
      <c r="H1034" s="3">
        <v>70832.0</v>
      </c>
      <c r="I1034" s="4" t="s">
        <v>7596</v>
      </c>
      <c r="J1034" s="4" t="s">
        <v>7597</v>
      </c>
      <c r="K1034" s="4" t="s">
        <v>772</v>
      </c>
      <c r="L1034" s="4" t="s">
        <v>773</v>
      </c>
      <c r="M1034" s="5"/>
      <c r="N1034" s="4" t="s">
        <v>816</v>
      </c>
    </row>
  </sheetData>
  <autoFilter ref="$A$1:$Z$1034">
    <filterColumn colId="0">
      <filters>
        <filter val="13856"/>
      </filters>
    </filterColumn>
  </autoFilter>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17.0"/>
    <col customWidth="1" min="3" max="3" width="53.0"/>
    <col customWidth="1" min="4" max="4" width="30.13"/>
    <col customWidth="1" min="5" max="5" width="24.5"/>
    <col customWidth="1" min="6" max="6" width="22.38"/>
    <col customWidth="1" min="7" max="7" width="58.88"/>
    <col customWidth="1" min="8" max="8" width="26.63"/>
    <col customWidth="1" min="9" max="9" width="77.88"/>
    <col customWidth="1" min="10" max="10" width="15.75"/>
    <col customWidth="1" min="11" max="11" width="29.13"/>
    <col customWidth="1" min="12" max="12" width="9.75"/>
    <col customWidth="1" min="13" max="13" width="45.88"/>
    <col customWidth="1" min="14" max="14" width="17.88"/>
    <col customWidth="1" min="15" max="15" width="77.13"/>
    <col customWidth="1" min="16" max="16" width="12.0"/>
    <col customWidth="1" min="17" max="18" width="80.5"/>
    <col customWidth="1" min="19" max="19" width="16.75"/>
    <col customWidth="1" min="20" max="20" width="9.88"/>
    <col customWidth="1" min="21" max="21" width="14.75"/>
    <col customWidth="1" min="22" max="22" width="11.63"/>
    <col customWidth="1" min="23" max="23" width="14.25"/>
    <col customWidth="1" min="24" max="24" width="15.88"/>
    <col customWidth="1" min="25" max="25" width="15.13"/>
    <col customWidth="1" min="26" max="26" width="57.63"/>
    <col customWidth="1" min="27" max="27" width="10.25"/>
    <col customWidth="1" min="28" max="28" width="26.75"/>
    <col customWidth="1" min="29" max="29" width="29.75"/>
    <col customWidth="1" min="30" max="30" width="10.25"/>
    <col customWidth="1" min="31" max="32" width="4.75"/>
  </cols>
  <sheetData>
    <row r="1" ht="14.25" customHeight="1">
      <c r="A1" s="2" t="s">
        <v>7598</v>
      </c>
      <c r="B1" s="2" t="s">
        <v>1</v>
      </c>
      <c r="C1" s="2" t="s">
        <v>2</v>
      </c>
      <c r="D1" s="2" t="s">
        <v>7599</v>
      </c>
      <c r="E1" s="2" t="s">
        <v>7600</v>
      </c>
      <c r="F1" s="2" t="s">
        <v>6</v>
      </c>
      <c r="G1" s="2" t="s">
        <v>7</v>
      </c>
      <c r="H1" s="2" t="s">
        <v>8</v>
      </c>
      <c r="I1" s="2" t="s">
        <v>9</v>
      </c>
      <c r="J1" s="2" t="s">
        <v>21</v>
      </c>
      <c r="K1" s="2" t="s">
        <v>22</v>
      </c>
      <c r="L1" s="2" t="s">
        <v>7601</v>
      </c>
      <c r="M1" s="2" t="s">
        <v>7602</v>
      </c>
      <c r="N1" s="2" t="s">
        <v>26</v>
      </c>
      <c r="O1" s="2" t="s">
        <v>27</v>
      </c>
      <c r="P1" s="2" t="s">
        <v>14</v>
      </c>
      <c r="Q1" s="2" t="s">
        <v>7603</v>
      </c>
      <c r="R1" s="2" t="s">
        <v>7604</v>
      </c>
      <c r="S1" s="2" t="s">
        <v>7605</v>
      </c>
      <c r="T1" s="2" t="s">
        <v>7606</v>
      </c>
      <c r="U1" s="2" t="s">
        <v>7607</v>
      </c>
      <c r="V1" s="2" t="s">
        <v>7608</v>
      </c>
      <c r="W1" s="2" t="s">
        <v>7609</v>
      </c>
      <c r="X1" s="2" t="s">
        <v>7610</v>
      </c>
      <c r="Y1" s="2" t="s">
        <v>30</v>
      </c>
      <c r="Z1" s="2" t="s">
        <v>7611</v>
      </c>
      <c r="AA1" s="2" t="s">
        <v>761</v>
      </c>
      <c r="AB1" s="2" t="s">
        <v>762</v>
      </c>
      <c r="AC1" s="2" t="s">
        <v>7612</v>
      </c>
      <c r="AD1" s="2" t="s">
        <v>7613</v>
      </c>
      <c r="AE1" s="2" t="s">
        <v>7614</v>
      </c>
      <c r="AF1" s="2" t="s">
        <v>7615</v>
      </c>
    </row>
    <row r="2" ht="14.25" hidden="1" customHeight="1">
      <c r="A2" s="3">
        <v>2023.0</v>
      </c>
      <c r="B2" s="4" t="s">
        <v>32</v>
      </c>
      <c r="C2" s="4" t="s">
        <v>33</v>
      </c>
      <c r="D2" s="3">
        <v>10.0</v>
      </c>
      <c r="E2" s="4" t="s">
        <v>35</v>
      </c>
      <c r="F2" s="3">
        <v>100.0</v>
      </c>
      <c r="G2" s="4" t="s">
        <v>35</v>
      </c>
      <c r="H2" s="3">
        <v>100.0</v>
      </c>
      <c r="I2" s="4" t="s">
        <v>36</v>
      </c>
      <c r="J2" s="3">
        <v>1.0</v>
      </c>
      <c r="K2" s="4" t="s">
        <v>55</v>
      </c>
      <c r="L2" s="3">
        <v>1400.0</v>
      </c>
      <c r="M2" s="4" t="s">
        <v>57</v>
      </c>
      <c r="N2" s="3">
        <v>1401.0</v>
      </c>
      <c r="O2" s="4" t="s">
        <v>58</v>
      </c>
      <c r="P2" s="3">
        <v>14087.0</v>
      </c>
      <c r="Q2" s="4" t="s">
        <v>7616</v>
      </c>
      <c r="R2" s="4" t="s">
        <v>7617</v>
      </c>
      <c r="S2" s="3">
        <v>8215.0</v>
      </c>
      <c r="T2" s="3">
        <v>1.0</v>
      </c>
      <c r="U2" s="4" t="s">
        <v>7618</v>
      </c>
      <c r="V2" s="3">
        <v>4432.0</v>
      </c>
      <c r="W2" s="3">
        <v>7138434.0</v>
      </c>
      <c r="X2" s="3">
        <v>1.52822217E8</v>
      </c>
      <c r="Y2" s="3">
        <v>1.52814969E8</v>
      </c>
      <c r="Z2" s="4" t="s">
        <v>7619</v>
      </c>
      <c r="AA2" s="4" t="s">
        <v>7620</v>
      </c>
      <c r="AB2" s="5">
        <v>45507.0</v>
      </c>
      <c r="AC2" s="4" t="s">
        <v>4512</v>
      </c>
      <c r="AD2" s="4" t="s">
        <v>816</v>
      </c>
      <c r="AE2" s="4" t="s">
        <v>816</v>
      </c>
      <c r="AF2" s="4" t="s">
        <v>816</v>
      </c>
    </row>
    <row r="3" ht="14.25" hidden="1" customHeight="1">
      <c r="A3" s="11">
        <v>2023.0</v>
      </c>
      <c r="B3" s="12" t="s">
        <v>32</v>
      </c>
      <c r="C3" s="12" t="s">
        <v>33</v>
      </c>
      <c r="D3" s="11">
        <v>10.0</v>
      </c>
      <c r="E3" s="12" t="s">
        <v>35</v>
      </c>
      <c r="F3" s="11">
        <v>100.0</v>
      </c>
      <c r="G3" s="12" t="s">
        <v>35</v>
      </c>
      <c r="H3" s="11">
        <v>100.0</v>
      </c>
      <c r="I3" s="12" t="s">
        <v>36</v>
      </c>
      <c r="J3" s="11">
        <v>1.0</v>
      </c>
      <c r="K3" s="12" t="s">
        <v>55</v>
      </c>
      <c r="L3" s="11">
        <v>1400.0</v>
      </c>
      <c r="M3" s="12" t="s">
        <v>57</v>
      </c>
      <c r="N3" s="11">
        <v>1401.0</v>
      </c>
      <c r="O3" s="12" t="s">
        <v>58</v>
      </c>
      <c r="P3" s="11">
        <v>14235.0</v>
      </c>
      <c r="Q3" s="12" t="s">
        <v>105</v>
      </c>
      <c r="R3" s="12" t="s">
        <v>7621</v>
      </c>
      <c r="S3" s="11">
        <v>4194.0</v>
      </c>
      <c r="T3" s="11">
        <v>1.0</v>
      </c>
      <c r="U3" s="12" t="s">
        <v>7618</v>
      </c>
      <c r="V3" s="11">
        <v>4632.0</v>
      </c>
      <c r="W3" s="11">
        <v>2.7430886E7</v>
      </c>
      <c r="X3" s="11">
        <v>0.0</v>
      </c>
      <c r="Y3" s="11">
        <v>0.0</v>
      </c>
      <c r="Z3" s="12" t="s">
        <v>7622</v>
      </c>
      <c r="AA3" s="12" t="s">
        <v>7620</v>
      </c>
      <c r="AB3" s="16">
        <v>45507.0</v>
      </c>
      <c r="AC3" s="12" t="s">
        <v>4512</v>
      </c>
      <c r="AD3" s="12" t="s">
        <v>816</v>
      </c>
      <c r="AE3" s="12" t="s">
        <v>816</v>
      </c>
      <c r="AF3" s="12" t="s">
        <v>816</v>
      </c>
    </row>
    <row r="4" ht="14.25" hidden="1" customHeight="1">
      <c r="A4" s="3">
        <v>2023.0</v>
      </c>
      <c r="B4" s="4" t="s">
        <v>32</v>
      </c>
      <c r="C4" s="4" t="s">
        <v>33</v>
      </c>
      <c r="D4" s="3">
        <v>10.0</v>
      </c>
      <c r="E4" s="4" t="s">
        <v>35</v>
      </c>
      <c r="F4" s="3">
        <v>100.0</v>
      </c>
      <c r="G4" s="4" t="s">
        <v>35</v>
      </c>
      <c r="H4" s="3">
        <v>100.0</v>
      </c>
      <c r="I4" s="4" t="s">
        <v>36</v>
      </c>
      <c r="J4" s="3">
        <v>1.0</v>
      </c>
      <c r="K4" s="4" t="s">
        <v>55</v>
      </c>
      <c r="L4" s="3">
        <v>1400.0</v>
      </c>
      <c r="M4" s="4" t="s">
        <v>57</v>
      </c>
      <c r="N4" s="3">
        <v>1401.0</v>
      </c>
      <c r="O4" s="4" t="s">
        <v>58</v>
      </c>
      <c r="P4" s="3">
        <v>14235.0</v>
      </c>
      <c r="Q4" s="4" t="s">
        <v>105</v>
      </c>
      <c r="R4" s="4" t="s">
        <v>7621</v>
      </c>
      <c r="S4" s="3">
        <v>4194.0</v>
      </c>
      <c r="T4" s="3">
        <v>1.0</v>
      </c>
      <c r="U4" s="4" t="s">
        <v>7618</v>
      </c>
      <c r="V4" s="3">
        <v>4632.0</v>
      </c>
      <c r="W4" s="3">
        <v>2.7430886E7</v>
      </c>
      <c r="X4" s="3">
        <v>3.89509456E8</v>
      </c>
      <c r="Y4" s="3">
        <v>3.89509453E8</v>
      </c>
      <c r="Z4" s="4" t="s">
        <v>7622</v>
      </c>
      <c r="AA4" s="4" t="s">
        <v>7620</v>
      </c>
      <c r="AB4" s="5">
        <v>45507.0</v>
      </c>
      <c r="AC4" s="4" t="s">
        <v>4512</v>
      </c>
      <c r="AD4" s="4" t="s">
        <v>816</v>
      </c>
      <c r="AE4" s="4" t="s">
        <v>816</v>
      </c>
      <c r="AF4" s="4" t="s">
        <v>816</v>
      </c>
    </row>
    <row r="5" ht="14.25" hidden="1" customHeight="1">
      <c r="A5" s="11">
        <v>2023.0</v>
      </c>
      <c r="B5" s="12" t="s">
        <v>32</v>
      </c>
      <c r="C5" s="12" t="s">
        <v>33</v>
      </c>
      <c r="D5" s="11">
        <v>10.0</v>
      </c>
      <c r="E5" s="12" t="s">
        <v>35</v>
      </c>
      <c r="F5" s="11">
        <v>100.0</v>
      </c>
      <c r="G5" s="12" t="s">
        <v>35</v>
      </c>
      <c r="H5" s="11">
        <v>100.0</v>
      </c>
      <c r="I5" s="12" t="s">
        <v>36</v>
      </c>
      <c r="J5" s="11">
        <v>1.0</v>
      </c>
      <c r="K5" s="12" t="s">
        <v>55</v>
      </c>
      <c r="L5" s="11">
        <v>1400.0</v>
      </c>
      <c r="M5" s="12" t="s">
        <v>57</v>
      </c>
      <c r="N5" s="11">
        <v>1401.0</v>
      </c>
      <c r="O5" s="12" t="s">
        <v>58</v>
      </c>
      <c r="P5" s="11">
        <v>14235.0</v>
      </c>
      <c r="Q5" s="12" t="s">
        <v>105</v>
      </c>
      <c r="R5" s="12" t="s">
        <v>7621</v>
      </c>
      <c r="S5" s="11">
        <v>4194.0</v>
      </c>
      <c r="T5" s="11">
        <v>1.0</v>
      </c>
      <c r="U5" s="12" t="s">
        <v>7618</v>
      </c>
      <c r="V5" s="11">
        <v>4632.0</v>
      </c>
      <c r="W5" s="11">
        <v>2.7430886E7</v>
      </c>
      <c r="X5" s="11">
        <v>0.0</v>
      </c>
      <c r="Y5" s="11">
        <v>0.0</v>
      </c>
      <c r="Z5" s="12" t="s">
        <v>7622</v>
      </c>
      <c r="AA5" s="12" t="s">
        <v>7620</v>
      </c>
      <c r="AB5" s="16">
        <v>45507.0</v>
      </c>
      <c r="AC5" s="12" t="s">
        <v>4512</v>
      </c>
      <c r="AD5" s="12" t="s">
        <v>816</v>
      </c>
      <c r="AE5" s="12" t="s">
        <v>816</v>
      </c>
      <c r="AF5" s="12" t="s">
        <v>816</v>
      </c>
    </row>
    <row r="6" ht="14.25" hidden="1" customHeight="1">
      <c r="A6" s="3">
        <v>2023.0</v>
      </c>
      <c r="B6" s="4" t="s">
        <v>32</v>
      </c>
      <c r="C6" s="4" t="s">
        <v>33</v>
      </c>
      <c r="D6" s="3">
        <v>10.0</v>
      </c>
      <c r="E6" s="4" t="s">
        <v>35</v>
      </c>
      <c r="F6" s="3">
        <v>100.0</v>
      </c>
      <c r="G6" s="4" t="s">
        <v>35</v>
      </c>
      <c r="H6" s="3">
        <v>100.0</v>
      </c>
      <c r="I6" s="4" t="s">
        <v>36</v>
      </c>
      <c r="J6" s="3">
        <v>1.0</v>
      </c>
      <c r="K6" s="4" t="s">
        <v>55</v>
      </c>
      <c r="L6" s="3">
        <v>1400.0</v>
      </c>
      <c r="M6" s="4" t="s">
        <v>57</v>
      </c>
      <c r="N6" s="3">
        <v>1401.0</v>
      </c>
      <c r="O6" s="4" t="s">
        <v>58</v>
      </c>
      <c r="P6" s="3">
        <v>14497.0</v>
      </c>
      <c r="Q6" s="4" t="s">
        <v>239</v>
      </c>
      <c r="R6" s="4" t="s">
        <v>7623</v>
      </c>
      <c r="S6" s="3">
        <v>8199.0</v>
      </c>
      <c r="T6" s="3">
        <v>1.0</v>
      </c>
      <c r="U6" s="4" t="s">
        <v>7618</v>
      </c>
      <c r="V6" s="3">
        <v>4984.0</v>
      </c>
      <c r="W6" s="3">
        <v>1.40821094E8</v>
      </c>
      <c r="X6" s="3">
        <v>5.84002954E8</v>
      </c>
      <c r="Y6" s="3">
        <v>5.84002954E8</v>
      </c>
      <c r="Z6" s="4" t="s">
        <v>7624</v>
      </c>
      <c r="AA6" s="4" t="s">
        <v>7620</v>
      </c>
      <c r="AB6" s="5">
        <v>45507.0</v>
      </c>
      <c r="AC6" s="4" t="s">
        <v>4512</v>
      </c>
      <c r="AD6" s="4" t="s">
        <v>816</v>
      </c>
      <c r="AE6" s="4" t="s">
        <v>816</v>
      </c>
      <c r="AF6" s="4" t="s">
        <v>816</v>
      </c>
    </row>
    <row r="7" ht="14.25" hidden="1" customHeight="1">
      <c r="A7" s="11">
        <v>2023.0</v>
      </c>
      <c r="B7" s="12" t="s">
        <v>32</v>
      </c>
      <c r="C7" s="12" t="s">
        <v>33</v>
      </c>
      <c r="D7" s="11">
        <v>10.0</v>
      </c>
      <c r="E7" s="12" t="s">
        <v>35</v>
      </c>
      <c r="F7" s="11">
        <v>100.0</v>
      </c>
      <c r="G7" s="12" t="s">
        <v>35</v>
      </c>
      <c r="H7" s="11">
        <v>100.0</v>
      </c>
      <c r="I7" s="12" t="s">
        <v>36</v>
      </c>
      <c r="J7" s="11">
        <v>1.0</v>
      </c>
      <c r="K7" s="12" t="s">
        <v>55</v>
      </c>
      <c r="L7" s="11">
        <v>1400.0</v>
      </c>
      <c r="M7" s="12" t="s">
        <v>57</v>
      </c>
      <c r="N7" s="11">
        <v>1401.0</v>
      </c>
      <c r="O7" s="12" t="s">
        <v>58</v>
      </c>
      <c r="P7" s="11">
        <v>14497.0</v>
      </c>
      <c r="Q7" s="12" t="s">
        <v>239</v>
      </c>
      <c r="R7" s="12" t="s">
        <v>7623</v>
      </c>
      <c r="S7" s="11">
        <v>8199.0</v>
      </c>
      <c r="T7" s="11">
        <v>1.0</v>
      </c>
      <c r="U7" s="12" t="s">
        <v>7618</v>
      </c>
      <c r="V7" s="11">
        <v>4984.0</v>
      </c>
      <c r="W7" s="11">
        <v>1.40821094E8</v>
      </c>
      <c r="X7" s="11">
        <v>6.53059737E8</v>
      </c>
      <c r="Y7" s="11">
        <v>6.53059737E8</v>
      </c>
      <c r="Z7" s="12" t="s">
        <v>7624</v>
      </c>
      <c r="AA7" s="12" t="s">
        <v>7620</v>
      </c>
      <c r="AB7" s="16">
        <v>45507.0</v>
      </c>
      <c r="AC7" s="12" t="s">
        <v>4512</v>
      </c>
      <c r="AD7" s="12" t="s">
        <v>816</v>
      </c>
      <c r="AE7" s="12" t="s">
        <v>816</v>
      </c>
      <c r="AF7" s="12" t="s">
        <v>816</v>
      </c>
    </row>
    <row r="8" ht="14.25" hidden="1" customHeight="1">
      <c r="A8" s="3">
        <v>2023.0</v>
      </c>
      <c r="B8" s="4" t="s">
        <v>32</v>
      </c>
      <c r="C8" s="4" t="s">
        <v>33</v>
      </c>
      <c r="D8" s="3">
        <v>10.0</v>
      </c>
      <c r="E8" s="4" t="s">
        <v>35</v>
      </c>
      <c r="F8" s="3">
        <v>100.0</v>
      </c>
      <c r="G8" s="4" t="s">
        <v>35</v>
      </c>
      <c r="H8" s="3">
        <v>100.0</v>
      </c>
      <c r="I8" s="4" t="s">
        <v>36</v>
      </c>
      <c r="J8" s="3">
        <v>1.0</v>
      </c>
      <c r="K8" s="4" t="s">
        <v>55</v>
      </c>
      <c r="L8" s="3">
        <v>1400.0</v>
      </c>
      <c r="M8" s="4" t="s">
        <v>57</v>
      </c>
      <c r="N8" s="3">
        <v>1401.0</v>
      </c>
      <c r="O8" s="4" t="s">
        <v>58</v>
      </c>
      <c r="P8" s="3">
        <v>14497.0</v>
      </c>
      <c r="Q8" s="4" t="s">
        <v>239</v>
      </c>
      <c r="R8" s="4" t="s">
        <v>7623</v>
      </c>
      <c r="S8" s="3">
        <v>8199.0</v>
      </c>
      <c r="T8" s="3">
        <v>1.0</v>
      </c>
      <c r="U8" s="4" t="s">
        <v>7618</v>
      </c>
      <c r="V8" s="3">
        <v>4984.0</v>
      </c>
      <c r="W8" s="3">
        <v>1.40821094E8</v>
      </c>
      <c r="X8" s="3">
        <v>6.10910037E8</v>
      </c>
      <c r="Y8" s="3">
        <v>6.10910037E8</v>
      </c>
      <c r="Z8" s="4" t="s">
        <v>7624</v>
      </c>
      <c r="AA8" s="4" t="s">
        <v>7620</v>
      </c>
      <c r="AB8" s="5">
        <v>45507.0</v>
      </c>
      <c r="AC8" s="4" t="s">
        <v>4512</v>
      </c>
      <c r="AD8" s="4" t="s">
        <v>816</v>
      </c>
      <c r="AE8" s="4" t="s">
        <v>816</v>
      </c>
      <c r="AF8" s="4" t="s">
        <v>816</v>
      </c>
    </row>
    <row r="9" ht="14.25" hidden="1" customHeight="1">
      <c r="A9" s="11">
        <v>2023.0</v>
      </c>
      <c r="B9" s="12" t="s">
        <v>32</v>
      </c>
      <c r="C9" s="12" t="s">
        <v>33</v>
      </c>
      <c r="D9" s="11">
        <v>10.0</v>
      </c>
      <c r="E9" s="12" t="s">
        <v>35</v>
      </c>
      <c r="F9" s="11">
        <v>100.0</v>
      </c>
      <c r="G9" s="12" t="s">
        <v>35</v>
      </c>
      <c r="H9" s="11">
        <v>100.0</v>
      </c>
      <c r="I9" s="12" t="s">
        <v>36</v>
      </c>
      <c r="J9" s="11">
        <v>1.0</v>
      </c>
      <c r="K9" s="12" t="s">
        <v>55</v>
      </c>
      <c r="L9" s="11">
        <v>1400.0</v>
      </c>
      <c r="M9" s="12" t="s">
        <v>57</v>
      </c>
      <c r="N9" s="11">
        <v>1401.0</v>
      </c>
      <c r="O9" s="12" t="s">
        <v>58</v>
      </c>
      <c r="P9" s="11">
        <v>14497.0</v>
      </c>
      <c r="Q9" s="12" t="s">
        <v>239</v>
      </c>
      <c r="R9" s="12" t="s">
        <v>7623</v>
      </c>
      <c r="S9" s="11">
        <v>8199.0</v>
      </c>
      <c r="T9" s="11">
        <v>1.0</v>
      </c>
      <c r="U9" s="12" t="s">
        <v>7618</v>
      </c>
      <c r="V9" s="11">
        <v>4984.0</v>
      </c>
      <c r="W9" s="11">
        <v>1.40821094E8</v>
      </c>
      <c r="X9" s="11">
        <v>2403303.0</v>
      </c>
      <c r="Y9" s="11">
        <v>2403303.0</v>
      </c>
      <c r="Z9" s="12" t="s">
        <v>7624</v>
      </c>
      <c r="AA9" s="12" t="s">
        <v>7620</v>
      </c>
      <c r="AB9" s="16">
        <v>45507.0</v>
      </c>
      <c r="AC9" s="12" t="s">
        <v>4512</v>
      </c>
      <c r="AD9" s="12" t="s">
        <v>816</v>
      </c>
      <c r="AE9" s="12" t="s">
        <v>816</v>
      </c>
      <c r="AF9" s="12" t="s">
        <v>816</v>
      </c>
    </row>
    <row r="10" ht="14.25" hidden="1" customHeight="1">
      <c r="A10" s="3">
        <v>2023.0</v>
      </c>
      <c r="B10" s="4" t="s">
        <v>32</v>
      </c>
      <c r="C10" s="4" t="s">
        <v>33</v>
      </c>
      <c r="D10" s="3">
        <v>10.0</v>
      </c>
      <c r="E10" s="4" t="s">
        <v>35</v>
      </c>
      <c r="F10" s="3">
        <v>100.0</v>
      </c>
      <c r="G10" s="4" t="s">
        <v>35</v>
      </c>
      <c r="H10" s="3">
        <v>100.0</v>
      </c>
      <c r="I10" s="4" t="s">
        <v>36</v>
      </c>
      <c r="J10" s="3">
        <v>1.0</v>
      </c>
      <c r="K10" s="4" t="s">
        <v>55</v>
      </c>
      <c r="L10" s="3">
        <v>1400.0</v>
      </c>
      <c r="M10" s="4" t="s">
        <v>57</v>
      </c>
      <c r="N10" s="3">
        <v>1401.0</v>
      </c>
      <c r="O10" s="4" t="s">
        <v>58</v>
      </c>
      <c r="P10" s="3">
        <v>14497.0</v>
      </c>
      <c r="Q10" s="4" t="s">
        <v>239</v>
      </c>
      <c r="R10" s="4" t="s">
        <v>7623</v>
      </c>
      <c r="S10" s="3">
        <v>8199.0</v>
      </c>
      <c r="T10" s="3">
        <v>1.0</v>
      </c>
      <c r="U10" s="4" t="s">
        <v>7618</v>
      </c>
      <c r="V10" s="3">
        <v>4984.0</v>
      </c>
      <c r="W10" s="3">
        <v>1.40821094E8</v>
      </c>
      <c r="X10" s="3">
        <v>1.28522677E8</v>
      </c>
      <c r="Y10" s="3">
        <v>1.28522677E8</v>
      </c>
      <c r="Z10" s="4" t="s">
        <v>7624</v>
      </c>
      <c r="AA10" s="4" t="s">
        <v>7620</v>
      </c>
      <c r="AB10" s="5">
        <v>45507.0</v>
      </c>
      <c r="AC10" s="4" t="s">
        <v>4512</v>
      </c>
      <c r="AD10" s="4" t="s">
        <v>816</v>
      </c>
      <c r="AE10" s="4" t="s">
        <v>816</v>
      </c>
      <c r="AF10" s="4" t="s">
        <v>816</v>
      </c>
    </row>
    <row r="11" ht="14.25" hidden="1" customHeight="1">
      <c r="A11" s="11">
        <v>2023.0</v>
      </c>
      <c r="B11" s="12" t="s">
        <v>32</v>
      </c>
      <c r="C11" s="12" t="s">
        <v>33</v>
      </c>
      <c r="D11" s="11">
        <v>10.0</v>
      </c>
      <c r="E11" s="12" t="s">
        <v>35</v>
      </c>
      <c r="F11" s="11">
        <v>100.0</v>
      </c>
      <c r="G11" s="12" t="s">
        <v>35</v>
      </c>
      <c r="H11" s="11">
        <v>100.0</v>
      </c>
      <c r="I11" s="12" t="s">
        <v>36</v>
      </c>
      <c r="J11" s="11">
        <v>1.0</v>
      </c>
      <c r="K11" s="12" t="s">
        <v>55</v>
      </c>
      <c r="L11" s="11">
        <v>1400.0</v>
      </c>
      <c r="M11" s="12" t="s">
        <v>57</v>
      </c>
      <c r="N11" s="11">
        <v>1401.0</v>
      </c>
      <c r="O11" s="12" t="s">
        <v>58</v>
      </c>
      <c r="P11" s="11">
        <v>14497.0</v>
      </c>
      <c r="Q11" s="12" t="s">
        <v>239</v>
      </c>
      <c r="R11" s="12" t="s">
        <v>7623</v>
      </c>
      <c r="S11" s="11">
        <v>8199.0</v>
      </c>
      <c r="T11" s="11">
        <v>1.0</v>
      </c>
      <c r="U11" s="12" t="s">
        <v>7618</v>
      </c>
      <c r="V11" s="11">
        <v>4984.0</v>
      </c>
      <c r="W11" s="11">
        <v>1.40821094E8</v>
      </c>
      <c r="X11" s="11">
        <v>8.0070128E7</v>
      </c>
      <c r="Y11" s="11">
        <v>8.0070128E7</v>
      </c>
      <c r="Z11" s="12" t="s">
        <v>7624</v>
      </c>
      <c r="AA11" s="12" t="s">
        <v>7620</v>
      </c>
      <c r="AB11" s="16">
        <v>45507.0</v>
      </c>
      <c r="AC11" s="12" t="s">
        <v>4512</v>
      </c>
      <c r="AD11" s="12" t="s">
        <v>816</v>
      </c>
      <c r="AE11" s="12" t="s">
        <v>816</v>
      </c>
      <c r="AF11" s="12" t="s">
        <v>816</v>
      </c>
    </row>
    <row r="12" ht="14.25" hidden="1" customHeight="1">
      <c r="A12" s="3">
        <v>2023.0</v>
      </c>
      <c r="B12" s="4" t="s">
        <v>32</v>
      </c>
      <c r="C12" s="4" t="s">
        <v>33</v>
      </c>
      <c r="D12" s="3">
        <v>10.0</v>
      </c>
      <c r="E12" s="4" t="s">
        <v>35</v>
      </c>
      <c r="F12" s="3">
        <v>100.0</v>
      </c>
      <c r="G12" s="4" t="s">
        <v>35</v>
      </c>
      <c r="H12" s="3">
        <v>100.0</v>
      </c>
      <c r="I12" s="4" t="s">
        <v>36</v>
      </c>
      <c r="J12" s="3">
        <v>1.0</v>
      </c>
      <c r="K12" s="4" t="s">
        <v>55</v>
      </c>
      <c r="L12" s="3">
        <v>1400.0</v>
      </c>
      <c r="M12" s="4" t="s">
        <v>57</v>
      </c>
      <c r="N12" s="3">
        <v>1401.0</v>
      </c>
      <c r="O12" s="4" t="s">
        <v>58</v>
      </c>
      <c r="P12" s="3">
        <v>14497.0</v>
      </c>
      <c r="Q12" s="4" t="s">
        <v>239</v>
      </c>
      <c r="R12" s="4" t="s">
        <v>7623</v>
      </c>
      <c r="S12" s="3">
        <v>8199.0</v>
      </c>
      <c r="T12" s="3">
        <v>1.0</v>
      </c>
      <c r="U12" s="4" t="s">
        <v>7618</v>
      </c>
      <c r="V12" s="3">
        <v>4984.0</v>
      </c>
      <c r="W12" s="3">
        <v>1.40821094E8</v>
      </c>
      <c r="X12" s="3">
        <v>1.63518761E8</v>
      </c>
      <c r="Y12" s="3">
        <v>1.63518761E8</v>
      </c>
      <c r="Z12" s="4" t="s">
        <v>7624</v>
      </c>
      <c r="AA12" s="4" t="s">
        <v>7620</v>
      </c>
      <c r="AB12" s="5">
        <v>45507.0</v>
      </c>
      <c r="AC12" s="4" t="s">
        <v>4512</v>
      </c>
      <c r="AD12" s="4" t="s">
        <v>816</v>
      </c>
      <c r="AE12" s="4" t="s">
        <v>816</v>
      </c>
      <c r="AF12" s="4" t="s">
        <v>816</v>
      </c>
    </row>
    <row r="13" ht="14.25" hidden="1" customHeight="1">
      <c r="A13" s="11">
        <v>2023.0</v>
      </c>
      <c r="B13" s="12" t="s">
        <v>32</v>
      </c>
      <c r="C13" s="12" t="s">
        <v>33</v>
      </c>
      <c r="D13" s="11">
        <v>10.0</v>
      </c>
      <c r="E13" s="12" t="s">
        <v>35</v>
      </c>
      <c r="F13" s="11">
        <v>100.0</v>
      </c>
      <c r="G13" s="12" t="s">
        <v>35</v>
      </c>
      <c r="H13" s="11">
        <v>100.0</v>
      </c>
      <c r="I13" s="12" t="s">
        <v>36</v>
      </c>
      <c r="J13" s="11">
        <v>1.0</v>
      </c>
      <c r="K13" s="12" t="s">
        <v>55</v>
      </c>
      <c r="L13" s="11">
        <v>1400.0</v>
      </c>
      <c r="M13" s="12" t="s">
        <v>57</v>
      </c>
      <c r="N13" s="11">
        <v>1401.0</v>
      </c>
      <c r="O13" s="12" t="s">
        <v>58</v>
      </c>
      <c r="P13" s="11">
        <v>14497.0</v>
      </c>
      <c r="Q13" s="12" t="s">
        <v>239</v>
      </c>
      <c r="R13" s="12" t="s">
        <v>7623</v>
      </c>
      <c r="S13" s="11">
        <v>8199.0</v>
      </c>
      <c r="T13" s="11">
        <v>1.0</v>
      </c>
      <c r="U13" s="12" t="s">
        <v>7618</v>
      </c>
      <c r="V13" s="11">
        <v>4984.0</v>
      </c>
      <c r="W13" s="11">
        <v>1.40821094E8</v>
      </c>
      <c r="X13" s="11">
        <v>0.0</v>
      </c>
      <c r="Y13" s="11">
        <v>0.0</v>
      </c>
      <c r="Z13" s="12" t="s">
        <v>7624</v>
      </c>
      <c r="AA13" s="12" t="s">
        <v>7620</v>
      </c>
      <c r="AB13" s="16">
        <v>45507.0</v>
      </c>
      <c r="AC13" s="12" t="s">
        <v>4512</v>
      </c>
      <c r="AD13" s="12" t="s">
        <v>816</v>
      </c>
      <c r="AE13" s="12" t="s">
        <v>816</v>
      </c>
      <c r="AF13" s="12" t="s">
        <v>816</v>
      </c>
    </row>
    <row r="14" ht="14.25" hidden="1" customHeight="1">
      <c r="A14" s="3">
        <v>2023.0</v>
      </c>
      <c r="B14" s="4" t="s">
        <v>32</v>
      </c>
      <c r="C14" s="4" t="s">
        <v>33</v>
      </c>
      <c r="D14" s="3">
        <v>10.0</v>
      </c>
      <c r="E14" s="4" t="s">
        <v>35</v>
      </c>
      <c r="F14" s="3">
        <v>100.0</v>
      </c>
      <c r="G14" s="4" t="s">
        <v>35</v>
      </c>
      <c r="H14" s="3">
        <v>100.0</v>
      </c>
      <c r="I14" s="4" t="s">
        <v>36</v>
      </c>
      <c r="J14" s="3">
        <v>1.0</v>
      </c>
      <c r="K14" s="4" t="s">
        <v>55</v>
      </c>
      <c r="L14" s="3">
        <v>1400.0</v>
      </c>
      <c r="M14" s="4" t="s">
        <v>57</v>
      </c>
      <c r="N14" s="3">
        <v>1401.0</v>
      </c>
      <c r="O14" s="4" t="s">
        <v>58</v>
      </c>
      <c r="P14" s="3">
        <v>14497.0</v>
      </c>
      <c r="Q14" s="4" t="s">
        <v>239</v>
      </c>
      <c r="R14" s="4" t="s">
        <v>7623</v>
      </c>
      <c r="S14" s="3">
        <v>8199.0</v>
      </c>
      <c r="T14" s="3">
        <v>1.0</v>
      </c>
      <c r="U14" s="4" t="s">
        <v>7618</v>
      </c>
      <c r="V14" s="3">
        <v>4984.0</v>
      </c>
      <c r="W14" s="3">
        <v>1.40821094E8</v>
      </c>
      <c r="X14" s="3">
        <v>0.0</v>
      </c>
      <c r="Y14" s="3">
        <v>0.0</v>
      </c>
      <c r="Z14" s="4" t="s">
        <v>7624</v>
      </c>
      <c r="AA14" s="4" t="s">
        <v>7620</v>
      </c>
      <c r="AB14" s="5">
        <v>45507.0</v>
      </c>
      <c r="AC14" s="4" t="s">
        <v>4512</v>
      </c>
      <c r="AD14" s="4" t="s">
        <v>816</v>
      </c>
      <c r="AE14" s="4" t="s">
        <v>816</v>
      </c>
      <c r="AF14" s="4" t="s">
        <v>816</v>
      </c>
    </row>
    <row r="15" ht="14.25" hidden="1" customHeight="1">
      <c r="A15" s="11">
        <v>2023.0</v>
      </c>
      <c r="B15" s="12" t="s">
        <v>32</v>
      </c>
      <c r="C15" s="12" t="s">
        <v>33</v>
      </c>
      <c r="D15" s="11">
        <v>10.0</v>
      </c>
      <c r="E15" s="12" t="s">
        <v>35</v>
      </c>
      <c r="F15" s="11">
        <v>100.0</v>
      </c>
      <c r="G15" s="12" t="s">
        <v>35</v>
      </c>
      <c r="H15" s="11">
        <v>100.0</v>
      </c>
      <c r="I15" s="12" t="s">
        <v>36</v>
      </c>
      <c r="J15" s="11">
        <v>1.0</v>
      </c>
      <c r="K15" s="12" t="s">
        <v>55</v>
      </c>
      <c r="L15" s="11">
        <v>1400.0</v>
      </c>
      <c r="M15" s="12" t="s">
        <v>57</v>
      </c>
      <c r="N15" s="11">
        <v>1401.0</v>
      </c>
      <c r="O15" s="12" t="s">
        <v>58</v>
      </c>
      <c r="P15" s="11">
        <v>14497.0</v>
      </c>
      <c r="Q15" s="12" t="s">
        <v>239</v>
      </c>
      <c r="R15" s="12" t="s">
        <v>7623</v>
      </c>
      <c r="S15" s="11">
        <v>8199.0</v>
      </c>
      <c r="T15" s="11">
        <v>1.0</v>
      </c>
      <c r="U15" s="12" t="s">
        <v>7618</v>
      </c>
      <c r="V15" s="11">
        <v>4984.0</v>
      </c>
      <c r="W15" s="11">
        <v>1.40821094E8</v>
      </c>
      <c r="X15" s="11">
        <v>1053296.0</v>
      </c>
      <c r="Y15" s="11">
        <v>1.05329518E8</v>
      </c>
      <c r="Z15" s="12" t="s">
        <v>7624</v>
      </c>
      <c r="AA15" s="12" t="s">
        <v>7620</v>
      </c>
      <c r="AB15" s="16">
        <v>45507.0</v>
      </c>
      <c r="AC15" s="12" t="s">
        <v>4512</v>
      </c>
      <c r="AD15" s="12" t="s">
        <v>816</v>
      </c>
      <c r="AE15" s="12" t="s">
        <v>816</v>
      </c>
      <c r="AF15" s="12" t="s">
        <v>816</v>
      </c>
    </row>
    <row r="16" ht="14.25" hidden="1" customHeight="1">
      <c r="A16" s="3">
        <v>2023.0</v>
      </c>
      <c r="B16" s="4" t="s">
        <v>32</v>
      </c>
      <c r="C16" s="4" t="s">
        <v>33</v>
      </c>
      <c r="D16" s="3">
        <v>10.0</v>
      </c>
      <c r="E16" s="4" t="s">
        <v>35</v>
      </c>
      <c r="F16" s="3">
        <v>100.0</v>
      </c>
      <c r="G16" s="4" t="s">
        <v>35</v>
      </c>
      <c r="H16" s="3">
        <v>100.0</v>
      </c>
      <c r="I16" s="4" t="s">
        <v>36</v>
      </c>
      <c r="J16" s="3">
        <v>1.0</v>
      </c>
      <c r="K16" s="4" t="s">
        <v>55</v>
      </c>
      <c r="L16" s="3">
        <v>1400.0</v>
      </c>
      <c r="M16" s="4" t="s">
        <v>57</v>
      </c>
      <c r="N16" s="3">
        <v>1401.0</v>
      </c>
      <c r="O16" s="4" t="s">
        <v>58</v>
      </c>
      <c r="P16" s="3">
        <v>14497.0</v>
      </c>
      <c r="Q16" s="4" t="s">
        <v>239</v>
      </c>
      <c r="R16" s="4" t="s">
        <v>7623</v>
      </c>
      <c r="S16" s="3">
        <v>8199.0</v>
      </c>
      <c r="T16" s="3">
        <v>1.0</v>
      </c>
      <c r="U16" s="4" t="s">
        <v>7618</v>
      </c>
      <c r="V16" s="3">
        <v>4984.0</v>
      </c>
      <c r="W16" s="3">
        <v>1.40821094E8</v>
      </c>
      <c r="X16" s="3">
        <v>7.3661962E7</v>
      </c>
      <c r="Y16" s="3">
        <v>7.3661962E7</v>
      </c>
      <c r="Z16" s="4" t="s">
        <v>7624</v>
      </c>
      <c r="AA16" s="4" t="s">
        <v>7620</v>
      </c>
      <c r="AB16" s="5">
        <v>45507.0</v>
      </c>
      <c r="AC16" s="4" t="s">
        <v>4512</v>
      </c>
      <c r="AD16" s="4" t="s">
        <v>816</v>
      </c>
      <c r="AE16" s="4" t="s">
        <v>816</v>
      </c>
      <c r="AF16" s="4" t="s">
        <v>816</v>
      </c>
    </row>
    <row r="17" ht="14.25" hidden="1" customHeight="1">
      <c r="A17" s="11">
        <v>2023.0</v>
      </c>
      <c r="B17" s="12" t="s">
        <v>32</v>
      </c>
      <c r="C17" s="12" t="s">
        <v>33</v>
      </c>
      <c r="D17" s="11">
        <v>10.0</v>
      </c>
      <c r="E17" s="12" t="s">
        <v>35</v>
      </c>
      <c r="F17" s="11">
        <v>100.0</v>
      </c>
      <c r="G17" s="12" t="s">
        <v>35</v>
      </c>
      <c r="H17" s="11">
        <v>100.0</v>
      </c>
      <c r="I17" s="12" t="s">
        <v>36</v>
      </c>
      <c r="J17" s="11">
        <v>1.0</v>
      </c>
      <c r="K17" s="12" t="s">
        <v>55</v>
      </c>
      <c r="L17" s="11">
        <v>1400.0</v>
      </c>
      <c r="M17" s="12" t="s">
        <v>57</v>
      </c>
      <c r="N17" s="11">
        <v>1401.0</v>
      </c>
      <c r="O17" s="12" t="s">
        <v>58</v>
      </c>
      <c r="P17" s="11">
        <v>14497.0</v>
      </c>
      <c r="Q17" s="12" t="s">
        <v>239</v>
      </c>
      <c r="R17" s="12" t="s">
        <v>7623</v>
      </c>
      <c r="S17" s="11">
        <v>8199.0</v>
      </c>
      <c r="T17" s="11">
        <v>1.0</v>
      </c>
      <c r="U17" s="12" t="s">
        <v>7618</v>
      </c>
      <c r="V17" s="11">
        <v>4984.0</v>
      </c>
      <c r="W17" s="11">
        <v>1.40821094E8</v>
      </c>
      <c r="X17" s="11">
        <v>1.42452107E8</v>
      </c>
      <c r="Y17" s="11">
        <v>1.42452107E8</v>
      </c>
      <c r="Z17" s="12" t="s">
        <v>7624</v>
      </c>
      <c r="AA17" s="12" t="s">
        <v>7620</v>
      </c>
      <c r="AB17" s="16">
        <v>45507.0</v>
      </c>
      <c r="AC17" s="12" t="s">
        <v>4512</v>
      </c>
      <c r="AD17" s="12" t="s">
        <v>816</v>
      </c>
      <c r="AE17" s="12" t="s">
        <v>816</v>
      </c>
      <c r="AF17" s="12" t="s">
        <v>816</v>
      </c>
    </row>
    <row r="18" ht="14.25" hidden="1" customHeight="1">
      <c r="A18" s="3">
        <v>2023.0</v>
      </c>
      <c r="B18" s="4" t="s">
        <v>32</v>
      </c>
      <c r="C18" s="4" t="s">
        <v>33</v>
      </c>
      <c r="D18" s="3">
        <v>10.0</v>
      </c>
      <c r="E18" s="4" t="s">
        <v>35</v>
      </c>
      <c r="F18" s="3">
        <v>100.0</v>
      </c>
      <c r="G18" s="4" t="s">
        <v>35</v>
      </c>
      <c r="H18" s="3">
        <v>100.0</v>
      </c>
      <c r="I18" s="4" t="s">
        <v>36</v>
      </c>
      <c r="J18" s="3">
        <v>1.0</v>
      </c>
      <c r="K18" s="4" t="s">
        <v>55</v>
      </c>
      <c r="L18" s="3">
        <v>1400.0</v>
      </c>
      <c r="M18" s="4" t="s">
        <v>57</v>
      </c>
      <c r="N18" s="3">
        <v>1401.0</v>
      </c>
      <c r="O18" s="4" t="s">
        <v>58</v>
      </c>
      <c r="P18" s="3">
        <v>14497.0</v>
      </c>
      <c r="Q18" s="4" t="s">
        <v>239</v>
      </c>
      <c r="R18" s="4" t="s">
        <v>7623</v>
      </c>
      <c r="S18" s="3">
        <v>8199.0</v>
      </c>
      <c r="T18" s="3">
        <v>1.0</v>
      </c>
      <c r="U18" s="4" t="s">
        <v>7618</v>
      </c>
      <c r="V18" s="3">
        <v>4984.0</v>
      </c>
      <c r="W18" s="3">
        <v>1.40821094E8</v>
      </c>
      <c r="X18" s="3">
        <v>6.82341537E8</v>
      </c>
      <c r="Y18" s="3">
        <v>6.82341537E8</v>
      </c>
      <c r="Z18" s="4" t="s">
        <v>7624</v>
      </c>
      <c r="AA18" s="4" t="s">
        <v>7620</v>
      </c>
      <c r="AB18" s="5">
        <v>45507.0</v>
      </c>
      <c r="AC18" s="4" t="s">
        <v>4512</v>
      </c>
      <c r="AD18" s="4" t="s">
        <v>816</v>
      </c>
      <c r="AE18" s="4" t="s">
        <v>816</v>
      </c>
      <c r="AF18" s="4" t="s">
        <v>816</v>
      </c>
    </row>
    <row r="19" ht="14.25" hidden="1" customHeight="1">
      <c r="A19" s="11">
        <v>2023.0</v>
      </c>
      <c r="B19" s="12" t="s">
        <v>32</v>
      </c>
      <c r="C19" s="12" t="s">
        <v>33</v>
      </c>
      <c r="D19" s="11">
        <v>10.0</v>
      </c>
      <c r="E19" s="12" t="s">
        <v>35</v>
      </c>
      <c r="F19" s="11">
        <v>100.0</v>
      </c>
      <c r="G19" s="12" t="s">
        <v>35</v>
      </c>
      <c r="H19" s="11">
        <v>100.0</v>
      </c>
      <c r="I19" s="12" t="s">
        <v>36</v>
      </c>
      <c r="J19" s="11">
        <v>1.0</v>
      </c>
      <c r="K19" s="12" t="s">
        <v>55</v>
      </c>
      <c r="L19" s="11">
        <v>1400.0</v>
      </c>
      <c r="M19" s="12" t="s">
        <v>57</v>
      </c>
      <c r="N19" s="11">
        <v>1401.0</v>
      </c>
      <c r="O19" s="12" t="s">
        <v>58</v>
      </c>
      <c r="P19" s="11">
        <v>14497.0</v>
      </c>
      <c r="Q19" s="12" t="s">
        <v>239</v>
      </c>
      <c r="R19" s="12" t="s">
        <v>7623</v>
      </c>
      <c r="S19" s="11">
        <v>8199.0</v>
      </c>
      <c r="T19" s="11">
        <v>1.0</v>
      </c>
      <c r="U19" s="12" t="s">
        <v>7618</v>
      </c>
      <c r="V19" s="11">
        <v>4984.0</v>
      </c>
      <c r="W19" s="11">
        <v>1.40821094E8</v>
      </c>
      <c r="X19" s="11">
        <v>0.0</v>
      </c>
      <c r="Y19" s="11">
        <v>0.0</v>
      </c>
      <c r="Z19" s="12" t="s">
        <v>7624</v>
      </c>
      <c r="AA19" s="12" t="s">
        <v>7620</v>
      </c>
      <c r="AB19" s="16">
        <v>45507.0</v>
      </c>
      <c r="AC19" s="12" t="s">
        <v>4512</v>
      </c>
      <c r="AD19" s="12" t="s">
        <v>816</v>
      </c>
      <c r="AE19" s="12" t="s">
        <v>816</v>
      </c>
      <c r="AF19" s="12" t="s">
        <v>816</v>
      </c>
    </row>
    <row r="20" ht="14.25" hidden="1" customHeight="1">
      <c r="A20" s="3">
        <v>2023.0</v>
      </c>
      <c r="B20" s="4" t="s">
        <v>32</v>
      </c>
      <c r="C20" s="4" t="s">
        <v>33</v>
      </c>
      <c r="D20" s="3">
        <v>10.0</v>
      </c>
      <c r="E20" s="4" t="s">
        <v>35</v>
      </c>
      <c r="F20" s="3">
        <v>100.0</v>
      </c>
      <c r="G20" s="4" t="s">
        <v>35</v>
      </c>
      <c r="H20" s="3">
        <v>100.0</v>
      </c>
      <c r="I20" s="4" t="s">
        <v>36</v>
      </c>
      <c r="J20" s="3">
        <v>1.0</v>
      </c>
      <c r="K20" s="4" t="s">
        <v>55</v>
      </c>
      <c r="L20" s="3">
        <v>1400.0</v>
      </c>
      <c r="M20" s="4" t="s">
        <v>57</v>
      </c>
      <c r="N20" s="3">
        <v>1401.0</v>
      </c>
      <c r="O20" s="4" t="s">
        <v>58</v>
      </c>
      <c r="P20" s="3">
        <v>14497.0</v>
      </c>
      <c r="Q20" s="4" t="s">
        <v>239</v>
      </c>
      <c r="R20" s="4" t="s">
        <v>7623</v>
      </c>
      <c r="S20" s="3">
        <v>8199.0</v>
      </c>
      <c r="T20" s="3">
        <v>1.0</v>
      </c>
      <c r="U20" s="4" t="s">
        <v>7618</v>
      </c>
      <c r="V20" s="3">
        <v>4984.0</v>
      </c>
      <c r="W20" s="3">
        <v>1.40821094E8</v>
      </c>
      <c r="X20" s="3">
        <v>6.56445425E8</v>
      </c>
      <c r="Y20" s="3">
        <v>6.56445425E8</v>
      </c>
      <c r="Z20" s="4" t="s">
        <v>7624</v>
      </c>
      <c r="AA20" s="4" t="s">
        <v>7620</v>
      </c>
      <c r="AB20" s="5">
        <v>45507.0</v>
      </c>
      <c r="AC20" s="4" t="s">
        <v>4512</v>
      </c>
      <c r="AD20" s="4" t="s">
        <v>816</v>
      </c>
      <c r="AE20" s="4" t="s">
        <v>816</v>
      </c>
      <c r="AF20" s="4" t="s">
        <v>816</v>
      </c>
    </row>
    <row r="21" ht="14.25" hidden="1" customHeight="1">
      <c r="A21" s="11">
        <v>2023.0</v>
      </c>
      <c r="B21" s="12" t="s">
        <v>32</v>
      </c>
      <c r="C21" s="12" t="s">
        <v>33</v>
      </c>
      <c r="D21" s="11">
        <v>10.0</v>
      </c>
      <c r="E21" s="12" t="s">
        <v>35</v>
      </c>
      <c r="F21" s="11">
        <v>100.0</v>
      </c>
      <c r="G21" s="12" t="s">
        <v>35</v>
      </c>
      <c r="H21" s="11">
        <v>100.0</v>
      </c>
      <c r="I21" s="12" t="s">
        <v>36</v>
      </c>
      <c r="J21" s="11">
        <v>1.0</v>
      </c>
      <c r="K21" s="12" t="s">
        <v>55</v>
      </c>
      <c r="L21" s="11">
        <v>1400.0</v>
      </c>
      <c r="M21" s="12" t="s">
        <v>57</v>
      </c>
      <c r="N21" s="11">
        <v>1401.0</v>
      </c>
      <c r="O21" s="12" t="s">
        <v>58</v>
      </c>
      <c r="P21" s="11">
        <v>14497.0</v>
      </c>
      <c r="Q21" s="12" t="s">
        <v>239</v>
      </c>
      <c r="R21" s="12" t="s">
        <v>7623</v>
      </c>
      <c r="S21" s="11">
        <v>8199.0</v>
      </c>
      <c r="T21" s="11">
        <v>1.0</v>
      </c>
      <c r="U21" s="12" t="s">
        <v>7618</v>
      </c>
      <c r="V21" s="11">
        <v>4984.0</v>
      </c>
      <c r="W21" s="11">
        <v>1.40821094E8</v>
      </c>
      <c r="X21" s="11">
        <v>6.10910037E8</v>
      </c>
      <c r="Y21" s="11">
        <v>6.1076053E7</v>
      </c>
      <c r="Z21" s="12" t="s">
        <v>7624</v>
      </c>
      <c r="AA21" s="12" t="s">
        <v>7620</v>
      </c>
      <c r="AB21" s="16">
        <v>45507.0</v>
      </c>
      <c r="AC21" s="12" t="s">
        <v>4512</v>
      </c>
      <c r="AD21" s="12" t="s">
        <v>816</v>
      </c>
      <c r="AE21" s="12" t="s">
        <v>816</v>
      </c>
      <c r="AF21" s="12" t="s">
        <v>816</v>
      </c>
    </row>
    <row r="22" ht="14.25" hidden="1" customHeight="1">
      <c r="A22" s="3">
        <v>2023.0</v>
      </c>
      <c r="B22" s="4" t="s">
        <v>32</v>
      </c>
      <c r="C22" s="4" t="s">
        <v>33</v>
      </c>
      <c r="D22" s="3">
        <v>10.0</v>
      </c>
      <c r="E22" s="4" t="s">
        <v>35</v>
      </c>
      <c r="F22" s="3">
        <v>100.0</v>
      </c>
      <c r="G22" s="4" t="s">
        <v>35</v>
      </c>
      <c r="H22" s="3">
        <v>100.0</v>
      </c>
      <c r="I22" s="4" t="s">
        <v>36</v>
      </c>
      <c r="J22" s="3">
        <v>1.0</v>
      </c>
      <c r="K22" s="4" t="s">
        <v>55</v>
      </c>
      <c r="L22" s="3">
        <v>1400.0</v>
      </c>
      <c r="M22" s="4" t="s">
        <v>57</v>
      </c>
      <c r="N22" s="3">
        <v>1401.0</v>
      </c>
      <c r="O22" s="4" t="s">
        <v>58</v>
      </c>
      <c r="P22" s="3">
        <v>14526.0</v>
      </c>
      <c r="Q22" s="4" t="s">
        <v>158</v>
      </c>
      <c r="R22" s="4" t="s">
        <v>7625</v>
      </c>
      <c r="S22" s="3">
        <v>4732.0</v>
      </c>
      <c r="T22" s="3">
        <v>1.0</v>
      </c>
      <c r="U22" s="4" t="s">
        <v>7618</v>
      </c>
      <c r="V22" s="3">
        <v>4995.0</v>
      </c>
      <c r="W22" s="3">
        <v>4.0987748E7</v>
      </c>
      <c r="X22" s="3">
        <v>4811273.0</v>
      </c>
      <c r="Y22" s="3">
        <v>4811273.0</v>
      </c>
      <c r="Z22" s="4" t="s">
        <v>7626</v>
      </c>
      <c r="AA22" s="4" t="s">
        <v>7620</v>
      </c>
      <c r="AB22" s="5">
        <v>45507.0</v>
      </c>
      <c r="AC22" s="4" t="s">
        <v>4512</v>
      </c>
      <c r="AD22" s="4" t="s">
        <v>816</v>
      </c>
      <c r="AE22" s="4" t="s">
        <v>816</v>
      </c>
      <c r="AF22" s="4" t="s">
        <v>816</v>
      </c>
    </row>
    <row r="23" ht="14.25" hidden="1" customHeight="1">
      <c r="A23" s="11">
        <v>2023.0</v>
      </c>
      <c r="B23" s="12" t="s">
        <v>32</v>
      </c>
      <c r="C23" s="12" t="s">
        <v>33</v>
      </c>
      <c r="D23" s="11">
        <v>10.0</v>
      </c>
      <c r="E23" s="12" t="s">
        <v>35</v>
      </c>
      <c r="F23" s="11">
        <v>100.0</v>
      </c>
      <c r="G23" s="12" t="s">
        <v>35</v>
      </c>
      <c r="H23" s="11">
        <v>100.0</v>
      </c>
      <c r="I23" s="12" t="s">
        <v>36</v>
      </c>
      <c r="J23" s="11">
        <v>1.0</v>
      </c>
      <c r="K23" s="12" t="s">
        <v>55</v>
      </c>
      <c r="L23" s="11">
        <v>1400.0</v>
      </c>
      <c r="M23" s="12" t="s">
        <v>57</v>
      </c>
      <c r="N23" s="11">
        <v>1401.0</v>
      </c>
      <c r="O23" s="12" t="s">
        <v>58</v>
      </c>
      <c r="P23" s="11">
        <v>14526.0</v>
      </c>
      <c r="Q23" s="12" t="s">
        <v>158</v>
      </c>
      <c r="R23" s="12" t="s">
        <v>7625</v>
      </c>
      <c r="S23" s="11">
        <v>4732.0</v>
      </c>
      <c r="T23" s="11">
        <v>1.0</v>
      </c>
      <c r="U23" s="12" t="s">
        <v>7618</v>
      </c>
      <c r="V23" s="11">
        <v>4995.0</v>
      </c>
      <c r="W23" s="11">
        <v>4.0987748E7</v>
      </c>
      <c r="X23" s="11">
        <v>7238114.0</v>
      </c>
      <c r="Y23" s="11">
        <v>7.20505366E8</v>
      </c>
      <c r="Z23" s="12" t="s">
        <v>7626</v>
      </c>
      <c r="AA23" s="12" t="s">
        <v>7620</v>
      </c>
      <c r="AB23" s="16">
        <v>45507.0</v>
      </c>
      <c r="AC23" s="12" t="s">
        <v>4512</v>
      </c>
      <c r="AD23" s="12" t="s">
        <v>816</v>
      </c>
      <c r="AE23" s="12" t="s">
        <v>816</v>
      </c>
      <c r="AF23" s="12" t="s">
        <v>816</v>
      </c>
    </row>
    <row r="24" ht="14.25" hidden="1" customHeight="1">
      <c r="A24" s="3">
        <v>2023.0</v>
      </c>
      <c r="B24" s="4" t="s">
        <v>32</v>
      </c>
      <c r="C24" s="4" t="s">
        <v>33</v>
      </c>
      <c r="D24" s="3">
        <v>10.0</v>
      </c>
      <c r="E24" s="4" t="s">
        <v>35</v>
      </c>
      <c r="F24" s="3">
        <v>100.0</v>
      </c>
      <c r="G24" s="4" t="s">
        <v>35</v>
      </c>
      <c r="H24" s="3">
        <v>100.0</v>
      </c>
      <c r="I24" s="4" t="s">
        <v>36</v>
      </c>
      <c r="J24" s="3">
        <v>1.0</v>
      </c>
      <c r="K24" s="4" t="s">
        <v>55</v>
      </c>
      <c r="L24" s="3">
        <v>1400.0</v>
      </c>
      <c r="M24" s="4" t="s">
        <v>57</v>
      </c>
      <c r="N24" s="3">
        <v>1401.0</v>
      </c>
      <c r="O24" s="4" t="s">
        <v>58</v>
      </c>
      <c r="P24" s="3">
        <v>14526.0</v>
      </c>
      <c r="Q24" s="4" t="s">
        <v>158</v>
      </c>
      <c r="R24" s="4" t="s">
        <v>7625</v>
      </c>
      <c r="S24" s="3">
        <v>4732.0</v>
      </c>
      <c r="T24" s="3">
        <v>1.0</v>
      </c>
      <c r="U24" s="4" t="s">
        <v>7618</v>
      </c>
      <c r="V24" s="3">
        <v>4995.0</v>
      </c>
      <c r="W24" s="3">
        <v>4.0987748E7</v>
      </c>
      <c r="X24" s="3">
        <v>0.0</v>
      </c>
      <c r="Y24" s="3">
        <v>0.0</v>
      </c>
      <c r="Z24" s="4" t="s">
        <v>7626</v>
      </c>
      <c r="AA24" s="4" t="s">
        <v>7620</v>
      </c>
      <c r="AB24" s="5">
        <v>45507.0</v>
      </c>
      <c r="AC24" s="4" t="s">
        <v>4512</v>
      </c>
      <c r="AD24" s="4" t="s">
        <v>816</v>
      </c>
      <c r="AE24" s="4" t="s">
        <v>816</v>
      </c>
      <c r="AF24" s="4" t="s">
        <v>816</v>
      </c>
    </row>
    <row r="25" ht="14.25" hidden="1" customHeight="1">
      <c r="A25" s="11">
        <v>2023.0</v>
      </c>
      <c r="B25" s="12" t="s">
        <v>32</v>
      </c>
      <c r="C25" s="12" t="s">
        <v>33</v>
      </c>
      <c r="D25" s="11">
        <v>10.0</v>
      </c>
      <c r="E25" s="12" t="s">
        <v>35</v>
      </c>
      <c r="F25" s="11">
        <v>100.0</v>
      </c>
      <c r="G25" s="12" t="s">
        <v>35</v>
      </c>
      <c r="H25" s="11">
        <v>100.0</v>
      </c>
      <c r="I25" s="12" t="s">
        <v>36</v>
      </c>
      <c r="J25" s="11">
        <v>1.0</v>
      </c>
      <c r="K25" s="12" t="s">
        <v>55</v>
      </c>
      <c r="L25" s="11">
        <v>1400.0</v>
      </c>
      <c r="M25" s="12" t="s">
        <v>57</v>
      </c>
      <c r="N25" s="11">
        <v>1401.0</v>
      </c>
      <c r="O25" s="12" t="s">
        <v>58</v>
      </c>
      <c r="P25" s="11">
        <v>14526.0</v>
      </c>
      <c r="Q25" s="12" t="s">
        <v>158</v>
      </c>
      <c r="R25" s="12" t="s">
        <v>7625</v>
      </c>
      <c r="S25" s="11">
        <v>4732.0</v>
      </c>
      <c r="T25" s="11">
        <v>1.0</v>
      </c>
      <c r="U25" s="12" t="s">
        <v>7618</v>
      </c>
      <c r="V25" s="11">
        <v>4995.0</v>
      </c>
      <c r="W25" s="11">
        <v>4.0987748E7</v>
      </c>
      <c r="X25" s="11">
        <v>0.0</v>
      </c>
      <c r="Y25" s="11">
        <v>0.0</v>
      </c>
      <c r="Z25" s="12" t="s">
        <v>7626</v>
      </c>
      <c r="AA25" s="12" t="s">
        <v>7620</v>
      </c>
      <c r="AB25" s="16">
        <v>45507.0</v>
      </c>
      <c r="AC25" s="12" t="s">
        <v>4512</v>
      </c>
      <c r="AD25" s="12" t="s">
        <v>816</v>
      </c>
      <c r="AE25" s="12" t="s">
        <v>816</v>
      </c>
      <c r="AF25" s="12" t="s">
        <v>816</v>
      </c>
    </row>
    <row r="26" ht="14.25" hidden="1" customHeight="1">
      <c r="A26" s="3">
        <v>2023.0</v>
      </c>
      <c r="B26" s="4" t="s">
        <v>32</v>
      </c>
      <c r="C26" s="4" t="s">
        <v>33</v>
      </c>
      <c r="D26" s="3">
        <v>10.0</v>
      </c>
      <c r="E26" s="4" t="s">
        <v>35</v>
      </c>
      <c r="F26" s="3">
        <v>100.0</v>
      </c>
      <c r="G26" s="4" t="s">
        <v>35</v>
      </c>
      <c r="H26" s="3">
        <v>100.0</v>
      </c>
      <c r="I26" s="4" t="s">
        <v>36</v>
      </c>
      <c r="J26" s="3">
        <v>1.0</v>
      </c>
      <c r="K26" s="4" t="s">
        <v>55</v>
      </c>
      <c r="L26" s="3">
        <v>1400.0</v>
      </c>
      <c r="M26" s="4" t="s">
        <v>57</v>
      </c>
      <c r="N26" s="3">
        <v>1401.0</v>
      </c>
      <c r="O26" s="4" t="s">
        <v>58</v>
      </c>
      <c r="P26" s="3">
        <v>14541.0</v>
      </c>
      <c r="Q26" s="4" t="s">
        <v>167</v>
      </c>
      <c r="R26" s="4" t="s">
        <v>7627</v>
      </c>
      <c r="S26" s="3">
        <v>4329.0</v>
      </c>
      <c r="T26" s="3">
        <v>1.0</v>
      </c>
      <c r="U26" s="4" t="s">
        <v>7618</v>
      </c>
      <c r="V26" s="3">
        <v>5015.0</v>
      </c>
      <c r="W26" s="3">
        <v>2.68532977E8</v>
      </c>
      <c r="X26" s="3">
        <v>0.0</v>
      </c>
      <c r="Y26" s="3">
        <v>0.0</v>
      </c>
      <c r="Z26" s="4" t="s">
        <v>7628</v>
      </c>
      <c r="AA26" s="4" t="s">
        <v>7620</v>
      </c>
      <c r="AB26" s="5">
        <v>45507.0</v>
      </c>
      <c r="AC26" s="4" t="s">
        <v>4512</v>
      </c>
      <c r="AD26" s="4" t="s">
        <v>816</v>
      </c>
      <c r="AE26" s="4" t="s">
        <v>816</v>
      </c>
      <c r="AF26" s="4" t="s">
        <v>816</v>
      </c>
    </row>
    <row r="27" ht="14.25" hidden="1" customHeight="1">
      <c r="A27" s="11">
        <v>2023.0</v>
      </c>
      <c r="B27" s="12" t="s">
        <v>32</v>
      </c>
      <c r="C27" s="12" t="s">
        <v>33</v>
      </c>
      <c r="D27" s="11">
        <v>10.0</v>
      </c>
      <c r="E27" s="12" t="s">
        <v>35</v>
      </c>
      <c r="F27" s="11">
        <v>100.0</v>
      </c>
      <c r="G27" s="12" t="s">
        <v>35</v>
      </c>
      <c r="H27" s="11">
        <v>100.0</v>
      </c>
      <c r="I27" s="12" t="s">
        <v>36</v>
      </c>
      <c r="J27" s="11">
        <v>1.0</v>
      </c>
      <c r="K27" s="12" t="s">
        <v>55</v>
      </c>
      <c r="L27" s="11">
        <v>1400.0</v>
      </c>
      <c r="M27" s="12" t="s">
        <v>57</v>
      </c>
      <c r="N27" s="11">
        <v>1401.0</v>
      </c>
      <c r="O27" s="12" t="s">
        <v>58</v>
      </c>
      <c r="P27" s="11">
        <v>14541.0</v>
      </c>
      <c r="Q27" s="12" t="s">
        <v>167</v>
      </c>
      <c r="R27" s="12" t="s">
        <v>7627</v>
      </c>
      <c r="S27" s="11">
        <v>4329.0</v>
      </c>
      <c r="T27" s="11">
        <v>1.0</v>
      </c>
      <c r="U27" s="12" t="s">
        <v>7618</v>
      </c>
      <c r="V27" s="11">
        <v>5015.0</v>
      </c>
      <c r="W27" s="11">
        <v>2.68532977E8</v>
      </c>
      <c r="X27" s="11">
        <v>5.52556547E8</v>
      </c>
      <c r="Y27" s="11">
        <v>2.55435165E8</v>
      </c>
      <c r="Z27" s="12" t="s">
        <v>7628</v>
      </c>
      <c r="AA27" s="12" t="s">
        <v>7620</v>
      </c>
      <c r="AB27" s="16">
        <v>45507.0</v>
      </c>
      <c r="AC27" s="12" t="s">
        <v>4512</v>
      </c>
      <c r="AD27" s="12" t="s">
        <v>816</v>
      </c>
      <c r="AE27" s="12" t="s">
        <v>816</v>
      </c>
      <c r="AF27" s="12" t="s">
        <v>816</v>
      </c>
    </row>
    <row r="28" ht="14.25" hidden="1" customHeight="1">
      <c r="A28" s="3">
        <v>2023.0</v>
      </c>
      <c r="B28" s="4" t="s">
        <v>32</v>
      </c>
      <c r="C28" s="4" t="s">
        <v>33</v>
      </c>
      <c r="D28" s="3">
        <v>10.0</v>
      </c>
      <c r="E28" s="4" t="s">
        <v>35</v>
      </c>
      <c r="F28" s="3">
        <v>100.0</v>
      </c>
      <c r="G28" s="4" t="s">
        <v>35</v>
      </c>
      <c r="H28" s="3">
        <v>100.0</v>
      </c>
      <c r="I28" s="4" t="s">
        <v>36</v>
      </c>
      <c r="J28" s="3">
        <v>1.0</v>
      </c>
      <c r="K28" s="4" t="s">
        <v>55</v>
      </c>
      <c r="L28" s="3">
        <v>1400.0</v>
      </c>
      <c r="M28" s="4" t="s">
        <v>57</v>
      </c>
      <c r="N28" s="3">
        <v>1401.0</v>
      </c>
      <c r="O28" s="4" t="s">
        <v>58</v>
      </c>
      <c r="P28" s="3">
        <v>14541.0</v>
      </c>
      <c r="Q28" s="4" t="s">
        <v>167</v>
      </c>
      <c r="R28" s="4" t="s">
        <v>7627</v>
      </c>
      <c r="S28" s="3">
        <v>4329.0</v>
      </c>
      <c r="T28" s="3">
        <v>1.0</v>
      </c>
      <c r="U28" s="4" t="s">
        <v>7618</v>
      </c>
      <c r="V28" s="3">
        <v>5015.0</v>
      </c>
      <c r="W28" s="3">
        <v>2.68532977E8</v>
      </c>
      <c r="X28" s="3">
        <v>8.3488773E7</v>
      </c>
      <c r="Y28" s="3">
        <v>8.3488773E7</v>
      </c>
      <c r="Z28" s="4" t="s">
        <v>7628</v>
      </c>
      <c r="AA28" s="4" t="s">
        <v>7620</v>
      </c>
      <c r="AB28" s="5">
        <v>45507.0</v>
      </c>
      <c r="AC28" s="4" t="s">
        <v>4512</v>
      </c>
      <c r="AD28" s="4" t="s">
        <v>816</v>
      </c>
      <c r="AE28" s="4" t="s">
        <v>816</v>
      </c>
      <c r="AF28" s="4" t="s">
        <v>816</v>
      </c>
    </row>
    <row r="29" ht="14.25" hidden="1" customHeight="1">
      <c r="A29" s="11">
        <v>2023.0</v>
      </c>
      <c r="B29" s="12" t="s">
        <v>32</v>
      </c>
      <c r="C29" s="12" t="s">
        <v>33</v>
      </c>
      <c r="D29" s="11">
        <v>10.0</v>
      </c>
      <c r="E29" s="12" t="s">
        <v>35</v>
      </c>
      <c r="F29" s="11">
        <v>100.0</v>
      </c>
      <c r="G29" s="12" t="s">
        <v>35</v>
      </c>
      <c r="H29" s="11">
        <v>100.0</v>
      </c>
      <c r="I29" s="12" t="s">
        <v>36</v>
      </c>
      <c r="J29" s="11">
        <v>1.0</v>
      </c>
      <c r="K29" s="12" t="s">
        <v>55</v>
      </c>
      <c r="L29" s="11">
        <v>1400.0</v>
      </c>
      <c r="M29" s="12" t="s">
        <v>57</v>
      </c>
      <c r="N29" s="11">
        <v>1401.0</v>
      </c>
      <c r="O29" s="12" t="s">
        <v>58</v>
      </c>
      <c r="P29" s="11">
        <v>14541.0</v>
      </c>
      <c r="Q29" s="12" t="s">
        <v>167</v>
      </c>
      <c r="R29" s="12" t="s">
        <v>7627</v>
      </c>
      <c r="S29" s="11">
        <v>4329.0</v>
      </c>
      <c r="T29" s="11">
        <v>1.0</v>
      </c>
      <c r="U29" s="12" t="s">
        <v>7618</v>
      </c>
      <c r="V29" s="11">
        <v>5015.0</v>
      </c>
      <c r="W29" s="11">
        <v>2.68532977E8</v>
      </c>
      <c r="X29" s="11">
        <v>0.0</v>
      </c>
      <c r="Y29" s="11">
        <v>0.0</v>
      </c>
      <c r="Z29" s="12" t="s">
        <v>7628</v>
      </c>
      <c r="AA29" s="12" t="s">
        <v>7620</v>
      </c>
      <c r="AB29" s="16">
        <v>45507.0</v>
      </c>
      <c r="AC29" s="12" t="s">
        <v>4512</v>
      </c>
      <c r="AD29" s="12" t="s">
        <v>816</v>
      </c>
      <c r="AE29" s="12" t="s">
        <v>816</v>
      </c>
      <c r="AF29" s="12" t="s">
        <v>816</v>
      </c>
    </row>
    <row r="30" ht="14.25" hidden="1" customHeight="1">
      <c r="A30" s="3">
        <v>2023.0</v>
      </c>
      <c r="B30" s="4" t="s">
        <v>32</v>
      </c>
      <c r="C30" s="4" t="s">
        <v>33</v>
      </c>
      <c r="D30" s="3">
        <v>10.0</v>
      </c>
      <c r="E30" s="4" t="s">
        <v>35</v>
      </c>
      <c r="F30" s="3">
        <v>100.0</v>
      </c>
      <c r="G30" s="4" t="s">
        <v>35</v>
      </c>
      <c r="H30" s="3">
        <v>100.0</v>
      </c>
      <c r="I30" s="4" t="s">
        <v>36</v>
      </c>
      <c r="J30" s="3">
        <v>1.0</v>
      </c>
      <c r="K30" s="4" t="s">
        <v>55</v>
      </c>
      <c r="L30" s="3">
        <v>1400.0</v>
      </c>
      <c r="M30" s="4" t="s">
        <v>57</v>
      </c>
      <c r="N30" s="3">
        <v>1401.0</v>
      </c>
      <c r="O30" s="4" t="s">
        <v>58</v>
      </c>
      <c r="P30" s="3">
        <v>14541.0</v>
      </c>
      <c r="Q30" s="4" t="s">
        <v>167</v>
      </c>
      <c r="R30" s="4" t="s">
        <v>7627</v>
      </c>
      <c r="S30" s="3">
        <v>4329.0</v>
      </c>
      <c r="T30" s="3">
        <v>1.0</v>
      </c>
      <c r="U30" s="4" t="s">
        <v>7618</v>
      </c>
      <c r="V30" s="3">
        <v>5015.0</v>
      </c>
      <c r="W30" s="3">
        <v>2.68532977E8</v>
      </c>
      <c r="X30" s="3">
        <v>0.0</v>
      </c>
      <c r="Y30" s="3">
        <v>0.0</v>
      </c>
      <c r="Z30" s="4" t="s">
        <v>7628</v>
      </c>
      <c r="AA30" s="4" t="s">
        <v>7620</v>
      </c>
      <c r="AB30" s="5">
        <v>45507.0</v>
      </c>
      <c r="AC30" s="4" t="s">
        <v>4512</v>
      </c>
      <c r="AD30" s="4" t="s">
        <v>816</v>
      </c>
      <c r="AE30" s="4" t="s">
        <v>816</v>
      </c>
      <c r="AF30" s="4" t="s">
        <v>816</v>
      </c>
    </row>
    <row r="31" ht="14.25" hidden="1" customHeight="1">
      <c r="A31" s="11">
        <v>2023.0</v>
      </c>
      <c r="B31" s="12" t="s">
        <v>32</v>
      </c>
      <c r="C31" s="12" t="s">
        <v>33</v>
      </c>
      <c r="D31" s="11">
        <v>10.0</v>
      </c>
      <c r="E31" s="12" t="s">
        <v>35</v>
      </c>
      <c r="F31" s="11">
        <v>100.0</v>
      </c>
      <c r="G31" s="12" t="s">
        <v>35</v>
      </c>
      <c r="H31" s="11">
        <v>100.0</v>
      </c>
      <c r="I31" s="12" t="s">
        <v>36</v>
      </c>
      <c r="J31" s="11">
        <v>1.0</v>
      </c>
      <c r="K31" s="12" t="s">
        <v>55</v>
      </c>
      <c r="L31" s="11">
        <v>1400.0</v>
      </c>
      <c r="M31" s="12" t="s">
        <v>57</v>
      </c>
      <c r="N31" s="11">
        <v>1401.0</v>
      </c>
      <c r="O31" s="12" t="s">
        <v>58</v>
      </c>
      <c r="P31" s="11">
        <v>14541.0</v>
      </c>
      <c r="Q31" s="12" t="s">
        <v>167</v>
      </c>
      <c r="R31" s="12" t="s">
        <v>7627</v>
      </c>
      <c r="S31" s="11">
        <v>4329.0</v>
      </c>
      <c r="T31" s="11">
        <v>1.0</v>
      </c>
      <c r="U31" s="12" t="s">
        <v>7618</v>
      </c>
      <c r="V31" s="11">
        <v>5015.0</v>
      </c>
      <c r="W31" s="11">
        <v>2.68532977E8</v>
      </c>
      <c r="X31" s="11">
        <v>89.0</v>
      </c>
      <c r="Y31" s="11">
        <v>0.0</v>
      </c>
      <c r="Z31" s="12" t="s">
        <v>7628</v>
      </c>
      <c r="AA31" s="12" t="s">
        <v>7620</v>
      </c>
      <c r="AB31" s="16">
        <v>45507.0</v>
      </c>
      <c r="AC31" s="12" t="s">
        <v>4512</v>
      </c>
      <c r="AD31" s="12" t="s">
        <v>816</v>
      </c>
      <c r="AE31" s="12" t="s">
        <v>816</v>
      </c>
      <c r="AF31" s="12" t="s">
        <v>816</v>
      </c>
    </row>
    <row r="32" ht="14.25" hidden="1" customHeight="1">
      <c r="A32" s="3">
        <v>2023.0</v>
      </c>
      <c r="B32" s="4" t="s">
        <v>32</v>
      </c>
      <c r="C32" s="4" t="s">
        <v>33</v>
      </c>
      <c r="D32" s="3">
        <v>10.0</v>
      </c>
      <c r="E32" s="4" t="s">
        <v>35</v>
      </c>
      <c r="F32" s="3">
        <v>100.0</v>
      </c>
      <c r="G32" s="4" t="s">
        <v>35</v>
      </c>
      <c r="H32" s="3">
        <v>100.0</v>
      </c>
      <c r="I32" s="4" t="s">
        <v>36</v>
      </c>
      <c r="J32" s="3">
        <v>1.0</v>
      </c>
      <c r="K32" s="4" t="s">
        <v>55</v>
      </c>
      <c r="L32" s="3">
        <v>1400.0</v>
      </c>
      <c r="M32" s="4" t="s">
        <v>57</v>
      </c>
      <c r="N32" s="3">
        <v>1401.0</v>
      </c>
      <c r="O32" s="4" t="s">
        <v>58</v>
      </c>
      <c r="P32" s="3">
        <v>14541.0</v>
      </c>
      <c r="Q32" s="4" t="s">
        <v>167</v>
      </c>
      <c r="R32" s="4" t="s">
        <v>7627</v>
      </c>
      <c r="S32" s="3">
        <v>4329.0</v>
      </c>
      <c r="T32" s="3">
        <v>1.0</v>
      </c>
      <c r="U32" s="4" t="s">
        <v>7618</v>
      </c>
      <c r="V32" s="3">
        <v>5015.0</v>
      </c>
      <c r="W32" s="3">
        <v>2.68532977E8</v>
      </c>
      <c r="X32" s="3">
        <v>5.11094296E8</v>
      </c>
      <c r="Y32" s="3">
        <v>5.11094288E8</v>
      </c>
      <c r="Z32" s="4" t="s">
        <v>7628</v>
      </c>
      <c r="AA32" s="4" t="s">
        <v>7620</v>
      </c>
      <c r="AB32" s="5">
        <v>45507.0</v>
      </c>
      <c r="AC32" s="4" t="s">
        <v>4512</v>
      </c>
      <c r="AD32" s="4" t="s">
        <v>816</v>
      </c>
      <c r="AE32" s="4" t="s">
        <v>816</v>
      </c>
      <c r="AF32" s="4" t="s">
        <v>816</v>
      </c>
    </row>
    <row r="33" ht="14.25" hidden="1" customHeight="1">
      <c r="A33" s="11">
        <v>2023.0</v>
      </c>
      <c r="B33" s="12" t="s">
        <v>32</v>
      </c>
      <c r="C33" s="12" t="s">
        <v>33</v>
      </c>
      <c r="D33" s="11">
        <v>10.0</v>
      </c>
      <c r="E33" s="12" t="s">
        <v>35</v>
      </c>
      <c r="F33" s="11">
        <v>100.0</v>
      </c>
      <c r="G33" s="12" t="s">
        <v>35</v>
      </c>
      <c r="H33" s="11">
        <v>100.0</v>
      </c>
      <c r="I33" s="12" t="s">
        <v>36</v>
      </c>
      <c r="J33" s="11">
        <v>1.0</v>
      </c>
      <c r="K33" s="12" t="s">
        <v>55</v>
      </c>
      <c r="L33" s="11">
        <v>1400.0</v>
      </c>
      <c r="M33" s="12" t="s">
        <v>57</v>
      </c>
      <c r="N33" s="11">
        <v>1401.0</v>
      </c>
      <c r="O33" s="12" t="s">
        <v>58</v>
      </c>
      <c r="P33" s="11">
        <v>14541.0</v>
      </c>
      <c r="Q33" s="12" t="s">
        <v>167</v>
      </c>
      <c r="R33" s="12" t="s">
        <v>7627</v>
      </c>
      <c r="S33" s="11">
        <v>4329.0</v>
      </c>
      <c r="T33" s="11">
        <v>1.0</v>
      </c>
      <c r="U33" s="12" t="s">
        <v>7618</v>
      </c>
      <c r="V33" s="11">
        <v>5015.0</v>
      </c>
      <c r="W33" s="11">
        <v>2.68532977E8</v>
      </c>
      <c r="X33" s="11">
        <v>3090686.0</v>
      </c>
      <c r="Y33" s="11">
        <v>3.07736312E8</v>
      </c>
      <c r="Z33" s="12" t="s">
        <v>7628</v>
      </c>
      <c r="AA33" s="12" t="s">
        <v>7620</v>
      </c>
      <c r="AB33" s="16">
        <v>45507.0</v>
      </c>
      <c r="AC33" s="12" t="s">
        <v>4512</v>
      </c>
      <c r="AD33" s="12" t="s">
        <v>816</v>
      </c>
      <c r="AE33" s="12" t="s">
        <v>816</v>
      </c>
      <c r="AF33" s="12" t="s">
        <v>816</v>
      </c>
    </row>
    <row r="34" ht="14.25" hidden="1" customHeight="1">
      <c r="A34" s="3">
        <v>2023.0</v>
      </c>
      <c r="B34" s="4" t="s">
        <v>32</v>
      </c>
      <c r="C34" s="4" t="s">
        <v>33</v>
      </c>
      <c r="D34" s="3">
        <v>10.0</v>
      </c>
      <c r="E34" s="4" t="s">
        <v>35</v>
      </c>
      <c r="F34" s="3">
        <v>100.0</v>
      </c>
      <c r="G34" s="4" t="s">
        <v>35</v>
      </c>
      <c r="H34" s="3">
        <v>100.0</v>
      </c>
      <c r="I34" s="4" t="s">
        <v>36</v>
      </c>
      <c r="J34" s="3">
        <v>1.0</v>
      </c>
      <c r="K34" s="4" t="s">
        <v>55</v>
      </c>
      <c r="L34" s="3">
        <v>1400.0</v>
      </c>
      <c r="M34" s="4" t="s">
        <v>57</v>
      </c>
      <c r="N34" s="3">
        <v>1401.0</v>
      </c>
      <c r="O34" s="4" t="s">
        <v>58</v>
      </c>
      <c r="P34" s="3">
        <v>14541.0</v>
      </c>
      <c r="Q34" s="4" t="s">
        <v>167</v>
      </c>
      <c r="R34" s="4" t="s">
        <v>7627</v>
      </c>
      <c r="S34" s="3">
        <v>4329.0</v>
      </c>
      <c r="T34" s="3">
        <v>1.0</v>
      </c>
      <c r="U34" s="4" t="s">
        <v>7618</v>
      </c>
      <c r="V34" s="3">
        <v>5015.0</v>
      </c>
      <c r="W34" s="3">
        <v>2.68532977E8</v>
      </c>
      <c r="X34" s="3">
        <v>3090686.0</v>
      </c>
      <c r="Y34" s="3">
        <v>3.09068592E8</v>
      </c>
      <c r="Z34" s="4" t="s">
        <v>7628</v>
      </c>
      <c r="AA34" s="4" t="s">
        <v>7620</v>
      </c>
      <c r="AB34" s="5">
        <v>45507.0</v>
      </c>
      <c r="AC34" s="4" t="s">
        <v>4512</v>
      </c>
      <c r="AD34" s="4" t="s">
        <v>816</v>
      </c>
      <c r="AE34" s="4" t="s">
        <v>816</v>
      </c>
      <c r="AF34" s="4" t="s">
        <v>816</v>
      </c>
    </row>
    <row r="35" ht="14.25" hidden="1" customHeight="1">
      <c r="A35" s="11">
        <v>2023.0</v>
      </c>
      <c r="B35" s="12" t="s">
        <v>32</v>
      </c>
      <c r="C35" s="12" t="s">
        <v>33</v>
      </c>
      <c r="D35" s="11">
        <v>10.0</v>
      </c>
      <c r="E35" s="12" t="s">
        <v>35</v>
      </c>
      <c r="F35" s="11">
        <v>100.0</v>
      </c>
      <c r="G35" s="12" t="s">
        <v>35</v>
      </c>
      <c r="H35" s="11">
        <v>100.0</v>
      </c>
      <c r="I35" s="12" t="s">
        <v>36</v>
      </c>
      <c r="J35" s="11">
        <v>1.0</v>
      </c>
      <c r="K35" s="12" t="s">
        <v>55</v>
      </c>
      <c r="L35" s="11">
        <v>1400.0</v>
      </c>
      <c r="M35" s="12" t="s">
        <v>57</v>
      </c>
      <c r="N35" s="11">
        <v>1401.0</v>
      </c>
      <c r="O35" s="12" t="s">
        <v>58</v>
      </c>
      <c r="P35" s="11">
        <v>14541.0</v>
      </c>
      <c r="Q35" s="12" t="s">
        <v>167</v>
      </c>
      <c r="R35" s="12" t="s">
        <v>7627</v>
      </c>
      <c r="S35" s="11">
        <v>4329.0</v>
      </c>
      <c r="T35" s="11">
        <v>1.0</v>
      </c>
      <c r="U35" s="12" t="s">
        <v>7618</v>
      </c>
      <c r="V35" s="11">
        <v>5015.0</v>
      </c>
      <c r="W35" s="11">
        <v>2.68532977E8</v>
      </c>
      <c r="X35" s="11">
        <v>1626163.0</v>
      </c>
      <c r="Y35" s="11">
        <v>1.62485955E8</v>
      </c>
      <c r="Z35" s="12" t="s">
        <v>7628</v>
      </c>
      <c r="AA35" s="12" t="s">
        <v>7620</v>
      </c>
      <c r="AB35" s="16">
        <v>45507.0</v>
      </c>
      <c r="AC35" s="12" t="s">
        <v>4512</v>
      </c>
      <c r="AD35" s="12" t="s">
        <v>816</v>
      </c>
      <c r="AE35" s="12" t="s">
        <v>816</v>
      </c>
      <c r="AF35" s="12" t="s">
        <v>816</v>
      </c>
    </row>
    <row r="36" ht="14.25" hidden="1" customHeight="1">
      <c r="A36" s="3">
        <v>2023.0</v>
      </c>
      <c r="B36" s="4" t="s">
        <v>32</v>
      </c>
      <c r="C36" s="4" t="s">
        <v>33</v>
      </c>
      <c r="D36" s="3">
        <v>10.0</v>
      </c>
      <c r="E36" s="4" t="s">
        <v>35</v>
      </c>
      <c r="F36" s="3">
        <v>100.0</v>
      </c>
      <c r="G36" s="4" t="s">
        <v>35</v>
      </c>
      <c r="H36" s="3">
        <v>100.0</v>
      </c>
      <c r="I36" s="4" t="s">
        <v>36</v>
      </c>
      <c r="J36" s="3">
        <v>1.0</v>
      </c>
      <c r="K36" s="4" t="s">
        <v>55</v>
      </c>
      <c r="L36" s="3">
        <v>1400.0</v>
      </c>
      <c r="M36" s="4" t="s">
        <v>57</v>
      </c>
      <c r="N36" s="3">
        <v>1401.0</v>
      </c>
      <c r="O36" s="4" t="s">
        <v>58</v>
      </c>
      <c r="P36" s="3">
        <v>14541.0</v>
      </c>
      <c r="Q36" s="4" t="s">
        <v>167</v>
      </c>
      <c r="R36" s="4" t="s">
        <v>7627</v>
      </c>
      <c r="S36" s="3">
        <v>4329.0</v>
      </c>
      <c r="T36" s="3">
        <v>1.0</v>
      </c>
      <c r="U36" s="4" t="s">
        <v>7618</v>
      </c>
      <c r="V36" s="3">
        <v>5015.0</v>
      </c>
      <c r="W36" s="3">
        <v>2.68532977E8</v>
      </c>
      <c r="X36" s="3">
        <v>3.33204465E8</v>
      </c>
      <c r="Y36" s="3">
        <v>3.33204394E8</v>
      </c>
      <c r="Z36" s="4" t="s">
        <v>7628</v>
      </c>
      <c r="AA36" s="4" t="s">
        <v>7620</v>
      </c>
      <c r="AB36" s="5">
        <v>45507.0</v>
      </c>
      <c r="AC36" s="4" t="s">
        <v>4512</v>
      </c>
      <c r="AD36" s="4" t="s">
        <v>816</v>
      </c>
      <c r="AE36" s="4" t="s">
        <v>816</v>
      </c>
      <c r="AF36" s="4" t="s">
        <v>816</v>
      </c>
    </row>
    <row r="37" ht="14.25" hidden="1" customHeight="1">
      <c r="A37" s="11">
        <v>2023.0</v>
      </c>
      <c r="B37" s="12" t="s">
        <v>32</v>
      </c>
      <c r="C37" s="12" t="s">
        <v>33</v>
      </c>
      <c r="D37" s="11">
        <v>10.0</v>
      </c>
      <c r="E37" s="12" t="s">
        <v>35</v>
      </c>
      <c r="F37" s="11">
        <v>100.0</v>
      </c>
      <c r="G37" s="12" t="s">
        <v>35</v>
      </c>
      <c r="H37" s="11">
        <v>100.0</v>
      </c>
      <c r="I37" s="12" t="s">
        <v>36</v>
      </c>
      <c r="J37" s="11">
        <v>1.0</v>
      </c>
      <c r="K37" s="12" t="s">
        <v>55</v>
      </c>
      <c r="L37" s="11">
        <v>1400.0</v>
      </c>
      <c r="M37" s="12" t="s">
        <v>57</v>
      </c>
      <c r="N37" s="11">
        <v>1401.0</v>
      </c>
      <c r="O37" s="12" t="s">
        <v>58</v>
      </c>
      <c r="P37" s="11">
        <v>14541.0</v>
      </c>
      <c r="Q37" s="12" t="s">
        <v>167</v>
      </c>
      <c r="R37" s="12" t="s">
        <v>7627</v>
      </c>
      <c r="S37" s="11">
        <v>4329.0</v>
      </c>
      <c r="T37" s="11">
        <v>1.0</v>
      </c>
      <c r="U37" s="12" t="s">
        <v>7618</v>
      </c>
      <c r="V37" s="11">
        <v>5015.0</v>
      </c>
      <c r="W37" s="11">
        <v>2.68532977E8</v>
      </c>
      <c r="X37" s="11">
        <v>3528491.0</v>
      </c>
      <c r="Y37" s="11">
        <v>2.98871118E8</v>
      </c>
      <c r="Z37" s="12" t="s">
        <v>7628</v>
      </c>
      <c r="AA37" s="12" t="s">
        <v>7620</v>
      </c>
      <c r="AB37" s="16">
        <v>45507.0</v>
      </c>
      <c r="AC37" s="12" t="s">
        <v>4512</v>
      </c>
      <c r="AD37" s="12" t="s">
        <v>816</v>
      </c>
      <c r="AE37" s="12" t="s">
        <v>816</v>
      </c>
      <c r="AF37" s="12" t="s">
        <v>816</v>
      </c>
    </row>
    <row r="38" ht="14.25" hidden="1" customHeight="1">
      <c r="A38" s="3">
        <v>2023.0</v>
      </c>
      <c r="B38" s="4" t="s">
        <v>32</v>
      </c>
      <c r="C38" s="4" t="s">
        <v>33</v>
      </c>
      <c r="D38" s="3">
        <v>10.0</v>
      </c>
      <c r="E38" s="4" t="s">
        <v>35</v>
      </c>
      <c r="F38" s="3">
        <v>100.0</v>
      </c>
      <c r="G38" s="4" t="s">
        <v>35</v>
      </c>
      <c r="H38" s="3">
        <v>100.0</v>
      </c>
      <c r="I38" s="4" t="s">
        <v>36</v>
      </c>
      <c r="J38" s="3">
        <v>1.0</v>
      </c>
      <c r="K38" s="4" t="s">
        <v>55</v>
      </c>
      <c r="L38" s="3">
        <v>1400.0</v>
      </c>
      <c r="M38" s="4" t="s">
        <v>57</v>
      </c>
      <c r="N38" s="3">
        <v>1401.0</v>
      </c>
      <c r="O38" s="4" t="s">
        <v>58</v>
      </c>
      <c r="P38" s="3">
        <v>14541.0</v>
      </c>
      <c r="Q38" s="4" t="s">
        <v>167</v>
      </c>
      <c r="R38" s="4" t="s">
        <v>7627</v>
      </c>
      <c r="S38" s="3">
        <v>4329.0</v>
      </c>
      <c r="T38" s="3">
        <v>1.0</v>
      </c>
      <c r="U38" s="4" t="s">
        <v>7618</v>
      </c>
      <c r="V38" s="3">
        <v>5015.0</v>
      </c>
      <c r="W38" s="3">
        <v>2.68532977E8</v>
      </c>
      <c r="X38" s="3">
        <v>2421461.0</v>
      </c>
      <c r="Y38" s="3">
        <v>2421461.0</v>
      </c>
      <c r="Z38" s="4" t="s">
        <v>7628</v>
      </c>
      <c r="AA38" s="4" t="s">
        <v>7620</v>
      </c>
      <c r="AB38" s="5">
        <v>45507.0</v>
      </c>
      <c r="AC38" s="4" t="s">
        <v>4512</v>
      </c>
      <c r="AD38" s="4" t="s">
        <v>816</v>
      </c>
      <c r="AE38" s="4" t="s">
        <v>816</v>
      </c>
      <c r="AF38" s="4" t="s">
        <v>816</v>
      </c>
    </row>
    <row r="39" ht="14.25" hidden="1" customHeight="1">
      <c r="A39" s="11">
        <v>2023.0</v>
      </c>
      <c r="B39" s="12" t="s">
        <v>32</v>
      </c>
      <c r="C39" s="12" t="s">
        <v>33</v>
      </c>
      <c r="D39" s="11">
        <v>10.0</v>
      </c>
      <c r="E39" s="12" t="s">
        <v>35</v>
      </c>
      <c r="F39" s="11">
        <v>100.0</v>
      </c>
      <c r="G39" s="12" t="s">
        <v>35</v>
      </c>
      <c r="H39" s="11">
        <v>100.0</v>
      </c>
      <c r="I39" s="12" t="s">
        <v>36</v>
      </c>
      <c r="J39" s="11">
        <v>1.0</v>
      </c>
      <c r="K39" s="12" t="s">
        <v>55</v>
      </c>
      <c r="L39" s="11">
        <v>1400.0</v>
      </c>
      <c r="M39" s="12" t="s">
        <v>57</v>
      </c>
      <c r="N39" s="11">
        <v>1401.0</v>
      </c>
      <c r="O39" s="12" t="s">
        <v>58</v>
      </c>
      <c r="P39" s="11">
        <v>14541.0</v>
      </c>
      <c r="Q39" s="12" t="s">
        <v>167</v>
      </c>
      <c r="R39" s="12" t="s">
        <v>7627</v>
      </c>
      <c r="S39" s="11">
        <v>4329.0</v>
      </c>
      <c r="T39" s="11">
        <v>1.0</v>
      </c>
      <c r="U39" s="12" t="s">
        <v>7618</v>
      </c>
      <c r="V39" s="11">
        <v>5015.0</v>
      </c>
      <c r="W39" s="11">
        <v>2.68532977E8</v>
      </c>
      <c r="X39" s="11">
        <v>4.50456202E8</v>
      </c>
      <c r="Y39" s="11">
        <v>4.49519705E8</v>
      </c>
      <c r="Z39" s="12" t="s">
        <v>7628</v>
      </c>
      <c r="AA39" s="12" t="s">
        <v>7620</v>
      </c>
      <c r="AB39" s="16">
        <v>45507.0</v>
      </c>
      <c r="AC39" s="12" t="s">
        <v>4512</v>
      </c>
      <c r="AD39" s="12" t="s">
        <v>816</v>
      </c>
      <c r="AE39" s="12" t="s">
        <v>816</v>
      </c>
      <c r="AF39" s="12" t="s">
        <v>816</v>
      </c>
    </row>
    <row r="40" ht="14.25" hidden="1" customHeight="1">
      <c r="A40" s="3">
        <v>2023.0</v>
      </c>
      <c r="B40" s="4" t="s">
        <v>32</v>
      </c>
      <c r="C40" s="4" t="s">
        <v>33</v>
      </c>
      <c r="D40" s="3">
        <v>10.0</v>
      </c>
      <c r="E40" s="4" t="s">
        <v>35</v>
      </c>
      <c r="F40" s="3">
        <v>100.0</v>
      </c>
      <c r="G40" s="4" t="s">
        <v>35</v>
      </c>
      <c r="H40" s="3">
        <v>100.0</v>
      </c>
      <c r="I40" s="4" t="s">
        <v>36</v>
      </c>
      <c r="J40" s="3">
        <v>1.0</v>
      </c>
      <c r="K40" s="4" t="s">
        <v>55</v>
      </c>
      <c r="L40" s="3">
        <v>1400.0</v>
      </c>
      <c r="M40" s="4" t="s">
        <v>57</v>
      </c>
      <c r="N40" s="3">
        <v>1401.0</v>
      </c>
      <c r="O40" s="4" t="s">
        <v>58</v>
      </c>
      <c r="P40" s="3">
        <v>14541.0</v>
      </c>
      <c r="Q40" s="4" t="s">
        <v>167</v>
      </c>
      <c r="R40" s="4" t="s">
        <v>7627</v>
      </c>
      <c r="S40" s="3">
        <v>4329.0</v>
      </c>
      <c r="T40" s="3">
        <v>1.0</v>
      </c>
      <c r="U40" s="4" t="s">
        <v>7618</v>
      </c>
      <c r="V40" s="3">
        <v>5015.0</v>
      </c>
      <c r="W40" s="3">
        <v>2.68532977E8</v>
      </c>
      <c r="X40" s="3">
        <v>7.95963271E8</v>
      </c>
      <c r="Y40" s="3">
        <v>4231376.0</v>
      </c>
      <c r="Z40" s="4" t="s">
        <v>7628</v>
      </c>
      <c r="AA40" s="4" t="s">
        <v>7620</v>
      </c>
      <c r="AB40" s="5">
        <v>45507.0</v>
      </c>
      <c r="AC40" s="4" t="s">
        <v>4512</v>
      </c>
      <c r="AD40" s="4" t="s">
        <v>816</v>
      </c>
      <c r="AE40" s="4" t="s">
        <v>816</v>
      </c>
      <c r="AF40" s="4" t="s">
        <v>816</v>
      </c>
    </row>
    <row r="41" ht="14.25" hidden="1" customHeight="1">
      <c r="A41" s="11">
        <v>2023.0</v>
      </c>
      <c r="B41" s="12" t="s">
        <v>32</v>
      </c>
      <c r="C41" s="12" t="s">
        <v>33</v>
      </c>
      <c r="D41" s="11">
        <v>10.0</v>
      </c>
      <c r="E41" s="12" t="s">
        <v>35</v>
      </c>
      <c r="F41" s="11">
        <v>100.0</v>
      </c>
      <c r="G41" s="12" t="s">
        <v>35</v>
      </c>
      <c r="H41" s="11">
        <v>100.0</v>
      </c>
      <c r="I41" s="12" t="s">
        <v>36</v>
      </c>
      <c r="J41" s="11">
        <v>1.0</v>
      </c>
      <c r="K41" s="12" t="s">
        <v>55</v>
      </c>
      <c r="L41" s="11">
        <v>1400.0</v>
      </c>
      <c r="M41" s="12" t="s">
        <v>57</v>
      </c>
      <c r="N41" s="11">
        <v>1401.0</v>
      </c>
      <c r="O41" s="12" t="s">
        <v>58</v>
      </c>
      <c r="P41" s="11">
        <v>14541.0</v>
      </c>
      <c r="Q41" s="12" t="s">
        <v>167</v>
      </c>
      <c r="R41" s="12" t="s">
        <v>7627</v>
      </c>
      <c r="S41" s="11">
        <v>4329.0</v>
      </c>
      <c r="T41" s="11">
        <v>1.0</v>
      </c>
      <c r="U41" s="12" t="s">
        <v>7618</v>
      </c>
      <c r="V41" s="11">
        <v>5015.0</v>
      </c>
      <c r="W41" s="11">
        <v>2.68532977E8</v>
      </c>
      <c r="X41" s="11">
        <v>96.0</v>
      </c>
      <c r="Y41" s="11">
        <v>0.0</v>
      </c>
      <c r="Z41" s="12" t="s">
        <v>7628</v>
      </c>
      <c r="AA41" s="12" t="s">
        <v>7620</v>
      </c>
      <c r="AB41" s="16">
        <v>45507.0</v>
      </c>
      <c r="AC41" s="12" t="s">
        <v>4512</v>
      </c>
      <c r="AD41" s="12" t="s">
        <v>816</v>
      </c>
      <c r="AE41" s="12" t="s">
        <v>816</v>
      </c>
      <c r="AF41" s="12" t="s">
        <v>816</v>
      </c>
    </row>
    <row r="42" ht="14.25" hidden="1" customHeight="1">
      <c r="A42" s="3">
        <v>2023.0</v>
      </c>
      <c r="B42" s="4" t="s">
        <v>32</v>
      </c>
      <c r="C42" s="4" t="s">
        <v>33</v>
      </c>
      <c r="D42" s="3">
        <v>10.0</v>
      </c>
      <c r="E42" s="4" t="s">
        <v>35</v>
      </c>
      <c r="F42" s="3">
        <v>100.0</v>
      </c>
      <c r="G42" s="4" t="s">
        <v>35</v>
      </c>
      <c r="H42" s="3">
        <v>100.0</v>
      </c>
      <c r="I42" s="4" t="s">
        <v>36</v>
      </c>
      <c r="J42" s="3">
        <v>1.0</v>
      </c>
      <c r="K42" s="4" t="s">
        <v>55</v>
      </c>
      <c r="L42" s="3">
        <v>1400.0</v>
      </c>
      <c r="M42" s="4" t="s">
        <v>57</v>
      </c>
      <c r="N42" s="3">
        <v>1401.0</v>
      </c>
      <c r="O42" s="4" t="s">
        <v>58</v>
      </c>
      <c r="P42" s="3">
        <v>14541.0</v>
      </c>
      <c r="Q42" s="4" t="s">
        <v>167</v>
      </c>
      <c r="R42" s="4" t="s">
        <v>7627</v>
      </c>
      <c r="S42" s="3">
        <v>4329.0</v>
      </c>
      <c r="T42" s="3">
        <v>1.0</v>
      </c>
      <c r="U42" s="4" t="s">
        <v>7618</v>
      </c>
      <c r="V42" s="3">
        <v>5015.0</v>
      </c>
      <c r="W42" s="3">
        <v>2.68532977E8</v>
      </c>
      <c r="X42" s="3">
        <v>3718999.0</v>
      </c>
      <c r="Y42" s="3">
        <v>3.71778801E8</v>
      </c>
      <c r="Z42" s="4" t="s">
        <v>7628</v>
      </c>
      <c r="AA42" s="4" t="s">
        <v>7620</v>
      </c>
      <c r="AB42" s="5">
        <v>45507.0</v>
      </c>
      <c r="AC42" s="4" t="s">
        <v>4512</v>
      </c>
      <c r="AD42" s="4" t="s">
        <v>816</v>
      </c>
      <c r="AE42" s="4" t="s">
        <v>816</v>
      </c>
      <c r="AF42" s="4" t="s">
        <v>816</v>
      </c>
    </row>
    <row r="43" ht="14.25" hidden="1" customHeight="1">
      <c r="A43" s="11">
        <v>2023.0</v>
      </c>
      <c r="B43" s="12" t="s">
        <v>32</v>
      </c>
      <c r="C43" s="12" t="s">
        <v>33</v>
      </c>
      <c r="D43" s="11">
        <v>10.0</v>
      </c>
      <c r="E43" s="12" t="s">
        <v>35</v>
      </c>
      <c r="F43" s="11">
        <v>100.0</v>
      </c>
      <c r="G43" s="12" t="s">
        <v>35</v>
      </c>
      <c r="H43" s="11">
        <v>100.0</v>
      </c>
      <c r="I43" s="12" t="s">
        <v>36</v>
      </c>
      <c r="J43" s="11">
        <v>1.0</v>
      </c>
      <c r="K43" s="12" t="s">
        <v>55</v>
      </c>
      <c r="L43" s="11">
        <v>1400.0</v>
      </c>
      <c r="M43" s="12" t="s">
        <v>57</v>
      </c>
      <c r="N43" s="11">
        <v>1401.0</v>
      </c>
      <c r="O43" s="12" t="s">
        <v>58</v>
      </c>
      <c r="P43" s="11">
        <v>14541.0</v>
      </c>
      <c r="Q43" s="12" t="s">
        <v>167</v>
      </c>
      <c r="R43" s="12" t="s">
        <v>7627</v>
      </c>
      <c r="S43" s="11">
        <v>4329.0</v>
      </c>
      <c r="T43" s="11">
        <v>1.0</v>
      </c>
      <c r="U43" s="12" t="s">
        <v>7618</v>
      </c>
      <c r="V43" s="11">
        <v>5015.0</v>
      </c>
      <c r="W43" s="11">
        <v>2.68532977E8</v>
      </c>
      <c r="X43" s="11">
        <v>1626163.0</v>
      </c>
      <c r="Y43" s="11">
        <v>1.62485955E8</v>
      </c>
      <c r="Z43" s="12" t="s">
        <v>7628</v>
      </c>
      <c r="AA43" s="12" t="s">
        <v>7620</v>
      </c>
      <c r="AB43" s="16">
        <v>45507.0</v>
      </c>
      <c r="AC43" s="12" t="s">
        <v>4512</v>
      </c>
      <c r="AD43" s="12" t="s">
        <v>816</v>
      </c>
      <c r="AE43" s="12" t="s">
        <v>816</v>
      </c>
      <c r="AF43" s="12" t="s">
        <v>816</v>
      </c>
    </row>
    <row r="44" ht="14.25" hidden="1" customHeight="1">
      <c r="A44" s="3">
        <v>2023.0</v>
      </c>
      <c r="B44" s="4" t="s">
        <v>32</v>
      </c>
      <c r="C44" s="4" t="s">
        <v>33</v>
      </c>
      <c r="D44" s="3">
        <v>10.0</v>
      </c>
      <c r="E44" s="4" t="s">
        <v>35</v>
      </c>
      <c r="F44" s="3">
        <v>100.0</v>
      </c>
      <c r="G44" s="4" t="s">
        <v>35</v>
      </c>
      <c r="H44" s="3">
        <v>100.0</v>
      </c>
      <c r="I44" s="4" t="s">
        <v>36</v>
      </c>
      <c r="J44" s="3">
        <v>1.0</v>
      </c>
      <c r="K44" s="4" t="s">
        <v>55</v>
      </c>
      <c r="L44" s="3">
        <v>1400.0</v>
      </c>
      <c r="M44" s="4" t="s">
        <v>57</v>
      </c>
      <c r="N44" s="3">
        <v>1401.0</v>
      </c>
      <c r="O44" s="4" t="s">
        <v>58</v>
      </c>
      <c r="P44" s="3">
        <v>14541.0</v>
      </c>
      <c r="Q44" s="4" t="s">
        <v>167</v>
      </c>
      <c r="R44" s="4" t="s">
        <v>7627</v>
      </c>
      <c r="S44" s="3">
        <v>4329.0</v>
      </c>
      <c r="T44" s="3">
        <v>1.0</v>
      </c>
      <c r="U44" s="4" t="s">
        <v>7618</v>
      </c>
      <c r="V44" s="3">
        <v>5015.0</v>
      </c>
      <c r="W44" s="3">
        <v>2.68532977E8</v>
      </c>
      <c r="X44" s="3">
        <v>1626163.0</v>
      </c>
      <c r="Y44" s="3">
        <v>1.6258348E7</v>
      </c>
      <c r="Z44" s="4" t="s">
        <v>7628</v>
      </c>
      <c r="AA44" s="4" t="s">
        <v>7620</v>
      </c>
      <c r="AB44" s="5">
        <v>45507.0</v>
      </c>
      <c r="AC44" s="4" t="s">
        <v>4512</v>
      </c>
      <c r="AD44" s="4" t="s">
        <v>816</v>
      </c>
      <c r="AE44" s="4" t="s">
        <v>816</v>
      </c>
      <c r="AF44" s="4" t="s">
        <v>816</v>
      </c>
    </row>
    <row r="45" ht="14.25" hidden="1" customHeight="1">
      <c r="A45" s="11">
        <v>2023.0</v>
      </c>
      <c r="B45" s="12" t="s">
        <v>32</v>
      </c>
      <c r="C45" s="12" t="s">
        <v>33</v>
      </c>
      <c r="D45" s="11">
        <v>10.0</v>
      </c>
      <c r="E45" s="12" t="s">
        <v>35</v>
      </c>
      <c r="F45" s="11">
        <v>100.0</v>
      </c>
      <c r="G45" s="12" t="s">
        <v>35</v>
      </c>
      <c r="H45" s="11">
        <v>100.0</v>
      </c>
      <c r="I45" s="12" t="s">
        <v>36</v>
      </c>
      <c r="J45" s="11">
        <v>1.0</v>
      </c>
      <c r="K45" s="12" t="s">
        <v>55</v>
      </c>
      <c r="L45" s="11">
        <v>1400.0</v>
      </c>
      <c r="M45" s="12" t="s">
        <v>57</v>
      </c>
      <c r="N45" s="11">
        <v>1401.0</v>
      </c>
      <c r="O45" s="12" t="s">
        <v>58</v>
      </c>
      <c r="P45" s="11">
        <v>14541.0</v>
      </c>
      <c r="Q45" s="12" t="s">
        <v>167</v>
      </c>
      <c r="R45" s="12" t="s">
        <v>7627</v>
      </c>
      <c r="S45" s="11">
        <v>4329.0</v>
      </c>
      <c r="T45" s="11">
        <v>1.0</v>
      </c>
      <c r="U45" s="12" t="s">
        <v>7618</v>
      </c>
      <c r="V45" s="11">
        <v>5015.0</v>
      </c>
      <c r="W45" s="11">
        <v>2.68532977E8</v>
      </c>
      <c r="X45" s="11">
        <v>2421461.0</v>
      </c>
      <c r="Y45" s="11">
        <v>2421461.0</v>
      </c>
      <c r="Z45" s="12" t="s">
        <v>7628</v>
      </c>
      <c r="AA45" s="12" t="s">
        <v>7620</v>
      </c>
      <c r="AB45" s="16">
        <v>45507.0</v>
      </c>
      <c r="AC45" s="12" t="s">
        <v>4512</v>
      </c>
      <c r="AD45" s="12" t="s">
        <v>816</v>
      </c>
      <c r="AE45" s="12" t="s">
        <v>816</v>
      </c>
      <c r="AF45" s="12" t="s">
        <v>816</v>
      </c>
    </row>
    <row r="46" ht="14.25" hidden="1" customHeight="1">
      <c r="A46" s="3">
        <v>2023.0</v>
      </c>
      <c r="B46" s="4" t="s">
        <v>32</v>
      </c>
      <c r="C46" s="4" t="s">
        <v>33</v>
      </c>
      <c r="D46" s="3">
        <v>10.0</v>
      </c>
      <c r="E46" s="4" t="s">
        <v>35</v>
      </c>
      <c r="F46" s="3">
        <v>100.0</v>
      </c>
      <c r="G46" s="4" t="s">
        <v>35</v>
      </c>
      <c r="H46" s="3">
        <v>100.0</v>
      </c>
      <c r="I46" s="4" t="s">
        <v>36</v>
      </c>
      <c r="J46" s="3">
        <v>1.0</v>
      </c>
      <c r="K46" s="4" t="s">
        <v>55</v>
      </c>
      <c r="L46" s="3">
        <v>1400.0</v>
      </c>
      <c r="M46" s="4" t="s">
        <v>57</v>
      </c>
      <c r="N46" s="3">
        <v>1401.0</v>
      </c>
      <c r="O46" s="4" t="s">
        <v>58</v>
      </c>
      <c r="P46" s="3">
        <v>14541.0</v>
      </c>
      <c r="Q46" s="4" t="s">
        <v>167</v>
      </c>
      <c r="R46" s="4" t="s">
        <v>7627</v>
      </c>
      <c r="S46" s="3">
        <v>4329.0</v>
      </c>
      <c r="T46" s="3">
        <v>1.0</v>
      </c>
      <c r="U46" s="4" t="s">
        <v>7618</v>
      </c>
      <c r="V46" s="3">
        <v>5015.0</v>
      </c>
      <c r="W46" s="3">
        <v>2.68532977E8</v>
      </c>
      <c r="X46" s="3">
        <v>2.42146149E8</v>
      </c>
      <c r="Y46" s="3">
        <v>2421461.0</v>
      </c>
      <c r="Z46" s="4" t="s">
        <v>7628</v>
      </c>
      <c r="AA46" s="4" t="s">
        <v>7620</v>
      </c>
      <c r="AB46" s="5">
        <v>45507.0</v>
      </c>
      <c r="AC46" s="4" t="s">
        <v>4512</v>
      </c>
      <c r="AD46" s="4" t="s">
        <v>816</v>
      </c>
      <c r="AE46" s="4" t="s">
        <v>816</v>
      </c>
      <c r="AF46" s="4" t="s">
        <v>816</v>
      </c>
    </row>
    <row r="47" ht="14.25" hidden="1" customHeight="1">
      <c r="A47" s="11">
        <v>2023.0</v>
      </c>
      <c r="B47" s="12" t="s">
        <v>32</v>
      </c>
      <c r="C47" s="12" t="s">
        <v>33</v>
      </c>
      <c r="D47" s="11">
        <v>10.0</v>
      </c>
      <c r="E47" s="12" t="s">
        <v>35</v>
      </c>
      <c r="F47" s="11">
        <v>100.0</v>
      </c>
      <c r="G47" s="12" t="s">
        <v>35</v>
      </c>
      <c r="H47" s="11">
        <v>100.0</v>
      </c>
      <c r="I47" s="12" t="s">
        <v>36</v>
      </c>
      <c r="J47" s="11">
        <v>1.0</v>
      </c>
      <c r="K47" s="12" t="s">
        <v>55</v>
      </c>
      <c r="L47" s="11">
        <v>1400.0</v>
      </c>
      <c r="M47" s="12" t="s">
        <v>57</v>
      </c>
      <c r="N47" s="11">
        <v>1401.0</v>
      </c>
      <c r="O47" s="12" t="s">
        <v>58</v>
      </c>
      <c r="P47" s="11">
        <v>14541.0</v>
      </c>
      <c r="Q47" s="12" t="s">
        <v>167</v>
      </c>
      <c r="R47" s="12" t="s">
        <v>7627</v>
      </c>
      <c r="S47" s="11">
        <v>4329.0</v>
      </c>
      <c r="T47" s="11">
        <v>1.0</v>
      </c>
      <c r="U47" s="12" t="s">
        <v>7618</v>
      </c>
      <c r="V47" s="11">
        <v>5015.0</v>
      </c>
      <c r="W47" s="11">
        <v>2.68532977E8</v>
      </c>
      <c r="X47" s="11">
        <v>0.0</v>
      </c>
      <c r="Y47" s="11">
        <v>0.0</v>
      </c>
      <c r="Z47" s="12" t="s">
        <v>7628</v>
      </c>
      <c r="AA47" s="12" t="s">
        <v>7620</v>
      </c>
      <c r="AB47" s="16">
        <v>45507.0</v>
      </c>
      <c r="AC47" s="12" t="s">
        <v>4512</v>
      </c>
      <c r="AD47" s="12" t="s">
        <v>816</v>
      </c>
      <c r="AE47" s="12" t="s">
        <v>816</v>
      </c>
      <c r="AF47" s="12" t="s">
        <v>816</v>
      </c>
    </row>
    <row r="48" ht="14.25" hidden="1" customHeight="1">
      <c r="A48" s="3">
        <v>2023.0</v>
      </c>
      <c r="B48" s="4" t="s">
        <v>32</v>
      </c>
      <c r="C48" s="4" t="s">
        <v>33</v>
      </c>
      <c r="D48" s="3">
        <v>10.0</v>
      </c>
      <c r="E48" s="4" t="s">
        <v>35</v>
      </c>
      <c r="F48" s="3">
        <v>100.0</v>
      </c>
      <c r="G48" s="4" t="s">
        <v>35</v>
      </c>
      <c r="H48" s="3">
        <v>100.0</v>
      </c>
      <c r="I48" s="4" t="s">
        <v>36</v>
      </c>
      <c r="J48" s="3">
        <v>1.0</v>
      </c>
      <c r="K48" s="4" t="s">
        <v>55</v>
      </c>
      <c r="L48" s="3">
        <v>1400.0</v>
      </c>
      <c r="M48" s="4" t="s">
        <v>57</v>
      </c>
      <c r="N48" s="3">
        <v>1401.0</v>
      </c>
      <c r="O48" s="4" t="s">
        <v>58</v>
      </c>
      <c r="P48" s="3">
        <v>14541.0</v>
      </c>
      <c r="Q48" s="4" t="s">
        <v>167</v>
      </c>
      <c r="R48" s="4" t="s">
        <v>7627</v>
      </c>
      <c r="S48" s="3">
        <v>4329.0</v>
      </c>
      <c r="T48" s="3">
        <v>1.0</v>
      </c>
      <c r="U48" s="4" t="s">
        <v>7618</v>
      </c>
      <c r="V48" s="3">
        <v>5015.0</v>
      </c>
      <c r="W48" s="3">
        <v>2.68532977E8</v>
      </c>
      <c r="X48" s="3">
        <v>5.15352914E8</v>
      </c>
      <c r="Y48" s="3">
        <v>5.15161831E8</v>
      </c>
      <c r="Z48" s="4" t="s">
        <v>7628</v>
      </c>
      <c r="AA48" s="4" t="s">
        <v>7620</v>
      </c>
      <c r="AB48" s="5">
        <v>45507.0</v>
      </c>
      <c r="AC48" s="4" t="s">
        <v>4512</v>
      </c>
      <c r="AD48" s="4" t="s">
        <v>816</v>
      </c>
      <c r="AE48" s="4" t="s">
        <v>816</v>
      </c>
      <c r="AF48" s="4" t="s">
        <v>816</v>
      </c>
    </row>
    <row r="49" ht="14.25" hidden="1" customHeight="1">
      <c r="A49" s="11">
        <v>2023.0</v>
      </c>
      <c r="B49" s="12" t="s">
        <v>32</v>
      </c>
      <c r="C49" s="12" t="s">
        <v>33</v>
      </c>
      <c r="D49" s="11">
        <v>10.0</v>
      </c>
      <c r="E49" s="12" t="s">
        <v>35</v>
      </c>
      <c r="F49" s="11">
        <v>100.0</v>
      </c>
      <c r="G49" s="12" t="s">
        <v>35</v>
      </c>
      <c r="H49" s="11">
        <v>100.0</v>
      </c>
      <c r="I49" s="12" t="s">
        <v>36</v>
      </c>
      <c r="J49" s="11">
        <v>1.0</v>
      </c>
      <c r="K49" s="12" t="s">
        <v>55</v>
      </c>
      <c r="L49" s="11">
        <v>1400.0</v>
      </c>
      <c r="M49" s="12" t="s">
        <v>57</v>
      </c>
      <c r="N49" s="11">
        <v>1401.0</v>
      </c>
      <c r="O49" s="12" t="s">
        <v>58</v>
      </c>
      <c r="P49" s="11">
        <v>14541.0</v>
      </c>
      <c r="Q49" s="12" t="s">
        <v>167</v>
      </c>
      <c r="R49" s="12" t="s">
        <v>7627</v>
      </c>
      <c r="S49" s="11">
        <v>4329.0</v>
      </c>
      <c r="T49" s="11">
        <v>1.0</v>
      </c>
      <c r="U49" s="12" t="s">
        <v>7618</v>
      </c>
      <c r="V49" s="11">
        <v>5015.0</v>
      </c>
      <c r="W49" s="11">
        <v>2.68532977E8</v>
      </c>
      <c r="X49" s="11">
        <v>69.0</v>
      </c>
      <c r="Y49" s="11">
        <v>0.0</v>
      </c>
      <c r="Z49" s="12" t="s">
        <v>7628</v>
      </c>
      <c r="AA49" s="12" t="s">
        <v>7620</v>
      </c>
      <c r="AB49" s="16">
        <v>45507.0</v>
      </c>
      <c r="AC49" s="12" t="s">
        <v>4512</v>
      </c>
      <c r="AD49" s="12" t="s">
        <v>816</v>
      </c>
      <c r="AE49" s="12" t="s">
        <v>816</v>
      </c>
      <c r="AF49" s="12" t="s">
        <v>816</v>
      </c>
    </row>
    <row r="50" ht="14.25" hidden="1" customHeight="1">
      <c r="A50" s="3">
        <v>2023.0</v>
      </c>
      <c r="B50" s="4" t="s">
        <v>32</v>
      </c>
      <c r="C50" s="4" t="s">
        <v>33</v>
      </c>
      <c r="D50" s="3">
        <v>10.0</v>
      </c>
      <c r="E50" s="4" t="s">
        <v>35</v>
      </c>
      <c r="F50" s="3">
        <v>100.0</v>
      </c>
      <c r="G50" s="4" t="s">
        <v>35</v>
      </c>
      <c r="H50" s="3">
        <v>100.0</v>
      </c>
      <c r="I50" s="4" t="s">
        <v>36</v>
      </c>
      <c r="J50" s="3">
        <v>1.0</v>
      </c>
      <c r="K50" s="4" t="s">
        <v>55</v>
      </c>
      <c r="L50" s="3">
        <v>1400.0</v>
      </c>
      <c r="M50" s="4" t="s">
        <v>57</v>
      </c>
      <c r="N50" s="3">
        <v>1401.0</v>
      </c>
      <c r="O50" s="4" t="s">
        <v>58</v>
      </c>
      <c r="P50" s="3">
        <v>14541.0</v>
      </c>
      <c r="Q50" s="4" t="s">
        <v>167</v>
      </c>
      <c r="R50" s="4" t="s">
        <v>7627</v>
      </c>
      <c r="S50" s="3">
        <v>4329.0</v>
      </c>
      <c r="T50" s="3">
        <v>1.0</v>
      </c>
      <c r="U50" s="4" t="s">
        <v>7618</v>
      </c>
      <c r="V50" s="3">
        <v>5015.0</v>
      </c>
      <c r="W50" s="3">
        <v>2.68532977E8</v>
      </c>
      <c r="X50" s="3">
        <v>4.65288198E8</v>
      </c>
      <c r="Y50" s="3">
        <v>4.6527575E7</v>
      </c>
      <c r="Z50" s="4" t="s">
        <v>7628</v>
      </c>
      <c r="AA50" s="4" t="s">
        <v>7620</v>
      </c>
      <c r="AB50" s="5">
        <v>45507.0</v>
      </c>
      <c r="AC50" s="4" t="s">
        <v>4512</v>
      </c>
      <c r="AD50" s="4" t="s">
        <v>816</v>
      </c>
      <c r="AE50" s="4" t="s">
        <v>816</v>
      </c>
      <c r="AF50" s="4" t="s">
        <v>816</v>
      </c>
    </row>
    <row r="51" ht="14.25" hidden="1" customHeight="1">
      <c r="A51" s="11">
        <v>2023.0</v>
      </c>
      <c r="B51" s="12" t="s">
        <v>32</v>
      </c>
      <c r="C51" s="12" t="s">
        <v>33</v>
      </c>
      <c r="D51" s="11">
        <v>10.0</v>
      </c>
      <c r="E51" s="12" t="s">
        <v>35</v>
      </c>
      <c r="F51" s="11">
        <v>100.0</v>
      </c>
      <c r="G51" s="12" t="s">
        <v>35</v>
      </c>
      <c r="H51" s="11">
        <v>100.0</v>
      </c>
      <c r="I51" s="12" t="s">
        <v>36</v>
      </c>
      <c r="J51" s="11">
        <v>1.0</v>
      </c>
      <c r="K51" s="12" t="s">
        <v>55</v>
      </c>
      <c r="L51" s="11">
        <v>1400.0</v>
      </c>
      <c r="M51" s="12" t="s">
        <v>57</v>
      </c>
      <c r="N51" s="11">
        <v>1401.0</v>
      </c>
      <c r="O51" s="12" t="s">
        <v>58</v>
      </c>
      <c r="P51" s="11">
        <v>14541.0</v>
      </c>
      <c r="Q51" s="12" t="s">
        <v>167</v>
      </c>
      <c r="R51" s="12" t="s">
        <v>7627</v>
      </c>
      <c r="S51" s="11">
        <v>4329.0</v>
      </c>
      <c r="T51" s="11">
        <v>1.0</v>
      </c>
      <c r="U51" s="12" t="s">
        <v>7618</v>
      </c>
      <c r="V51" s="11">
        <v>5015.0</v>
      </c>
      <c r="W51" s="11">
        <v>2.68532977E8</v>
      </c>
      <c r="X51" s="11">
        <v>2.7297365E7</v>
      </c>
      <c r="Y51" s="11">
        <v>2.72973574E8</v>
      </c>
      <c r="Z51" s="12" t="s">
        <v>7628</v>
      </c>
      <c r="AA51" s="12" t="s">
        <v>7620</v>
      </c>
      <c r="AB51" s="16">
        <v>45507.0</v>
      </c>
      <c r="AC51" s="12" t="s">
        <v>4512</v>
      </c>
      <c r="AD51" s="12" t="s">
        <v>816</v>
      </c>
      <c r="AE51" s="12" t="s">
        <v>816</v>
      </c>
      <c r="AF51" s="12" t="s">
        <v>816</v>
      </c>
    </row>
    <row r="52" ht="14.25" hidden="1" customHeight="1">
      <c r="A52" s="3">
        <v>2023.0</v>
      </c>
      <c r="B52" s="4" t="s">
        <v>32</v>
      </c>
      <c r="C52" s="4" t="s">
        <v>33</v>
      </c>
      <c r="D52" s="3">
        <v>10.0</v>
      </c>
      <c r="E52" s="4" t="s">
        <v>35</v>
      </c>
      <c r="F52" s="3">
        <v>100.0</v>
      </c>
      <c r="G52" s="4" t="s">
        <v>35</v>
      </c>
      <c r="H52" s="3">
        <v>100.0</v>
      </c>
      <c r="I52" s="4" t="s">
        <v>36</v>
      </c>
      <c r="J52" s="3">
        <v>1.0</v>
      </c>
      <c r="K52" s="4" t="s">
        <v>55</v>
      </c>
      <c r="L52" s="3">
        <v>1400.0</v>
      </c>
      <c r="M52" s="4" t="s">
        <v>57</v>
      </c>
      <c r="N52" s="3">
        <v>1401.0</v>
      </c>
      <c r="O52" s="4" t="s">
        <v>58</v>
      </c>
      <c r="P52" s="3">
        <v>14541.0</v>
      </c>
      <c r="Q52" s="4" t="s">
        <v>167</v>
      </c>
      <c r="R52" s="4" t="s">
        <v>7627</v>
      </c>
      <c r="S52" s="3">
        <v>4329.0</v>
      </c>
      <c r="T52" s="3">
        <v>1.0</v>
      </c>
      <c r="U52" s="4" t="s">
        <v>7618</v>
      </c>
      <c r="V52" s="3">
        <v>5015.0</v>
      </c>
      <c r="W52" s="3">
        <v>2.68532977E8</v>
      </c>
      <c r="X52" s="3">
        <v>0.0</v>
      </c>
      <c r="Y52" s="3">
        <v>0.0</v>
      </c>
      <c r="Z52" s="4" t="s">
        <v>7628</v>
      </c>
      <c r="AA52" s="4" t="s">
        <v>7620</v>
      </c>
      <c r="AB52" s="5">
        <v>45507.0</v>
      </c>
      <c r="AC52" s="4" t="s">
        <v>4512</v>
      </c>
      <c r="AD52" s="4" t="s">
        <v>816</v>
      </c>
      <c r="AE52" s="4" t="s">
        <v>816</v>
      </c>
      <c r="AF52" s="4" t="s">
        <v>816</v>
      </c>
    </row>
    <row r="53" ht="14.25" hidden="1" customHeight="1">
      <c r="A53" s="11">
        <v>2023.0</v>
      </c>
      <c r="B53" s="12" t="s">
        <v>32</v>
      </c>
      <c r="C53" s="12" t="s">
        <v>33</v>
      </c>
      <c r="D53" s="11">
        <v>10.0</v>
      </c>
      <c r="E53" s="12" t="s">
        <v>35</v>
      </c>
      <c r="F53" s="11">
        <v>100.0</v>
      </c>
      <c r="G53" s="12" t="s">
        <v>35</v>
      </c>
      <c r="H53" s="11">
        <v>100.0</v>
      </c>
      <c r="I53" s="12" t="s">
        <v>36</v>
      </c>
      <c r="J53" s="11">
        <v>1.0</v>
      </c>
      <c r="K53" s="12" t="s">
        <v>55</v>
      </c>
      <c r="L53" s="11">
        <v>1400.0</v>
      </c>
      <c r="M53" s="12" t="s">
        <v>57</v>
      </c>
      <c r="N53" s="11">
        <v>1401.0</v>
      </c>
      <c r="O53" s="12" t="s">
        <v>58</v>
      </c>
      <c r="P53" s="11">
        <v>14542.0</v>
      </c>
      <c r="Q53" s="12" t="s">
        <v>195</v>
      </c>
      <c r="R53" s="12" t="s">
        <v>7629</v>
      </c>
      <c r="S53" s="11">
        <v>5676.0</v>
      </c>
      <c r="T53" s="11">
        <v>1.0</v>
      </c>
      <c r="U53" s="12" t="s">
        <v>7618</v>
      </c>
      <c r="V53" s="11">
        <v>5016.0</v>
      </c>
      <c r="W53" s="11">
        <v>1.67117722E8</v>
      </c>
      <c r="X53" s="11">
        <v>4.95355087E8</v>
      </c>
      <c r="Y53" s="11">
        <v>4.95355078E8</v>
      </c>
      <c r="Z53" s="12" t="s">
        <v>7630</v>
      </c>
      <c r="AA53" s="12" t="s">
        <v>7620</v>
      </c>
      <c r="AB53" s="16">
        <v>45507.0</v>
      </c>
      <c r="AC53" s="12" t="s">
        <v>4512</v>
      </c>
      <c r="AD53" s="12" t="s">
        <v>816</v>
      </c>
      <c r="AE53" s="12" t="s">
        <v>816</v>
      </c>
      <c r="AF53" s="12" t="s">
        <v>816</v>
      </c>
    </row>
    <row r="54" ht="14.25" hidden="1" customHeight="1">
      <c r="A54" s="3">
        <v>2023.0</v>
      </c>
      <c r="B54" s="4" t="s">
        <v>32</v>
      </c>
      <c r="C54" s="4" t="s">
        <v>33</v>
      </c>
      <c r="D54" s="3">
        <v>10.0</v>
      </c>
      <c r="E54" s="4" t="s">
        <v>35</v>
      </c>
      <c r="F54" s="3">
        <v>100.0</v>
      </c>
      <c r="G54" s="4" t="s">
        <v>35</v>
      </c>
      <c r="H54" s="3">
        <v>100.0</v>
      </c>
      <c r="I54" s="4" t="s">
        <v>36</v>
      </c>
      <c r="J54" s="3">
        <v>1.0</v>
      </c>
      <c r="K54" s="4" t="s">
        <v>55</v>
      </c>
      <c r="L54" s="3">
        <v>1400.0</v>
      </c>
      <c r="M54" s="4" t="s">
        <v>57</v>
      </c>
      <c r="N54" s="3">
        <v>1401.0</v>
      </c>
      <c r="O54" s="4" t="s">
        <v>58</v>
      </c>
      <c r="P54" s="3">
        <v>14542.0</v>
      </c>
      <c r="Q54" s="4" t="s">
        <v>195</v>
      </c>
      <c r="R54" s="4" t="s">
        <v>7629</v>
      </c>
      <c r="S54" s="3">
        <v>5676.0</v>
      </c>
      <c r="T54" s="3">
        <v>1.0</v>
      </c>
      <c r="U54" s="4" t="s">
        <v>7618</v>
      </c>
      <c r="V54" s="3">
        <v>5016.0</v>
      </c>
      <c r="W54" s="3">
        <v>1.67117722E8</v>
      </c>
      <c r="X54" s="3">
        <v>5.77726102E8</v>
      </c>
      <c r="Y54" s="3">
        <v>0.0</v>
      </c>
      <c r="Z54" s="4" t="s">
        <v>7630</v>
      </c>
      <c r="AA54" s="4" t="s">
        <v>7620</v>
      </c>
      <c r="AB54" s="5">
        <v>45507.0</v>
      </c>
      <c r="AC54" s="4" t="s">
        <v>4512</v>
      </c>
      <c r="AD54" s="4" t="s">
        <v>816</v>
      </c>
      <c r="AE54" s="4" t="s">
        <v>816</v>
      </c>
      <c r="AF54" s="4" t="s">
        <v>816</v>
      </c>
    </row>
    <row r="55" ht="14.25" hidden="1" customHeight="1">
      <c r="A55" s="11">
        <v>2023.0</v>
      </c>
      <c r="B55" s="12" t="s">
        <v>32</v>
      </c>
      <c r="C55" s="12" t="s">
        <v>33</v>
      </c>
      <c r="D55" s="11">
        <v>10.0</v>
      </c>
      <c r="E55" s="12" t="s">
        <v>35</v>
      </c>
      <c r="F55" s="11">
        <v>100.0</v>
      </c>
      <c r="G55" s="12" t="s">
        <v>35</v>
      </c>
      <c r="H55" s="11">
        <v>100.0</v>
      </c>
      <c r="I55" s="12" t="s">
        <v>36</v>
      </c>
      <c r="J55" s="11">
        <v>1.0</v>
      </c>
      <c r="K55" s="12" t="s">
        <v>55</v>
      </c>
      <c r="L55" s="11">
        <v>1400.0</v>
      </c>
      <c r="M55" s="12" t="s">
        <v>57</v>
      </c>
      <c r="N55" s="11">
        <v>1401.0</v>
      </c>
      <c r="O55" s="12" t="s">
        <v>58</v>
      </c>
      <c r="P55" s="11">
        <v>14542.0</v>
      </c>
      <c r="Q55" s="12" t="s">
        <v>195</v>
      </c>
      <c r="R55" s="12" t="s">
        <v>7629</v>
      </c>
      <c r="S55" s="11">
        <v>5676.0</v>
      </c>
      <c r="T55" s="11">
        <v>1.0</v>
      </c>
      <c r="U55" s="12" t="s">
        <v>7618</v>
      </c>
      <c r="V55" s="11">
        <v>5016.0</v>
      </c>
      <c r="W55" s="11">
        <v>1.67117722E8</v>
      </c>
      <c r="X55" s="11">
        <v>5785893.0</v>
      </c>
      <c r="Y55" s="11">
        <v>5800539.0</v>
      </c>
      <c r="Z55" s="12" t="s">
        <v>7630</v>
      </c>
      <c r="AA55" s="12" t="s">
        <v>7620</v>
      </c>
      <c r="AB55" s="16">
        <v>45507.0</v>
      </c>
      <c r="AC55" s="12" t="s">
        <v>4512</v>
      </c>
      <c r="AD55" s="12" t="s">
        <v>816</v>
      </c>
      <c r="AE55" s="12" t="s">
        <v>816</v>
      </c>
      <c r="AF55" s="12" t="s">
        <v>816</v>
      </c>
    </row>
    <row r="56" ht="14.25" hidden="1" customHeight="1">
      <c r="A56" s="3">
        <v>2023.0</v>
      </c>
      <c r="B56" s="4" t="s">
        <v>32</v>
      </c>
      <c r="C56" s="4" t="s">
        <v>33</v>
      </c>
      <c r="D56" s="3">
        <v>10.0</v>
      </c>
      <c r="E56" s="4" t="s">
        <v>35</v>
      </c>
      <c r="F56" s="3">
        <v>100.0</v>
      </c>
      <c r="G56" s="4" t="s">
        <v>35</v>
      </c>
      <c r="H56" s="3">
        <v>100.0</v>
      </c>
      <c r="I56" s="4" t="s">
        <v>36</v>
      </c>
      <c r="J56" s="3">
        <v>1.0</v>
      </c>
      <c r="K56" s="4" t="s">
        <v>55</v>
      </c>
      <c r="L56" s="3">
        <v>1400.0</v>
      </c>
      <c r="M56" s="4" t="s">
        <v>57</v>
      </c>
      <c r="N56" s="3">
        <v>1401.0</v>
      </c>
      <c r="O56" s="4" t="s">
        <v>58</v>
      </c>
      <c r="P56" s="3">
        <v>14542.0</v>
      </c>
      <c r="Q56" s="4" t="s">
        <v>195</v>
      </c>
      <c r="R56" s="4" t="s">
        <v>7629</v>
      </c>
      <c r="S56" s="3">
        <v>5676.0</v>
      </c>
      <c r="T56" s="3">
        <v>1.0</v>
      </c>
      <c r="U56" s="4" t="s">
        <v>7618</v>
      </c>
      <c r="V56" s="3">
        <v>5016.0</v>
      </c>
      <c r="W56" s="3">
        <v>1.67117722E8</v>
      </c>
      <c r="X56" s="3">
        <v>0.0</v>
      </c>
      <c r="Y56" s="3">
        <v>0.0</v>
      </c>
      <c r="Z56" s="4" t="s">
        <v>7630</v>
      </c>
      <c r="AA56" s="4" t="s">
        <v>7620</v>
      </c>
      <c r="AB56" s="5">
        <v>45507.0</v>
      </c>
      <c r="AC56" s="4" t="s">
        <v>4512</v>
      </c>
      <c r="AD56" s="4" t="s">
        <v>816</v>
      </c>
      <c r="AE56" s="4" t="s">
        <v>816</v>
      </c>
      <c r="AF56" s="4" t="s">
        <v>816</v>
      </c>
    </row>
    <row r="57" ht="14.25" hidden="1" customHeight="1">
      <c r="A57" s="11">
        <v>2023.0</v>
      </c>
      <c r="B57" s="12" t="s">
        <v>32</v>
      </c>
      <c r="C57" s="12" t="s">
        <v>33</v>
      </c>
      <c r="D57" s="11">
        <v>10.0</v>
      </c>
      <c r="E57" s="12" t="s">
        <v>35</v>
      </c>
      <c r="F57" s="11">
        <v>100.0</v>
      </c>
      <c r="G57" s="12" t="s">
        <v>35</v>
      </c>
      <c r="H57" s="11">
        <v>100.0</v>
      </c>
      <c r="I57" s="12" t="s">
        <v>36</v>
      </c>
      <c r="J57" s="11">
        <v>1.0</v>
      </c>
      <c r="K57" s="12" t="s">
        <v>55</v>
      </c>
      <c r="L57" s="11">
        <v>1400.0</v>
      </c>
      <c r="M57" s="12" t="s">
        <v>57</v>
      </c>
      <c r="N57" s="11">
        <v>1401.0</v>
      </c>
      <c r="O57" s="12" t="s">
        <v>58</v>
      </c>
      <c r="P57" s="11">
        <v>14542.0</v>
      </c>
      <c r="Q57" s="12" t="s">
        <v>195</v>
      </c>
      <c r="R57" s="12" t="s">
        <v>7629</v>
      </c>
      <c r="S57" s="11">
        <v>5676.0</v>
      </c>
      <c r="T57" s="11">
        <v>1.0</v>
      </c>
      <c r="U57" s="12" t="s">
        <v>7618</v>
      </c>
      <c r="V57" s="11">
        <v>5016.0</v>
      </c>
      <c r="W57" s="11">
        <v>1.67117722E8</v>
      </c>
      <c r="X57" s="11">
        <v>8.10777161E8</v>
      </c>
      <c r="Y57" s="11">
        <v>4.40652804E8</v>
      </c>
      <c r="Z57" s="12" t="s">
        <v>7630</v>
      </c>
      <c r="AA57" s="12" t="s">
        <v>7620</v>
      </c>
      <c r="AB57" s="16">
        <v>45507.0</v>
      </c>
      <c r="AC57" s="12" t="s">
        <v>4512</v>
      </c>
      <c r="AD57" s="12" t="s">
        <v>816</v>
      </c>
      <c r="AE57" s="12" t="s">
        <v>816</v>
      </c>
      <c r="AF57" s="12" t="s">
        <v>816</v>
      </c>
    </row>
    <row r="58" ht="14.25" hidden="1" customHeight="1">
      <c r="A58" s="3">
        <v>2023.0</v>
      </c>
      <c r="B58" s="4" t="s">
        <v>32</v>
      </c>
      <c r="C58" s="4" t="s">
        <v>33</v>
      </c>
      <c r="D58" s="3">
        <v>10.0</v>
      </c>
      <c r="E58" s="4" t="s">
        <v>35</v>
      </c>
      <c r="F58" s="3">
        <v>100.0</v>
      </c>
      <c r="G58" s="4" t="s">
        <v>35</v>
      </c>
      <c r="H58" s="3">
        <v>100.0</v>
      </c>
      <c r="I58" s="4" t="s">
        <v>36</v>
      </c>
      <c r="J58" s="3">
        <v>1.0</v>
      </c>
      <c r="K58" s="4" t="s">
        <v>55</v>
      </c>
      <c r="L58" s="3">
        <v>1400.0</v>
      </c>
      <c r="M58" s="4" t="s">
        <v>57</v>
      </c>
      <c r="N58" s="3">
        <v>1401.0</v>
      </c>
      <c r="O58" s="4" t="s">
        <v>58</v>
      </c>
      <c r="P58" s="3">
        <v>14542.0</v>
      </c>
      <c r="Q58" s="4" t="s">
        <v>195</v>
      </c>
      <c r="R58" s="4" t="s">
        <v>7629</v>
      </c>
      <c r="S58" s="3">
        <v>5676.0</v>
      </c>
      <c r="T58" s="3">
        <v>1.0</v>
      </c>
      <c r="U58" s="4" t="s">
        <v>7618</v>
      </c>
      <c r="V58" s="3">
        <v>5016.0</v>
      </c>
      <c r="W58" s="3">
        <v>1.67117722E8</v>
      </c>
      <c r="X58" s="3">
        <v>7.43395124E8</v>
      </c>
      <c r="Y58" s="3">
        <v>0.0</v>
      </c>
      <c r="Z58" s="4" t="s">
        <v>7630</v>
      </c>
      <c r="AA58" s="4" t="s">
        <v>7620</v>
      </c>
      <c r="AB58" s="5">
        <v>45507.0</v>
      </c>
      <c r="AC58" s="4" t="s">
        <v>4512</v>
      </c>
      <c r="AD58" s="4" t="s">
        <v>816</v>
      </c>
      <c r="AE58" s="4" t="s">
        <v>816</v>
      </c>
      <c r="AF58" s="4" t="s">
        <v>816</v>
      </c>
    </row>
    <row r="59" ht="14.25" hidden="1" customHeight="1">
      <c r="A59" s="11">
        <v>2023.0</v>
      </c>
      <c r="B59" s="12" t="s">
        <v>32</v>
      </c>
      <c r="C59" s="12" t="s">
        <v>33</v>
      </c>
      <c r="D59" s="11">
        <v>10.0</v>
      </c>
      <c r="E59" s="12" t="s">
        <v>35</v>
      </c>
      <c r="F59" s="11">
        <v>100.0</v>
      </c>
      <c r="G59" s="12" t="s">
        <v>35</v>
      </c>
      <c r="H59" s="11">
        <v>100.0</v>
      </c>
      <c r="I59" s="12" t="s">
        <v>36</v>
      </c>
      <c r="J59" s="11">
        <v>1.0</v>
      </c>
      <c r="K59" s="12" t="s">
        <v>55</v>
      </c>
      <c r="L59" s="11">
        <v>1400.0</v>
      </c>
      <c r="M59" s="12" t="s">
        <v>57</v>
      </c>
      <c r="N59" s="11">
        <v>1401.0</v>
      </c>
      <c r="O59" s="12" t="s">
        <v>58</v>
      </c>
      <c r="P59" s="11">
        <v>14542.0</v>
      </c>
      <c r="Q59" s="12" t="s">
        <v>195</v>
      </c>
      <c r="R59" s="12" t="s">
        <v>7629</v>
      </c>
      <c r="S59" s="11">
        <v>5676.0</v>
      </c>
      <c r="T59" s="11">
        <v>1.0</v>
      </c>
      <c r="U59" s="12" t="s">
        <v>7618</v>
      </c>
      <c r="V59" s="11">
        <v>5016.0</v>
      </c>
      <c r="W59" s="11">
        <v>1.67117722E8</v>
      </c>
      <c r="X59" s="11">
        <v>5.83959161E8</v>
      </c>
      <c r="Y59" s="11">
        <v>4.60823588E8</v>
      </c>
      <c r="Z59" s="12" t="s">
        <v>7630</v>
      </c>
      <c r="AA59" s="12" t="s">
        <v>7620</v>
      </c>
      <c r="AB59" s="16">
        <v>45507.0</v>
      </c>
      <c r="AC59" s="12" t="s">
        <v>4512</v>
      </c>
      <c r="AD59" s="12" t="s">
        <v>816</v>
      </c>
      <c r="AE59" s="12" t="s">
        <v>816</v>
      </c>
      <c r="AF59" s="12" t="s">
        <v>816</v>
      </c>
    </row>
    <row r="60" ht="14.25" hidden="1" customHeight="1">
      <c r="A60" s="3">
        <v>2023.0</v>
      </c>
      <c r="B60" s="4" t="s">
        <v>32</v>
      </c>
      <c r="C60" s="4" t="s">
        <v>33</v>
      </c>
      <c r="D60" s="3">
        <v>10.0</v>
      </c>
      <c r="E60" s="4" t="s">
        <v>35</v>
      </c>
      <c r="F60" s="3">
        <v>100.0</v>
      </c>
      <c r="G60" s="4" t="s">
        <v>35</v>
      </c>
      <c r="H60" s="3">
        <v>100.0</v>
      </c>
      <c r="I60" s="4" t="s">
        <v>36</v>
      </c>
      <c r="J60" s="3">
        <v>1.0</v>
      </c>
      <c r="K60" s="4" t="s">
        <v>55</v>
      </c>
      <c r="L60" s="3">
        <v>1400.0</v>
      </c>
      <c r="M60" s="4" t="s">
        <v>57</v>
      </c>
      <c r="N60" s="3">
        <v>1401.0</v>
      </c>
      <c r="O60" s="4" t="s">
        <v>58</v>
      </c>
      <c r="P60" s="3">
        <v>14542.0</v>
      </c>
      <c r="Q60" s="4" t="s">
        <v>195</v>
      </c>
      <c r="R60" s="4" t="s">
        <v>7629</v>
      </c>
      <c r="S60" s="3">
        <v>5676.0</v>
      </c>
      <c r="T60" s="3">
        <v>1.0</v>
      </c>
      <c r="U60" s="4" t="s">
        <v>7618</v>
      </c>
      <c r="V60" s="3">
        <v>5016.0</v>
      </c>
      <c r="W60" s="3">
        <v>1.67117722E8</v>
      </c>
      <c r="X60" s="3">
        <v>7.02652656E8</v>
      </c>
      <c r="Y60" s="3">
        <v>5.91326873E8</v>
      </c>
      <c r="Z60" s="4" t="s">
        <v>7630</v>
      </c>
      <c r="AA60" s="4" t="s">
        <v>7620</v>
      </c>
      <c r="AB60" s="5">
        <v>45507.0</v>
      </c>
      <c r="AC60" s="4" t="s">
        <v>4512</v>
      </c>
      <c r="AD60" s="4" t="s">
        <v>816</v>
      </c>
      <c r="AE60" s="4" t="s">
        <v>816</v>
      </c>
      <c r="AF60" s="4" t="s">
        <v>816</v>
      </c>
    </row>
    <row r="61" ht="14.25" hidden="1" customHeight="1">
      <c r="A61" s="11">
        <v>2023.0</v>
      </c>
      <c r="B61" s="12" t="s">
        <v>32</v>
      </c>
      <c r="C61" s="12" t="s">
        <v>33</v>
      </c>
      <c r="D61" s="11">
        <v>10.0</v>
      </c>
      <c r="E61" s="12" t="s">
        <v>35</v>
      </c>
      <c r="F61" s="11">
        <v>100.0</v>
      </c>
      <c r="G61" s="12" t="s">
        <v>35</v>
      </c>
      <c r="H61" s="11">
        <v>100.0</v>
      </c>
      <c r="I61" s="12" t="s">
        <v>36</v>
      </c>
      <c r="J61" s="11">
        <v>1.0</v>
      </c>
      <c r="K61" s="12" t="s">
        <v>55</v>
      </c>
      <c r="L61" s="11">
        <v>1400.0</v>
      </c>
      <c r="M61" s="12" t="s">
        <v>57</v>
      </c>
      <c r="N61" s="11">
        <v>1401.0</v>
      </c>
      <c r="O61" s="12" t="s">
        <v>58</v>
      </c>
      <c r="P61" s="11">
        <v>14542.0</v>
      </c>
      <c r="Q61" s="12" t="s">
        <v>195</v>
      </c>
      <c r="R61" s="12" t="s">
        <v>7629</v>
      </c>
      <c r="S61" s="11">
        <v>5676.0</v>
      </c>
      <c r="T61" s="11">
        <v>1.0</v>
      </c>
      <c r="U61" s="12" t="s">
        <v>7618</v>
      </c>
      <c r="V61" s="11">
        <v>5016.0</v>
      </c>
      <c r="W61" s="11">
        <v>1.67117722E8</v>
      </c>
      <c r="X61" s="11">
        <v>0.0</v>
      </c>
      <c r="Y61" s="11">
        <v>0.0</v>
      </c>
      <c r="Z61" s="12" t="s">
        <v>7630</v>
      </c>
      <c r="AA61" s="12" t="s">
        <v>7620</v>
      </c>
      <c r="AB61" s="16">
        <v>45507.0</v>
      </c>
      <c r="AC61" s="12" t="s">
        <v>4512</v>
      </c>
      <c r="AD61" s="12" t="s">
        <v>816</v>
      </c>
      <c r="AE61" s="12" t="s">
        <v>816</v>
      </c>
      <c r="AF61" s="12" t="s">
        <v>816</v>
      </c>
    </row>
    <row r="62" ht="14.25" hidden="1" customHeight="1">
      <c r="A62" s="3">
        <v>2023.0</v>
      </c>
      <c r="B62" s="4" t="s">
        <v>32</v>
      </c>
      <c r="C62" s="4" t="s">
        <v>33</v>
      </c>
      <c r="D62" s="3">
        <v>10.0</v>
      </c>
      <c r="E62" s="4" t="s">
        <v>35</v>
      </c>
      <c r="F62" s="3">
        <v>100.0</v>
      </c>
      <c r="G62" s="4" t="s">
        <v>35</v>
      </c>
      <c r="H62" s="3">
        <v>100.0</v>
      </c>
      <c r="I62" s="4" t="s">
        <v>36</v>
      </c>
      <c r="J62" s="3">
        <v>1.0</v>
      </c>
      <c r="K62" s="4" t="s">
        <v>55</v>
      </c>
      <c r="L62" s="3">
        <v>1400.0</v>
      </c>
      <c r="M62" s="4" t="s">
        <v>57</v>
      </c>
      <c r="N62" s="3">
        <v>1401.0</v>
      </c>
      <c r="O62" s="4" t="s">
        <v>58</v>
      </c>
      <c r="P62" s="3">
        <v>14542.0</v>
      </c>
      <c r="Q62" s="4" t="s">
        <v>195</v>
      </c>
      <c r="R62" s="4" t="s">
        <v>7629</v>
      </c>
      <c r="S62" s="3">
        <v>5676.0</v>
      </c>
      <c r="T62" s="3">
        <v>1.0</v>
      </c>
      <c r="U62" s="4" t="s">
        <v>7618</v>
      </c>
      <c r="V62" s="3">
        <v>5016.0</v>
      </c>
      <c r="W62" s="3">
        <v>1.67117722E8</v>
      </c>
      <c r="X62" s="3">
        <v>6.19805155E8</v>
      </c>
      <c r="Y62" s="3">
        <v>6.19805155E8</v>
      </c>
      <c r="Z62" s="4" t="s">
        <v>7630</v>
      </c>
      <c r="AA62" s="4" t="s">
        <v>7620</v>
      </c>
      <c r="AB62" s="5">
        <v>45507.0</v>
      </c>
      <c r="AC62" s="4" t="s">
        <v>4512</v>
      </c>
      <c r="AD62" s="4" t="s">
        <v>816</v>
      </c>
      <c r="AE62" s="4" t="s">
        <v>816</v>
      </c>
      <c r="AF62" s="4" t="s">
        <v>816</v>
      </c>
    </row>
    <row r="63" ht="14.25" hidden="1" customHeight="1">
      <c r="A63" s="11">
        <v>2023.0</v>
      </c>
      <c r="B63" s="12" t="s">
        <v>32</v>
      </c>
      <c r="C63" s="12" t="s">
        <v>33</v>
      </c>
      <c r="D63" s="11">
        <v>10.0</v>
      </c>
      <c r="E63" s="12" t="s">
        <v>35</v>
      </c>
      <c r="F63" s="11">
        <v>100.0</v>
      </c>
      <c r="G63" s="12" t="s">
        <v>35</v>
      </c>
      <c r="H63" s="11">
        <v>100.0</v>
      </c>
      <c r="I63" s="12" t="s">
        <v>36</v>
      </c>
      <c r="J63" s="11">
        <v>1.0</v>
      </c>
      <c r="K63" s="12" t="s">
        <v>55</v>
      </c>
      <c r="L63" s="11">
        <v>1400.0</v>
      </c>
      <c r="M63" s="12" t="s">
        <v>57</v>
      </c>
      <c r="N63" s="11">
        <v>1401.0</v>
      </c>
      <c r="O63" s="12" t="s">
        <v>58</v>
      </c>
      <c r="P63" s="11">
        <v>14542.0</v>
      </c>
      <c r="Q63" s="12" t="s">
        <v>195</v>
      </c>
      <c r="R63" s="12" t="s">
        <v>7629</v>
      </c>
      <c r="S63" s="11">
        <v>5676.0</v>
      </c>
      <c r="T63" s="11">
        <v>1.0</v>
      </c>
      <c r="U63" s="12" t="s">
        <v>7618</v>
      </c>
      <c r="V63" s="11">
        <v>5016.0</v>
      </c>
      <c r="W63" s="11">
        <v>1.67117722E8</v>
      </c>
      <c r="X63" s="11">
        <v>6.62612939E8</v>
      </c>
      <c r="Y63" s="11">
        <v>6.62612931E8</v>
      </c>
      <c r="Z63" s="12" t="s">
        <v>7630</v>
      </c>
      <c r="AA63" s="12" t="s">
        <v>7620</v>
      </c>
      <c r="AB63" s="16">
        <v>45507.0</v>
      </c>
      <c r="AC63" s="12" t="s">
        <v>4512</v>
      </c>
      <c r="AD63" s="12" t="s">
        <v>816</v>
      </c>
      <c r="AE63" s="12" t="s">
        <v>816</v>
      </c>
      <c r="AF63" s="12" t="s">
        <v>816</v>
      </c>
    </row>
    <row r="64" ht="14.25" hidden="1" customHeight="1">
      <c r="A64" s="3">
        <v>2023.0</v>
      </c>
      <c r="B64" s="4" t="s">
        <v>32</v>
      </c>
      <c r="C64" s="4" t="s">
        <v>33</v>
      </c>
      <c r="D64" s="3">
        <v>10.0</v>
      </c>
      <c r="E64" s="4" t="s">
        <v>35</v>
      </c>
      <c r="F64" s="3">
        <v>100.0</v>
      </c>
      <c r="G64" s="4" t="s">
        <v>35</v>
      </c>
      <c r="H64" s="3">
        <v>100.0</v>
      </c>
      <c r="I64" s="4" t="s">
        <v>36</v>
      </c>
      <c r="J64" s="3">
        <v>1.0</v>
      </c>
      <c r="K64" s="4" t="s">
        <v>55</v>
      </c>
      <c r="L64" s="3">
        <v>1400.0</v>
      </c>
      <c r="M64" s="4" t="s">
        <v>57</v>
      </c>
      <c r="N64" s="3">
        <v>1401.0</v>
      </c>
      <c r="O64" s="4" t="s">
        <v>58</v>
      </c>
      <c r="P64" s="3">
        <v>14542.0</v>
      </c>
      <c r="Q64" s="4" t="s">
        <v>195</v>
      </c>
      <c r="R64" s="4" t="s">
        <v>7629</v>
      </c>
      <c r="S64" s="3">
        <v>5676.0</v>
      </c>
      <c r="T64" s="3">
        <v>1.0</v>
      </c>
      <c r="U64" s="4" t="s">
        <v>7618</v>
      </c>
      <c r="V64" s="3">
        <v>5016.0</v>
      </c>
      <c r="W64" s="3">
        <v>1.67117722E8</v>
      </c>
      <c r="X64" s="3">
        <v>6.57604312E8</v>
      </c>
      <c r="Y64" s="3">
        <v>6.57604312E8</v>
      </c>
      <c r="Z64" s="4" t="s">
        <v>7630</v>
      </c>
      <c r="AA64" s="4" t="s">
        <v>7620</v>
      </c>
      <c r="AB64" s="5">
        <v>45507.0</v>
      </c>
      <c r="AC64" s="4" t="s">
        <v>4512</v>
      </c>
      <c r="AD64" s="4" t="s">
        <v>816</v>
      </c>
      <c r="AE64" s="4" t="s">
        <v>816</v>
      </c>
      <c r="AF64" s="4" t="s">
        <v>816</v>
      </c>
    </row>
    <row r="65" ht="14.25" hidden="1" customHeight="1">
      <c r="A65" s="11">
        <v>2023.0</v>
      </c>
      <c r="B65" s="12" t="s">
        <v>32</v>
      </c>
      <c r="C65" s="12" t="s">
        <v>33</v>
      </c>
      <c r="D65" s="11">
        <v>10.0</v>
      </c>
      <c r="E65" s="12" t="s">
        <v>35</v>
      </c>
      <c r="F65" s="11">
        <v>100.0</v>
      </c>
      <c r="G65" s="12" t="s">
        <v>35</v>
      </c>
      <c r="H65" s="11">
        <v>100.0</v>
      </c>
      <c r="I65" s="12" t="s">
        <v>36</v>
      </c>
      <c r="J65" s="11">
        <v>1.0</v>
      </c>
      <c r="K65" s="12" t="s">
        <v>55</v>
      </c>
      <c r="L65" s="11">
        <v>1400.0</v>
      </c>
      <c r="M65" s="12" t="s">
        <v>57</v>
      </c>
      <c r="N65" s="11">
        <v>1401.0</v>
      </c>
      <c r="O65" s="12" t="s">
        <v>58</v>
      </c>
      <c r="P65" s="11">
        <v>14542.0</v>
      </c>
      <c r="Q65" s="12" t="s">
        <v>195</v>
      </c>
      <c r="R65" s="12" t="s">
        <v>7629</v>
      </c>
      <c r="S65" s="11">
        <v>5676.0</v>
      </c>
      <c r="T65" s="11">
        <v>1.0</v>
      </c>
      <c r="U65" s="12" t="s">
        <v>7618</v>
      </c>
      <c r="V65" s="11">
        <v>5016.0</v>
      </c>
      <c r="W65" s="11">
        <v>1.67117722E8</v>
      </c>
      <c r="X65" s="11">
        <v>6.20314556E8</v>
      </c>
      <c r="Y65" s="11">
        <v>6.20314511E8</v>
      </c>
      <c r="Z65" s="12" t="s">
        <v>7630</v>
      </c>
      <c r="AA65" s="12" t="s">
        <v>7620</v>
      </c>
      <c r="AB65" s="16">
        <v>45507.0</v>
      </c>
      <c r="AC65" s="12" t="s">
        <v>4512</v>
      </c>
      <c r="AD65" s="12" t="s">
        <v>816</v>
      </c>
      <c r="AE65" s="12" t="s">
        <v>816</v>
      </c>
      <c r="AF65" s="12" t="s">
        <v>816</v>
      </c>
    </row>
    <row r="66" ht="14.25" hidden="1" customHeight="1">
      <c r="A66" s="3">
        <v>2023.0</v>
      </c>
      <c r="B66" s="4" t="s">
        <v>32</v>
      </c>
      <c r="C66" s="4" t="s">
        <v>33</v>
      </c>
      <c r="D66" s="3">
        <v>10.0</v>
      </c>
      <c r="E66" s="4" t="s">
        <v>35</v>
      </c>
      <c r="F66" s="3">
        <v>100.0</v>
      </c>
      <c r="G66" s="4" t="s">
        <v>35</v>
      </c>
      <c r="H66" s="3">
        <v>100.0</v>
      </c>
      <c r="I66" s="4" t="s">
        <v>36</v>
      </c>
      <c r="J66" s="3">
        <v>1.0</v>
      </c>
      <c r="K66" s="4" t="s">
        <v>55</v>
      </c>
      <c r="L66" s="3">
        <v>1400.0</v>
      </c>
      <c r="M66" s="4" t="s">
        <v>57</v>
      </c>
      <c r="N66" s="3">
        <v>1401.0</v>
      </c>
      <c r="O66" s="4" t="s">
        <v>58</v>
      </c>
      <c r="P66" s="3">
        <v>14542.0</v>
      </c>
      <c r="Q66" s="4" t="s">
        <v>195</v>
      </c>
      <c r="R66" s="4" t="s">
        <v>7629</v>
      </c>
      <c r="S66" s="3">
        <v>5676.0</v>
      </c>
      <c r="T66" s="3">
        <v>1.0</v>
      </c>
      <c r="U66" s="4" t="s">
        <v>7618</v>
      </c>
      <c r="V66" s="3">
        <v>5016.0</v>
      </c>
      <c r="W66" s="3">
        <v>1.67117722E8</v>
      </c>
      <c r="X66" s="3">
        <v>6.56224865E8</v>
      </c>
      <c r="Y66" s="3">
        <v>6.56224861E8</v>
      </c>
      <c r="Z66" s="4" t="s">
        <v>7630</v>
      </c>
      <c r="AA66" s="4" t="s">
        <v>7620</v>
      </c>
      <c r="AB66" s="5">
        <v>45507.0</v>
      </c>
      <c r="AC66" s="4" t="s">
        <v>4512</v>
      </c>
      <c r="AD66" s="4" t="s">
        <v>816</v>
      </c>
      <c r="AE66" s="4" t="s">
        <v>816</v>
      </c>
      <c r="AF66" s="4" t="s">
        <v>816</v>
      </c>
    </row>
    <row r="67" ht="14.25" hidden="1" customHeight="1">
      <c r="A67" s="11">
        <v>2023.0</v>
      </c>
      <c r="B67" s="12" t="s">
        <v>32</v>
      </c>
      <c r="C67" s="12" t="s">
        <v>33</v>
      </c>
      <c r="D67" s="11">
        <v>10.0</v>
      </c>
      <c r="E67" s="12" t="s">
        <v>35</v>
      </c>
      <c r="F67" s="11">
        <v>100.0</v>
      </c>
      <c r="G67" s="12" t="s">
        <v>35</v>
      </c>
      <c r="H67" s="11">
        <v>100.0</v>
      </c>
      <c r="I67" s="12" t="s">
        <v>36</v>
      </c>
      <c r="J67" s="11">
        <v>1.0</v>
      </c>
      <c r="K67" s="12" t="s">
        <v>55</v>
      </c>
      <c r="L67" s="11">
        <v>1400.0</v>
      </c>
      <c r="M67" s="12" t="s">
        <v>57</v>
      </c>
      <c r="N67" s="11">
        <v>1401.0</v>
      </c>
      <c r="O67" s="12" t="s">
        <v>58</v>
      </c>
      <c r="P67" s="11">
        <v>14542.0</v>
      </c>
      <c r="Q67" s="12" t="s">
        <v>195</v>
      </c>
      <c r="R67" s="12" t="s">
        <v>7629</v>
      </c>
      <c r="S67" s="11">
        <v>5676.0</v>
      </c>
      <c r="T67" s="11">
        <v>1.0</v>
      </c>
      <c r="U67" s="12" t="s">
        <v>7618</v>
      </c>
      <c r="V67" s="11">
        <v>5016.0</v>
      </c>
      <c r="W67" s="11">
        <v>1.67117722E8</v>
      </c>
      <c r="X67" s="11">
        <v>0.0</v>
      </c>
      <c r="Y67" s="11">
        <v>0.0</v>
      </c>
      <c r="Z67" s="12" t="s">
        <v>7630</v>
      </c>
      <c r="AA67" s="12" t="s">
        <v>7620</v>
      </c>
      <c r="AB67" s="16">
        <v>45507.0</v>
      </c>
      <c r="AC67" s="12" t="s">
        <v>4512</v>
      </c>
      <c r="AD67" s="12" t="s">
        <v>816</v>
      </c>
      <c r="AE67" s="12" t="s">
        <v>816</v>
      </c>
      <c r="AF67" s="12" t="s">
        <v>816</v>
      </c>
    </row>
    <row r="68" ht="14.25" hidden="1" customHeight="1">
      <c r="A68" s="3">
        <v>2023.0</v>
      </c>
      <c r="B68" s="4" t="s">
        <v>32</v>
      </c>
      <c r="C68" s="4" t="s">
        <v>33</v>
      </c>
      <c r="D68" s="3">
        <v>10.0</v>
      </c>
      <c r="E68" s="4" t="s">
        <v>35</v>
      </c>
      <c r="F68" s="3">
        <v>100.0</v>
      </c>
      <c r="G68" s="4" t="s">
        <v>35</v>
      </c>
      <c r="H68" s="3">
        <v>100.0</v>
      </c>
      <c r="I68" s="4" t="s">
        <v>36</v>
      </c>
      <c r="J68" s="3">
        <v>1.0</v>
      </c>
      <c r="K68" s="4" t="s">
        <v>55</v>
      </c>
      <c r="L68" s="3">
        <v>1400.0</v>
      </c>
      <c r="M68" s="4" t="s">
        <v>57</v>
      </c>
      <c r="N68" s="3">
        <v>1401.0</v>
      </c>
      <c r="O68" s="4" t="s">
        <v>58</v>
      </c>
      <c r="P68" s="3">
        <v>14556.0</v>
      </c>
      <c r="Q68" s="4" t="s">
        <v>7631</v>
      </c>
      <c r="R68" s="4" t="s">
        <v>7632</v>
      </c>
      <c r="S68" s="3">
        <v>5932.0</v>
      </c>
      <c r="T68" s="3">
        <v>1.0</v>
      </c>
      <c r="U68" s="4" t="s">
        <v>7618</v>
      </c>
      <c r="V68" s="3">
        <v>5031.0</v>
      </c>
      <c r="W68" s="3">
        <v>1.25445513E8</v>
      </c>
      <c r="X68" s="3">
        <v>0.0</v>
      </c>
      <c r="Y68" s="3">
        <v>0.0</v>
      </c>
      <c r="Z68" s="4" t="s">
        <v>7633</v>
      </c>
      <c r="AA68" s="4" t="s">
        <v>7620</v>
      </c>
      <c r="AB68" s="5">
        <v>45507.0</v>
      </c>
      <c r="AC68" s="4" t="s">
        <v>4512</v>
      </c>
      <c r="AD68" s="4" t="s">
        <v>816</v>
      </c>
      <c r="AE68" s="4" t="s">
        <v>816</v>
      </c>
      <c r="AF68" s="4" t="s">
        <v>816</v>
      </c>
    </row>
    <row r="69" ht="14.25" hidden="1" customHeight="1">
      <c r="A69" s="11">
        <v>2023.0</v>
      </c>
      <c r="B69" s="12" t="s">
        <v>32</v>
      </c>
      <c r="C69" s="12" t="s">
        <v>33</v>
      </c>
      <c r="D69" s="11">
        <v>10.0</v>
      </c>
      <c r="E69" s="12" t="s">
        <v>35</v>
      </c>
      <c r="F69" s="11">
        <v>100.0</v>
      </c>
      <c r="G69" s="12" t="s">
        <v>35</v>
      </c>
      <c r="H69" s="11">
        <v>100.0</v>
      </c>
      <c r="I69" s="12" t="s">
        <v>36</v>
      </c>
      <c r="J69" s="11">
        <v>1.0</v>
      </c>
      <c r="K69" s="12" t="s">
        <v>55</v>
      </c>
      <c r="L69" s="11">
        <v>1400.0</v>
      </c>
      <c r="M69" s="12" t="s">
        <v>57</v>
      </c>
      <c r="N69" s="11">
        <v>1401.0</v>
      </c>
      <c r="O69" s="12" t="s">
        <v>58</v>
      </c>
      <c r="P69" s="11">
        <v>14556.0</v>
      </c>
      <c r="Q69" s="12" t="s">
        <v>7631</v>
      </c>
      <c r="R69" s="12" t="s">
        <v>7632</v>
      </c>
      <c r="S69" s="11">
        <v>5932.0</v>
      </c>
      <c r="T69" s="11">
        <v>1.0</v>
      </c>
      <c r="U69" s="12" t="s">
        <v>7618</v>
      </c>
      <c r="V69" s="11">
        <v>5031.0</v>
      </c>
      <c r="W69" s="11">
        <v>1.25445513E8</v>
      </c>
      <c r="X69" s="11">
        <v>1443017.0</v>
      </c>
      <c r="Y69" s="11">
        <v>1.44301611E8</v>
      </c>
      <c r="Z69" s="12" t="s">
        <v>7633</v>
      </c>
      <c r="AA69" s="12" t="s">
        <v>7620</v>
      </c>
      <c r="AB69" s="16">
        <v>45507.0</v>
      </c>
      <c r="AC69" s="12" t="s">
        <v>4512</v>
      </c>
      <c r="AD69" s="12" t="s">
        <v>816</v>
      </c>
      <c r="AE69" s="12" t="s">
        <v>816</v>
      </c>
      <c r="AF69" s="12" t="s">
        <v>816</v>
      </c>
    </row>
    <row r="70" ht="14.25" hidden="1" customHeight="1">
      <c r="A70" s="3">
        <v>2023.0</v>
      </c>
      <c r="B70" s="4" t="s">
        <v>32</v>
      </c>
      <c r="C70" s="4" t="s">
        <v>33</v>
      </c>
      <c r="D70" s="3">
        <v>10.0</v>
      </c>
      <c r="E70" s="4" t="s">
        <v>35</v>
      </c>
      <c r="F70" s="3">
        <v>100.0</v>
      </c>
      <c r="G70" s="4" t="s">
        <v>35</v>
      </c>
      <c r="H70" s="3">
        <v>100.0</v>
      </c>
      <c r="I70" s="4" t="s">
        <v>36</v>
      </c>
      <c r="J70" s="3">
        <v>1.0</v>
      </c>
      <c r="K70" s="4" t="s">
        <v>55</v>
      </c>
      <c r="L70" s="3">
        <v>1400.0</v>
      </c>
      <c r="M70" s="4" t="s">
        <v>57</v>
      </c>
      <c r="N70" s="3">
        <v>1401.0</v>
      </c>
      <c r="O70" s="4" t="s">
        <v>58</v>
      </c>
      <c r="P70" s="3">
        <v>14556.0</v>
      </c>
      <c r="Q70" s="4" t="s">
        <v>7631</v>
      </c>
      <c r="R70" s="4" t="s">
        <v>7632</v>
      </c>
      <c r="S70" s="3">
        <v>5932.0</v>
      </c>
      <c r="T70" s="3">
        <v>1.0</v>
      </c>
      <c r="U70" s="4" t="s">
        <v>7618</v>
      </c>
      <c r="V70" s="3">
        <v>5031.0</v>
      </c>
      <c r="W70" s="3">
        <v>1.25445513E8</v>
      </c>
      <c r="X70" s="3">
        <v>2407678.0</v>
      </c>
      <c r="Y70" s="3">
        <v>7.9512406E7</v>
      </c>
      <c r="Z70" s="4" t="s">
        <v>7633</v>
      </c>
      <c r="AA70" s="4" t="s">
        <v>7620</v>
      </c>
      <c r="AB70" s="5">
        <v>45507.0</v>
      </c>
      <c r="AC70" s="4" t="s">
        <v>4512</v>
      </c>
      <c r="AD70" s="4" t="s">
        <v>816</v>
      </c>
      <c r="AE70" s="4" t="s">
        <v>816</v>
      </c>
      <c r="AF70" s="4" t="s">
        <v>816</v>
      </c>
    </row>
    <row r="71" ht="14.25" hidden="1" customHeight="1">
      <c r="A71" s="11">
        <v>2023.0</v>
      </c>
      <c r="B71" s="12" t="s">
        <v>32</v>
      </c>
      <c r="C71" s="12" t="s">
        <v>33</v>
      </c>
      <c r="D71" s="11">
        <v>10.0</v>
      </c>
      <c r="E71" s="12" t="s">
        <v>35</v>
      </c>
      <c r="F71" s="11">
        <v>100.0</v>
      </c>
      <c r="G71" s="12" t="s">
        <v>35</v>
      </c>
      <c r="H71" s="11">
        <v>100.0</v>
      </c>
      <c r="I71" s="12" t="s">
        <v>36</v>
      </c>
      <c r="J71" s="11">
        <v>1.0</v>
      </c>
      <c r="K71" s="12" t="s">
        <v>55</v>
      </c>
      <c r="L71" s="11">
        <v>1400.0</v>
      </c>
      <c r="M71" s="12" t="s">
        <v>57</v>
      </c>
      <c r="N71" s="11">
        <v>1401.0</v>
      </c>
      <c r="O71" s="12" t="s">
        <v>58</v>
      </c>
      <c r="P71" s="11">
        <v>14556.0</v>
      </c>
      <c r="Q71" s="12" t="s">
        <v>7631</v>
      </c>
      <c r="R71" s="12" t="s">
        <v>7632</v>
      </c>
      <c r="S71" s="11">
        <v>5932.0</v>
      </c>
      <c r="T71" s="11">
        <v>1.0</v>
      </c>
      <c r="U71" s="12" t="s">
        <v>7618</v>
      </c>
      <c r="V71" s="11">
        <v>5031.0</v>
      </c>
      <c r="W71" s="11">
        <v>1.25445513E8</v>
      </c>
      <c r="X71" s="11">
        <v>9.52018662E8</v>
      </c>
      <c r="Y71" s="11">
        <v>7.11154808E8</v>
      </c>
      <c r="Z71" s="12" t="s">
        <v>7633</v>
      </c>
      <c r="AA71" s="12" t="s">
        <v>7620</v>
      </c>
      <c r="AB71" s="16">
        <v>45507.0</v>
      </c>
      <c r="AC71" s="12" t="s">
        <v>4512</v>
      </c>
      <c r="AD71" s="12" t="s">
        <v>816</v>
      </c>
      <c r="AE71" s="12" t="s">
        <v>816</v>
      </c>
      <c r="AF71" s="12" t="s">
        <v>816</v>
      </c>
    </row>
    <row r="72" ht="14.25" hidden="1" customHeight="1">
      <c r="A72" s="3">
        <v>2023.0</v>
      </c>
      <c r="B72" s="4" t="s">
        <v>32</v>
      </c>
      <c r="C72" s="4" t="s">
        <v>33</v>
      </c>
      <c r="D72" s="3">
        <v>10.0</v>
      </c>
      <c r="E72" s="4" t="s">
        <v>35</v>
      </c>
      <c r="F72" s="3">
        <v>100.0</v>
      </c>
      <c r="G72" s="4" t="s">
        <v>35</v>
      </c>
      <c r="H72" s="3">
        <v>100.0</v>
      </c>
      <c r="I72" s="4" t="s">
        <v>36</v>
      </c>
      <c r="J72" s="3">
        <v>1.0</v>
      </c>
      <c r="K72" s="4" t="s">
        <v>55</v>
      </c>
      <c r="L72" s="3">
        <v>1400.0</v>
      </c>
      <c r="M72" s="4" t="s">
        <v>57</v>
      </c>
      <c r="N72" s="3">
        <v>1401.0</v>
      </c>
      <c r="O72" s="4" t="s">
        <v>58</v>
      </c>
      <c r="P72" s="3">
        <v>14556.0</v>
      </c>
      <c r="Q72" s="4" t="s">
        <v>7631</v>
      </c>
      <c r="R72" s="4" t="s">
        <v>7632</v>
      </c>
      <c r="S72" s="3">
        <v>5932.0</v>
      </c>
      <c r="T72" s="3">
        <v>1.0</v>
      </c>
      <c r="U72" s="4" t="s">
        <v>7618</v>
      </c>
      <c r="V72" s="3">
        <v>5031.0</v>
      </c>
      <c r="W72" s="3">
        <v>1.25445513E8</v>
      </c>
      <c r="X72" s="3">
        <v>5.5479568E7</v>
      </c>
      <c r="Y72" s="3">
        <v>4.07371323E8</v>
      </c>
      <c r="Z72" s="4" t="s">
        <v>7633</v>
      </c>
      <c r="AA72" s="4" t="s">
        <v>7620</v>
      </c>
      <c r="AB72" s="5">
        <v>45507.0</v>
      </c>
      <c r="AC72" s="4" t="s">
        <v>4512</v>
      </c>
      <c r="AD72" s="4" t="s">
        <v>816</v>
      </c>
      <c r="AE72" s="4" t="s">
        <v>816</v>
      </c>
      <c r="AF72" s="4" t="s">
        <v>816</v>
      </c>
    </row>
    <row r="73" ht="14.25" hidden="1" customHeight="1">
      <c r="A73" s="11">
        <v>2023.0</v>
      </c>
      <c r="B73" s="12" t="s">
        <v>32</v>
      </c>
      <c r="C73" s="12" t="s">
        <v>33</v>
      </c>
      <c r="D73" s="11">
        <v>10.0</v>
      </c>
      <c r="E73" s="12" t="s">
        <v>35</v>
      </c>
      <c r="F73" s="11">
        <v>100.0</v>
      </c>
      <c r="G73" s="12" t="s">
        <v>35</v>
      </c>
      <c r="H73" s="11">
        <v>100.0</v>
      </c>
      <c r="I73" s="12" t="s">
        <v>36</v>
      </c>
      <c r="J73" s="11">
        <v>1.0</v>
      </c>
      <c r="K73" s="12" t="s">
        <v>55</v>
      </c>
      <c r="L73" s="11">
        <v>1400.0</v>
      </c>
      <c r="M73" s="12" t="s">
        <v>57</v>
      </c>
      <c r="N73" s="11">
        <v>1401.0</v>
      </c>
      <c r="O73" s="12" t="s">
        <v>58</v>
      </c>
      <c r="P73" s="11">
        <v>14556.0</v>
      </c>
      <c r="Q73" s="12" t="s">
        <v>7631</v>
      </c>
      <c r="R73" s="12" t="s">
        <v>7632</v>
      </c>
      <c r="S73" s="11">
        <v>5932.0</v>
      </c>
      <c r="T73" s="11">
        <v>1.0</v>
      </c>
      <c r="U73" s="12" t="s">
        <v>7618</v>
      </c>
      <c r="V73" s="11">
        <v>5031.0</v>
      </c>
      <c r="W73" s="11">
        <v>1.25445513E8</v>
      </c>
      <c r="X73" s="11">
        <v>805476.0</v>
      </c>
      <c r="Y73" s="11">
        <v>8048292.0</v>
      </c>
      <c r="Z73" s="12" t="s">
        <v>7633</v>
      </c>
      <c r="AA73" s="12" t="s">
        <v>7620</v>
      </c>
      <c r="AB73" s="16">
        <v>45507.0</v>
      </c>
      <c r="AC73" s="12" t="s">
        <v>4512</v>
      </c>
      <c r="AD73" s="12" t="s">
        <v>816</v>
      </c>
      <c r="AE73" s="12" t="s">
        <v>816</v>
      </c>
      <c r="AF73" s="12" t="s">
        <v>816</v>
      </c>
    </row>
    <row r="74" ht="14.25" hidden="1" customHeight="1">
      <c r="A74" s="3">
        <v>2023.0</v>
      </c>
      <c r="B74" s="4" t="s">
        <v>32</v>
      </c>
      <c r="C74" s="4" t="s">
        <v>33</v>
      </c>
      <c r="D74" s="3">
        <v>10.0</v>
      </c>
      <c r="E74" s="4" t="s">
        <v>35</v>
      </c>
      <c r="F74" s="3">
        <v>100.0</v>
      </c>
      <c r="G74" s="4" t="s">
        <v>35</v>
      </c>
      <c r="H74" s="3">
        <v>100.0</v>
      </c>
      <c r="I74" s="4" t="s">
        <v>36</v>
      </c>
      <c r="J74" s="3">
        <v>1.0</v>
      </c>
      <c r="K74" s="4" t="s">
        <v>55</v>
      </c>
      <c r="L74" s="3">
        <v>1400.0</v>
      </c>
      <c r="M74" s="4" t="s">
        <v>57</v>
      </c>
      <c r="N74" s="3">
        <v>1401.0</v>
      </c>
      <c r="O74" s="4" t="s">
        <v>58</v>
      </c>
      <c r="P74" s="3">
        <v>14556.0</v>
      </c>
      <c r="Q74" s="4" t="s">
        <v>7631</v>
      </c>
      <c r="R74" s="4" t="s">
        <v>7632</v>
      </c>
      <c r="S74" s="3">
        <v>5932.0</v>
      </c>
      <c r="T74" s="3">
        <v>1.0</v>
      </c>
      <c r="U74" s="4" t="s">
        <v>7618</v>
      </c>
      <c r="V74" s="3">
        <v>5031.0</v>
      </c>
      <c r="W74" s="3">
        <v>1.25445513E8</v>
      </c>
      <c r="X74" s="3">
        <v>1528916.0</v>
      </c>
      <c r="Y74" s="3">
        <v>1.52891521E8</v>
      </c>
      <c r="Z74" s="4" t="s">
        <v>7633</v>
      </c>
      <c r="AA74" s="4" t="s">
        <v>7620</v>
      </c>
      <c r="AB74" s="5">
        <v>45507.0</v>
      </c>
      <c r="AC74" s="4" t="s">
        <v>4512</v>
      </c>
      <c r="AD74" s="4" t="s">
        <v>816</v>
      </c>
      <c r="AE74" s="4" t="s">
        <v>816</v>
      </c>
      <c r="AF74" s="4" t="s">
        <v>816</v>
      </c>
    </row>
    <row r="75" ht="14.25" hidden="1" customHeight="1">
      <c r="A75" s="11">
        <v>2023.0</v>
      </c>
      <c r="B75" s="12" t="s">
        <v>32</v>
      </c>
      <c r="C75" s="12" t="s">
        <v>33</v>
      </c>
      <c r="D75" s="11">
        <v>10.0</v>
      </c>
      <c r="E75" s="12" t="s">
        <v>35</v>
      </c>
      <c r="F75" s="11">
        <v>100.0</v>
      </c>
      <c r="G75" s="12" t="s">
        <v>35</v>
      </c>
      <c r="H75" s="11">
        <v>100.0</v>
      </c>
      <c r="I75" s="12" t="s">
        <v>36</v>
      </c>
      <c r="J75" s="11">
        <v>1.0</v>
      </c>
      <c r="K75" s="12" t="s">
        <v>55</v>
      </c>
      <c r="L75" s="11">
        <v>1400.0</v>
      </c>
      <c r="M75" s="12" t="s">
        <v>57</v>
      </c>
      <c r="N75" s="11">
        <v>1401.0</v>
      </c>
      <c r="O75" s="12" t="s">
        <v>58</v>
      </c>
      <c r="P75" s="11">
        <v>14556.0</v>
      </c>
      <c r="Q75" s="12" t="s">
        <v>7631</v>
      </c>
      <c r="R75" s="12" t="s">
        <v>7632</v>
      </c>
      <c r="S75" s="11">
        <v>5932.0</v>
      </c>
      <c r="T75" s="11">
        <v>1.0</v>
      </c>
      <c r="U75" s="12" t="s">
        <v>7618</v>
      </c>
      <c r="V75" s="11">
        <v>5031.0</v>
      </c>
      <c r="W75" s="11">
        <v>1.25445513E8</v>
      </c>
      <c r="X75" s="11">
        <v>0.0</v>
      </c>
      <c r="Y75" s="11">
        <v>0.0</v>
      </c>
      <c r="Z75" s="12" t="s">
        <v>7633</v>
      </c>
      <c r="AA75" s="12" t="s">
        <v>7620</v>
      </c>
      <c r="AB75" s="16">
        <v>45507.0</v>
      </c>
      <c r="AC75" s="12" t="s">
        <v>4512</v>
      </c>
      <c r="AD75" s="12" t="s">
        <v>816</v>
      </c>
      <c r="AE75" s="12" t="s">
        <v>816</v>
      </c>
      <c r="AF75" s="12" t="s">
        <v>816</v>
      </c>
    </row>
    <row r="76" ht="14.25" hidden="1" customHeight="1">
      <c r="A76" s="3">
        <v>2023.0</v>
      </c>
      <c r="B76" s="4" t="s">
        <v>32</v>
      </c>
      <c r="C76" s="4" t="s">
        <v>33</v>
      </c>
      <c r="D76" s="3">
        <v>10.0</v>
      </c>
      <c r="E76" s="4" t="s">
        <v>35</v>
      </c>
      <c r="F76" s="3">
        <v>100.0</v>
      </c>
      <c r="G76" s="4" t="s">
        <v>35</v>
      </c>
      <c r="H76" s="3">
        <v>100.0</v>
      </c>
      <c r="I76" s="4" t="s">
        <v>36</v>
      </c>
      <c r="J76" s="3">
        <v>1.0</v>
      </c>
      <c r="K76" s="4" t="s">
        <v>55</v>
      </c>
      <c r="L76" s="3">
        <v>1400.0</v>
      </c>
      <c r="M76" s="4" t="s">
        <v>57</v>
      </c>
      <c r="N76" s="3">
        <v>1401.0</v>
      </c>
      <c r="O76" s="4" t="s">
        <v>58</v>
      </c>
      <c r="P76" s="3">
        <v>14556.0</v>
      </c>
      <c r="Q76" s="4" t="s">
        <v>7631</v>
      </c>
      <c r="R76" s="4" t="s">
        <v>7632</v>
      </c>
      <c r="S76" s="3">
        <v>5932.0</v>
      </c>
      <c r="T76" s="3">
        <v>1.0</v>
      </c>
      <c r="U76" s="4" t="s">
        <v>7618</v>
      </c>
      <c r="V76" s="3">
        <v>5031.0</v>
      </c>
      <c r="W76" s="3">
        <v>1.25445513E8</v>
      </c>
      <c r="X76" s="3">
        <v>4605476.0</v>
      </c>
      <c r="Y76" s="3">
        <v>4.58978854E8</v>
      </c>
      <c r="Z76" s="4" t="s">
        <v>7633</v>
      </c>
      <c r="AA76" s="4" t="s">
        <v>7620</v>
      </c>
      <c r="AB76" s="5">
        <v>45507.0</v>
      </c>
      <c r="AC76" s="4" t="s">
        <v>4512</v>
      </c>
      <c r="AD76" s="4" t="s">
        <v>816</v>
      </c>
      <c r="AE76" s="4" t="s">
        <v>816</v>
      </c>
      <c r="AF76" s="4" t="s">
        <v>816</v>
      </c>
    </row>
    <row r="77" ht="14.25" hidden="1" customHeight="1">
      <c r="A77" s="11">
        <v>2023.0</v>
      </c>
      <c r="B77" s="12" t="s">
        <v>32</v>
      </c>
      <c r="C77" s="12" t="s">
        <v>33</v>
      </c>
      <c r="D77" s="11">
        <v>10.0</v>
      </c>
      <c r="E77" s="12" t="s">
        <v>35</v>
      </c>
      <c r="F77" s="11">
        <v>100.0</v>
      </c>
      <c r="G77" s="12" t="s">
        <v>35</v>
      </c>
      <c r="H77" s="11">
        <v>100.0</v>
      </c>
      <c r="I77" s="12" t="s">
        <v>36</v>
      </c>
      <c r="J77" s="11">
        <v>1.0</v>
      </c>
      <c r="K77" s="12" t="s">
        <v>55</v>
      </c>
      <c r="L77" s="11">
        <v>1400.0</v>
      </c>
      <c r="M77" s="12" t="s">
        <v>57</v>
      </c>
      <c r="N77" s="11">
        <v>1401.0</v>
      </c>
      <c r="O77" s="12" t="s">
        <v>58</v>
      </c>
      <c r="P77" s="11">
        <v>14556.0</v>
      </c>
      <c r="Q77" s="12" t="s">
        <v>7631</v>
      </c>
      <c r="R77" s="12" t="s">
        <v>7632</v>
      </c>
      <c r="S77" s="11">
        <v>5932.0</v>
      </c>
      <c r="T77" s="11">
        <v>1.0</v>
      </c>
      <c r="U77" s="12" t="s">
        <v>7618</v>
      </c>
      <c r="V77" s="11">
        <v>5031.0</v>
      </c>
      <c r="W77" s="11">
        <v>1.25445513E8</v>
      </c>
      <c r="X77" s="11">
        <v>4585476.0</v>
      </c>
      <c r="Y77" s="11">
        <v>4.57538793E8</v>
      </c>
      <c r="Z77" s="12" t="s">
        <v>7633</v>
      </c>
      <c r="AA77" s="12" t="s">
        <v>7620</v>
      </c>
      <c r="AB77" s="16">
        <v>45507.0</v>
      </c>
      <c r="AC77" s="12" t="s">
        <v>4512</v>
      </c>
      <c r="AD77" s="12" t="s">
        <v>816</v>
      </c>
      <c r="AE77" s="12" t="s">
        <v>816</v>
      </c>
      <c r="AF77" s="12" t="s">
        <v>816</v>
      </c>
    </row>
    <row r="78" ht="14.25" hidden="1" customHeight="1">
      <c r="A78" s="3">
        <v>2023.0</v>
      </c>
      <c r="B78" s="4" t="s">
        <v>32</v>
      </c>
      <c r="C78" s="4" t="s">
        <v>33</v>
      </c>
      <c r="D78" s="3">
        <v>10.0</v>
      </c>
      <c r="E78" s="4" t="s">
        <v>35</v>
      </c>
      <c r="F78" s="3">
        <v>100.0</v>
      </c>
      <c r="G78" s="4" t="s">
        <v>35</v>
      </c>
      <c r="H78" s="3">
        <v>100.0</v>
      </c>
      <c r="I78" s="4" t="s">
        <v>36</v>
      </c>
      <c r="J78" s="3">
        <v>1.0</v>
      </c>
      <c r="K78" s="4" t="s">
        <v>55</v>
      </c>
      <c r="L78" s="3">
        <v>1400.0</v>
      </c>
      <c r="M78" s="4" t="s">
        <v>57</v>
      </c>
      <c r="N78" s="3">
        <v>1401.0</v>
      </c>
      <c r="O78" s="4" t="s">
        <v>58</v>
      </c>
      <c r="P78" s="3">
        <v>14556.0</v>
      </c>
      <c r="Q78" s="4" t="s">
        <v>7631</v>
      </c>
      <c r="R78" s="4" t="s">
        <v>7632</v>
      </c>
      <c r="S78" s="3">
        <v>5932.0</v>
      </c>
      <c r="T78" s="3">
        <v>1.0</v>
      </c>
      <c r="U78" s="4" t="s">
        <v>7618</v>
      </c>
      <c r="V78" s="3">
        <v>5031.0</v>
      </c>
      <c r="W78" s="3">
        <v>1.25445513E8</v>
      </c>
      <c r="X78" s="3">
        <v>6957814.0</v>
      </c>
      <c r="Y78" s="3">
        <v>6.95611324E8</v>
      </c>
      <c r="Z78" s="4" t="s">
        <v>7633</v>
      </c>
      <c r="AA78" s="4" t="s">
        <v>7620</v>
      </c>
      <c r="AB78" s="5">
        <v>45507.0</v>
      </c>
      <c r="AC78" s="4" t="s">
        <v>4512</v>
      </c>
      <c r="AD78" s="4" t="s">
        <v>816</v>
      </c>
      <c r="AE78" s="4" t="s">
        <v>816</v>
      </c>
      <c r="AF78" s="4" t="s">
        <v>816</v>
      </c>
    </row>
    <row r="79" ht="14.25" hidden="1" customHeight="1">
      <c r="A79" s="11">
        <v>2023.0</v>
      </c>
      <c r="B79" s="12" t="s">
        <v>32</v>
      </c>
      <c r="C79" s="12" t="s">
        <v>33</v>
      </c>
      <c r="D79" s="11">
        <v>10.0</v>
      </c>
      <c r="E79" s="12" t="s">
        <v>35</v>
      </c>
      <c r="F79" s="11">
        <v>100.0</v>
      </c>
      <c r="G79" s="12" t="s">
        <v>35</v>
      </c>
      <c r="H79" s="11">
        <v>100.0</v>
      </c>
      <c r="I79" s="12" t="s">
        <v>36</v>
      </c>
      <c r="J79" s="11">
        <v>1.0</v>
      </c>
      <c r="K79" s="12" t="s">
        <v>55</v>
      </c>
      <c r="L79" s="11">
        <v>1400.0</v>
      </c>
      <c r="M79" s="12" t="s">
        <v>57</v>
      </c>
      <c r="N79" s="11">
        <v>1401.0</v>
      </c>
      <c r="O79" s="12" t="s">
        <v>58</v>
      </c>
      <c r="P79" s="11">
        <v>14556.0</v>
      </c>
      <c r="Q79" s="12" t="s">
        <v>7631</v>
      </c>
      <c r="R79" s="12" t="s">
        <v>7632</v>
      </c>
      <c r="S79" s="11">
        <v>5932.0</v>
      </c>
      <c r="T79" s="11">
        <v>1.0</v>
      </c>
      <c r="U79" s="12" t="s">
        <v>7618</v>
      </c>
      <c r="V79" s="11">
        <v>5031.0</v>
      </c>
      <c r="W79" s="11">
        <v>1.25445513E8</v>
      </c>
      <c r="X79" s="11">
        <v>1930072.0</v>
      </c>
      <c r="Y79" s="11">
        <v>1.93007116E8</v>
      </c>
      <c r="Z79" s="12" t="s">
        <v>7633</v>
      </c>
      <c r="AA79" s="12" t="s">
        <v>7620</v>
      </c>
      <c r="AB79" s="16">
        <v>45507.0</v>
      </c>
      <c r="AC79" s="12" t="s">
        <v>4512</v>
      </c>
      <c r="AD79" s="12" t="s">
        <v>816</v>
      </c>
      <c r="AE79" s="12" t="s">
        <v>816</v>
      </c>
      <c r="AF79" s="12" t="s">
        <v>816</v>
      </c>
    </row>
    <row r="80" ht="14.25" hidden="1" customHeight="1">
      <c r="A80" s="3">
        <v>2023.0</v>
      </c>
      <c r="B80" s="4" t="s">
        <v>32</v>
      </c>
      <c r="C80" s="4" t="s">
        <v>33</v>
      </c>
      <c r="D80" s="3">
        <v>10.0</v>
      </c>
      <c r="E80" s="4" t="s">
        <v>35</v>
      </c>
      <c r="F80" s="3">
        <v>100.0</v>
      </c>
      <c r="G80" s="4" t="s">
        <v>35</v>
      </c>
      <c r="H80" s="3">
        <v>100.0</v>
      </c>
      <c r="I80" s="4" t="s">
        <v>36</v>
      </c>
      <c r="J80" s="3">
        <v>1.0</v>
      </c>
      <c r="K80" s="4" t="s">
        <v>55</v>
      </c>
      <c r="L80" s="3">
        <v>1400.0</v>
      </c>
      <c r="M80" s="4" t="s">
        <v>57</v>
      </c>
      <c r="N80" s="3">
        <v>1401.0</v>
      </c>
      <c r="O80" s="4" t="s">
        <v>58</v>
      </c>
      <c r="P80" s="3">
        <v>14556.0</v>
      </c>
      <c r="Q80" s="4" t="s">
        <v>7631</v>
      </c>
      <c r="R80" s="4" t="s">
        <v>7632</v>
      </c>
      <c r="S80" s="3">
        <v>5932.0</v>
      </c>
      <c r="T80" s="3">
        <v>1.0</v>
      </c>
      <c r="U80" s="4" t="s">
        <v>7618</v>
      </c>
      <c r="V80" s="3">
        <v>5031.0</v>
      </c>
      <c r="W80" s="3">
        <v>1.25445513E8</v>
      </c>
      <c r="X80" s="3">
        <v>3.87670218E8</v>
      </c>
      <c r="Y80" s="3">
        <v>2.27889978E8</v>
      </c>
      <c r="Z80" s="4" t="s">
        <v>7633</v>
      </c>
      <c r="AA80" s="4" t="s">
        <v>7620</v>
      </c>
      <c r="AB80" s="5">
        <v>45507.0</v>
      </c>
      <c r="AC80" s="4" t="s">
        <v>4512</v>
      </c>
      <c r="AD80" s="4" t="s">
        <v>816</v>
      </c>
      <c r="AE80" s="4" t="s">
        <v>816</v>
      </c>
      <c r="AF80" s="4" t="s">
        <v>816</v>
      </c>
    </row>
    <row r="81" ht="14.25" hidden="1" customHeight="1">
      <c r="A81" s="11">
        <v>2023.0</v>
      </c>
      <c r="B81" s="12" t="s">
        <v>32</v>
      </c>
      <c r="C81" s="12" t="s">
        <v>33</v>
      </c>
      <c r="D81" s="11">
        <v>10.0</v>
      </c>
      <c r="E81" s="12" t="s">
        <v>35</v>
      </c>
      <c r="F81" s="11">
        <v>100.0</v>
      </c>
      <c r="G81" s="12" t="s">
        <v>35</v>
      </c>
      <c r="H81" s="11">
        <v>100.0</v>
      </c>
      <c r="I81" s="12" t="s">
        <v>36</v>
      </c>
      <c r="J81" s="11">
        <v>1.0</v>
      </c>
      <c r="K81" s="12" t="s">
        <v>55</v>
      </c>
      <c r="L81" s="11">
        <v>1400.0</v>
      </c>
      <c r="M81" s="12" t="s">
        <v>57</v>
      </c>
      <c r="N81" s="11">
        <v>1401.0</v>
      </c>
      <c r="O81" s="12" t="s">
        <v>58</v>
      </c>
      <c r="P81" s="11">
        <v>14557.0</v>
      </c>
      <c r="Q81" s="12" t="s">
        <v>7634</v>
      </c>
      <c r="R81" s="12" t="s">
        <v>7635</v>
      </c>
      <c r="S81" s="11">
        <v>5148.0</v>
      </c>
      <c r="T81" s="11">
        <v>1.0</v>
      </c>
      <c r="U81" s="12" t="s">
        <v>7618</v>
      </c>
      <c r="V81" s="11">
        <v>5042.0</v>
      </c>
      <c r="W81" s="11">
        <v>8040117.0</v>
      </c>
      <c r="X81" s="11">
        <v>2.89517396E8</v>
      </c>
      <c r="Y81" s="11">
        <v>2.89517396E8</v>
      </c>
      <c r="Z81" s="12" t="s">
        <v>7636</v>
      </c>
      <c r="AA81" s="12" t="s">
        <v>7620</v>
      </c>
      <c r="AB81" s="16">
        <v>45507.0</v>
      </c>
      <c r="AC81" s="12" t="s">
        <v>4512</v>
      </c>
      <c r="AD81" s="12" t="s">
        <v>816</v>
      </c>
      <c r="AE81" s="12" t="s">
        <v>816</v>
      </c>
      <c r="AF81" s="12" t="s">
        <v>816</v>
      </c>
    </row>
    <row r="82" ht="14.25" hidden="1" customHeight="1">
      <c r="A82" s="3">
        <v>2023.0</v>
      </c>
      <c r="B82" s="4" t="s">
        <v>32</v>
      </c>
      <c r="C82" s="4" t="s">
        <v>33</v>
      </c>
      <c r="D82" s="3">
        <v>10.0</v>
      </c>
      <c r="E82" s="4" t="s">
        <v>35</v>
      </c>
      <c r="F82" s="3">
        <v>100.0</v>
      </c>
      <c r="G82" s="4" t="s">
        <v>35</v>
      </c>
      <c r="H82" s="3">
        <v>100.0</v>
      </c>
      <c r="I82" s="4" t="s">
        <v>36</v>
      </c>
      <c r="J82" s="3">
        <v>1.0</v>
      </c>
      <c r="K82" s="4" t="s">
        <v>55</v>
      </c>
      <c r="L82" s="3">
        <v>1400.0</v>
      </c>
      <c r="M82" s="4" t="s">
        <v>57</v>
      </c>
      <c r="N82" s="3">
        <v>1401.0</v>
      </c>
      <c r="O82" s="4" t="s">
        <v>58</v>
      </c>
      <c r="P82" s="3">
        <v>14557.0</v>
      </c>
      <c r="Q82" s="4" t="s">
        <v>7634</v>
      </c>
      <c r="R82" s="4" t="s">
        <v>7635</v>
      </c>
      <c r="S82" s="3">
        <v>5148.0</v>
      </c>
      <c r="T82" s="3">
        <v>1.0</v>
      </c>
      <c r="U82" s="4" t="s">
        <v>7618</v>
      </c>
      <c r="V82" s="3">
        <v>5042.0</v>
      </c>
      <c r="W82" s="3">
        <v>8040117.0</v>
      </c>
      <c r="X82" s="3">
        <v>0.0</v>
      </c>
      <c r="Y82" s="3">
        <v>0.0</v>
      </c>
      <c r="Z82" s="4" t="s">
        <v>7636</v>
      </c>
      <c r="AA82" s="4" t="s">
        <v>7620</v>
      </c>
      <c r="AB82" s="5">
        <v>45507.0</v>
      </c>
      <c r="AC82" s="4" t="s">
        <v>4512</v>
      </c>
      <c r="AD82" s="4" t="s">
        <v>816</v>
      </c>
      <c r="AE82" s="4" t="s">
        <v>816</v>
      </c>
      <c r="AF82" s="4" t="s">
        <v>816</v>
      </c>
    </row>
    <row r="83" ht="14.25" hidden="1" customHeight="1">
      <c r="A83" s="11">
        <v>2023.0</v>
      </c>
      <c r="B83" s="12" t="s">
        <v>32</v>
      </c>
      <c r="C83" s="12" t="s">
        <v>33</v>
      </c>
      <c r="D83" s="11">
        <v>10.0</v>
      </c>
      <c r="E83" s="12" t="s">
        <v>35</v>
      </c>
      <c r="F83" s="11">
        <v>100.0</v>
      </c>
      <c r="G83" s="12" t="s">
        <v>35</v>
      </c>
      <c r="H83" s="11">
        <v>100.0</v>
      </c>
      <c r="I83" s="12" t="s">
        <v>36</v>
      </c>
      <c r="J83" s="11">
        <v>1.0</v>
      </c>
      <c r="K83" s="12" t="s">
        <v>55</v>
      </c>
      <c r="L83" s="11">
        <v>1400.0</v>
      </c>
      <c r="M83" s="12" t="s">
        <v>57</v>
      </c>
      <c r="N83" s="11">
        <v>1401.0</v>
      </c>
      <c r="O83" s="12" t="s">
        <v>58</v>
      </c>
      <c r="P83" s="11">
        <v>14566.0</v>
      </c>
      <c r="Q83" s="12" t="s">
        <v>234</v>
      </c>
      <c r="R83" s="12" t="s">
        <v>7637</v>
      </c>
      <c r="S83" s="11">
        <v>7398.0</v>
      </c>
      <c r="T83" s="11">
        <v>1.0</v>
      </c>
      <c r="U83" s="12" t="s">
        <v>7618</v>
      </c>
      <c r="V83" s="11">
        <v>5050.0</v>
      </c>
      <c r="W83" s="11">
        <v>2.4895269E7</v>
      </c>
      <c r="X83" s="11">
        <v>5.69487987E8</v>
      </c>
      <c r="Y83" s="11">
        <v>4.68199494E8</v>
      </c>
      <c r="Z83" s="12" t="s">
        <v>7638</v>
      </c>
      <c r="AA83" s="12" t="s">
        <v>7620</v>
      </c>
      <c r="AB83" s="16">
        <v>45507.0</v>
      </c>
      <c r="AC83" s="12" t="s">
        <v>4512</v>
      </c>
      <c r="AD83" s="12" t="s">
        <v>816</v>
      </c>
      <c r="AE83" s="12" t="s">
        <v>816</v>
      </c>
      <c r="AF83" s="12" t="s">
        <v>816</v>
      </c>
    </row>
    <row r="84" ht="14.25" hidden="1" customHeight="1">
      <c r="A84" s="3">
        <v>2023.0</v>
      </c>
      <c r="B84" s="4" t="s">
        <v>32</v>
      </c>
      <c r="C84" s="4" t="s">
        <v>33</v>
      </c>
      <c r="D84" s="3">
        <v>10.0</v>
      </c>
      <c r="E84" s="4" t="s">
        <v>35</v>
      </c>
      <c r="F84" s="3">
        <v>100.0</v>
      </c>
      <c r="G84" s="4" t="s">
        <v>35</v>
      </c>
      <c r="H84" s="3">
        <v>100.0</v>
      </c>
      <c r="I84" s="4" t="s">
        <v>36</v>
      </c>
      <c r="J84" s="3">
        <v>1.0</v>
      </c>
      <c r="K84" s="4" t="s">
        <v>55</v>
      </c>
      <c r="L84" s="3">
        <v>1400.0</v>
      </c>
      <c r="M84" s="4" t="s">
        <v>57</v>
      </c>
      <c r="N84" s="3">
        <v>1401.0</v>
      </c>
      <c r="O84" s="4" t="s">
        <v>58</v>
      </c>
      <c r="P84" s="3">
        <v>14566.0</v>
      </c>
      <c r="Q84" s="4" t="s">
        <v>234</v>
      </c>
      <c r="R84" s="4" t="s">
        <v>7637</v>
      </c>
      <c r="S84" s="3">
        <v>7398.0</v>
      </c>
      <c r="T84" s="3">
        <v>1.0</v>
      </c>
      <c r="U84" s="4" t="s">
        <v>7618</v>
      </c>
      <c r="V84" s="3">
        <v>5050.0</v>
      </c>
      <c r="W84" s="3">
        <v>2.4895269E7</v>
      </c>
      <c r="X84" s="3">
        <v>6.2685805E7</v>
      </c>
      <c r="Y84" s="3">
        <v>5.6946262E7</v>
      </c>
      <c r="Z84" s="4" t="s">
        <v>7638</v>
      </c>
      <c r="AA84" s="4" t="s">
        <v>7620</v>
      </c>
      <c r="AB84" s="5">
        <v>45507.0</v>
      </c>
      <c r="AC84" s="4" t="s">
        <v>4512</v>
      </c>
      <c r="AD84" s="4" t="s">
        <v>816</v>
      </c>
      <c r="AE84" s="4" t="s">
        <v>816</v>
      </c>
      <c r="AF84" s="4" t="s">
        <v>816</v>
      </c>
    </row>
    <row r="85" ht="14.25" hidden="1" customHeight="1">
      <c r="A85" s="11">
        <v>2023.0</v>
      </c>
      <c r="B85" s="12" t="s">
        <v>32</v>
      </c>
      <c r="C85" s="12" t="s">
        <v>33</v>
      </c>
      <c r="D85" s="11">
        <v>10.0</v>
      </c>
      <c r="E85" s="12" t="s">
        <v>35</v>
      </c>
      <c r="F85" s="11">
        <v>100.0</v>
      </c>
      <c r="G85" s="12" t="s">
        <v>35</v>
      </c>
      <c r="H85" s="11">
        <v>100.0</v>
      </c>
      <c r="I85" s="12" t="s">
        <v>36</v>
      </c>
      <c r="J85" s="11">
        <v>1.0</v>
      </c>
      <c r="K85" s="12" t="s">
        <v>55</v>
      </c>
      <c r="L85" s="11">
        <v>1400.0</v>
      </c>
      <c r="M85" s="12" t="s">
        <v>57</v>
      </c>
      <c r="N85" s="11">
        <v>1401.0</v>
      </c>
      <c r="O85" s="12" t="s">
        <v>58</v>
      </c>
      <c r="P85" s="11">
        <v>14577.0</v>
      </c>
      <c r="Q85" s="12" t="s">
        <v>281</v>
      </c>
      <c r="R85" s="12" t="s">
        <v>7639</v>
      </c>
      <c r="S85" s="11">
        <v>5764.0</v>
      </c>
      <c r="T85" s="11">
        <v>1.0</v>
      </c>
      <c r="U85" s="12" t="s">
        <v>7618</v>
      </c>
      <c r="V85" s="11">
        <v>5063.0</v>
      </c>
      <c r="W85" s="11">
        <v>7.236105E7</v>
      </c>
      <c r="X85" s="11">
        <v>0.0</v>
      </c>
      <c r="Y85" s="11">
        <v>0.0</v>
      </c>
      <c r="Z85" s="12" t="s">
        <v>7640</v>
      </c>
      <c r="AA85" s="12" t="s">
        <v>7620</v>
      </c>
      <c r="AB85" s="16">
        <v>45507.0</v>
      </c>
      <c r="AC85" s="12" t="s">
        <v>4512</v>
      </c>
      <c r="AD85" s="12" t="s">
        <v>816</v>
      </c>
      <c r="AE85" s="12" t="s">
        <v>816</v>
      </c>
      <c r="AF85" s="12" t="s">
        <v>816</v>
      </c>
    </row>
    <row r="86" ht="14.25" hidden="1" customHeight="1">
      <c r="A86" s="3">
        <v>2023.0</v>
      </c>
      <c r="B86" s="4" t="s">
        <v>32</v>
      </c>
      <c r="C86" s="4" t="s">
        <v>33</v>
      </c>
      <c r="D86" s="3">
        <v>10.0</v>
      </c>
      <c r="E86" s="4" t="s">
        <v>35</v>
      </c>
      <c r="F86" s="3">
        <v>100.0</v>
      </c>
      <c r="G86" s="4" t="s">
        <v>35</v>
      </c>
      <c r="H86" s="3">
        <v>100.0</v>
      </c>
      <c r="I86" s="4" t="s">
        <v>36</v>
      </c>
      <c r="J86" s="3">
        <v>1.0</v>
      </c>
      <c r="K86" s="4" t="s">
        <v>55</v>
      </c>
      <c r="L86" s="3">
        <v>1400.0</v>
      </c>
      <c r="M86" s="4" t="s">
        <v>57</v>
      </c>
      <c r="N86" s="3">
        <v>1401.0</v>
      </c>
      <c r="O86" s="4" t="s">
        <v>58</v>
      </c>
      <c r="P86" s="3">
        <v>14577.0</v>
      </c>
      <c r="Q86" s="4" t="s">
        <v>281</v>
      </c>
      <c r="R86" s="4" t="s">
        <v>7639</v>
      </c>
      <c r="S86" s="3">
        <v>5764.0</v>
      </c>
      <c r="T86" s="3">
        <v>1.0</v>
      </c>
      <c r="U86" s="4" t="s">
        <v>7618</v>
      </c>
      <c r="V86" s="3">
        <v>5063.0</v>
      </c>
      <c r="W86" s="3">
        <v>7.236105E7</v>
      </c>
      <c r="X86" s="3">
        <v>3.0732711E7</v>
      </c>
      <c r="Y86" s="3">
        <v>3.07154162E8</v>
      </c>
      <c r="Z86" s="4" t="s">
        <v>7640</v>
      </c>
      <c r="AA86" s="4" t="s">
        <v>7620</v>
      </c>
      <c r="AB86" s="5">
        <v>45507.0</v>
      </c>
      <c r="AC86" s="4" t="s">
        <v>4512</v>
      </c>
      <c r="AD86" s="4" t="s">
        <v>816</v>
      </c>
      <c r="AE86" s="4" t="s">
        <v>816</v>
      </c>
      <c r="AF86" s="4" t="s">
        <v>816</v>
      </c>
    </row>
    <row r="87" ht="14.25" hidden="1" customHeight="1">
      <c r="A87" s="11">
        <v>2023.0</v>
      </c>
      <c r="B87" s="12" t="s">
        <v>32</v>
      </c>
      <c r="C87" s="12" t="s">
        <v>33</v>
      </c>
      <c r="D87" s="11">
        <v>10.0</v>
      </c>
      <c r="E87" s="12" t="s">
        <v>35</v>
      </c>
      <c r="F87" s="11">
        <v>100.0</v>
      </c>
      <c r="G87" s="12" t="s">
        <v>35</v>
      </c>
      <c r="H87" s="11">
        <v>100.0</v>
      </c>
      <c r="I87" s="12" t="s">
        <v>36</v>
      </c>
      <c r="J87" s="11">
        <v>1.0</v>
      </c>
      <c r="K87" s="12" t="s">
        <v>55</v>
      </c>
      <c r="L87" s="11">
        <v>1400.0</v>
      </c>
      <c r="M87" s="12" t="s">
        <v>57</v>
      </c>
      <c r="N87" s="11">
        <v>1401.0</v>
      </c>
      <c r="O87" s="12" t="s">
        <v>58</v>
      </c>
      <c r="P87" s="11">
        <v>14577.0</v>
      </c>
      <c r="Q87" s="12" t="s">
        <v>281</v>
      </c>
      <c r="R87" s="12" t="s">
        <v>7639</v>
      </c>
      <c r="S87" s="11">
        <v>5764.0</v>
      </c>
      <c r="T87" s="11">
        <v>1.0</v>
      </c>
      <c r="U87" s="12" t="s">
        <v>7618</v>
      </c>
      <c r="V87" s="11">
        <v>5063.0</v>
      </c>
      <c r="W87" s="11">
        <v>7.236105E7</v>
      </c>
      <c r="X87" s="11">
        <v>1608023.0</v>
      </c>
      <c r="Y87" s="11">
        <v>1608023.0</v>
      </c>
      <c r="Z87" s="12" t="s">
        <v>7640</v>
      </c>
      <c r="AA87" s="12" t="s">
        <v>7620</v>
      </c>
      <c r="AB87" s="16">
        <v>45507.0</v>
      </c>
      <c r="AC87" s="12" t="s">
        <v>4512</v>
      </c>
      <c r="AD87" s="12" t="s">
        <v>816</v>
      </c>
      <c r="AE87" s="12" t="s">
        <v>816</v>
      </c>
      <c r="AF87" s="12" t="s">
        <v>816</v>
      </c>
    </row>
    <row r="88" ht="14.25" hidden="1" customHeight="1">
      <c r="A88" s="3">
        <v>2023.0</v>
      </c>
      <c r="B88" s="4" t="s">
        <v>32</v>
      </c>
      <c r="C88" s="4" t="s">
        <v>33</v>
      </c>
      <c r="D88" s="3">
        <v>10.0</v>
      </c>
      <c r="E88" s="4" t="s">
        <v>35</v>
      </c>
      <c r="F88" s="3">
        <v>100.0</v>
      </c>
      <c r="G88" s="4" t="s">
        <v>35</v>
      </c>
      <c r="H88" s="3">
        <v>100.0</v>
      </c>
      <c r="I88" s="4" t="s">
        <v>36</v>
      </c>
      <c r="J88" s="3">
        <v>1.0</v>
      </c>
      <c r="K88" s="4" t="s">
        <v>55</v>
      </c>
      <c r="L88" s="3">
        <v>1400.0</v>
      </c>
      <c r="M88" s="4" t="s">
        <v>57</v>
      </c>
      <c r="N88" s="3">
        <v>1401.0</v>
      </c>
      <c r="O88" s="4" t="s">
        <v>58</v>
      </c>
      <c r="P88" s="3">
        <v>14577.0</v>
      </c>
      <c r="Q88" s="4" t="s">
        <v>281</v>
      </c>
      <c r="R88" s="4" t="s">
        <v>7639</v>
      </c>
      <c r="S88" s="3">
        <v>5764.0</v>
      </c>
      <c r="T88" s="3">
        <v>1.0</v>
      </c>
      <c r="U88" s="4" t="s">
        <v>7618</v>
      </c>
      <c r="V88" s="3">
        <v>5063.0</v>
      </c>
      <c r="W88" s="3">
        <v>7.236105E7</v>
      </c>
      <c r="X88" s="3">
        <v>3.17193617E8</v>
      </c>
      <c r="Y88" s="3">
        <v>3.17128464E8</v>
      </c>
      <c r="Z88" s="4" t="s">
        <v>7640</v>
      </c>
      <c r="AA88" s="4" t="s">
        <v>7620</v>
      </c>
      <c r="AB88" s="5">
        <v>45507.0</v>
      </c>
      <c r="AC88" s="4" t="s">
        <v>4512</v>
      </c>
      <c r="AD88" s="4" t="s">
        <v>816</v>
      </c>
      <c r="AE88" s="4" t="s">
        <v>816</v>
      </c>
      <c r="AF88" s="4" t="s">
        <v>816</v>
      </c>
    </row>
    <row r="89" ht="14.25" hidden="1" customHeight="1">
      <c r="A89" s="11">
        <v>2023.0</v>
      </c>
      <c r="B89" s="12" t="s">
        <v>32</v>
      </c>
      <c r="C89" s="12" t="s">
        <v>33</v>
      </c>
      <c r="D89" s="11">
        <v>10.0</v>
      </c>
      <c r="E89" s="12" t="s">
        <v>35</v>
      </c>
      <c r="F89" s="11">
        <v>100.0</v>
      </c>
      <c r="G89" s="12" t="s">
        <v>35</v>
      </c>
      <c r="H89" s="11">
        <v>100.0</v>
      </c>
      <c r="I89" s="12" t="s">
        <v>36</v>
      </c>
      <c r="J89" s="11">
        <v>1.0</v>
      </c>
      <c r="K89" s="12" t="s">
        <v>55</v>
      </c>
      <c r="L89" s="11">
        <v>1400.0</v>
      </c>
      <c r="M89" s="12" t="s">
        <v>57</v>
      </c>
      <c r="N89" s="11">
        <v>1401.0</v>
      </c>
      <c r="O89" s="12" t="s">
        <v>58</v>
      </c>
      <c r="P89" s="11">
        <v>14577.0</v>
      </c>
      <c r="Q89" s="12" t="s">
        <v>281</v>
      </c>
      <c r="R89" s="12" t="s">
        <v>7639</v>
      </c>
      <c r="S89" s="11">
        <v>5764.0</v>
      </c>
      <c r="T89" s="11">
        <v>1.0</v>
      </c>
      <c r="U89" s="12" t="s">
        <v>7618</v>
      </c>
      <c r="V89" s="11">
        <v>5063.0</v>
      </c>
      <c r="W89" s="11">
        <v>7.236105E7</v>
      </c>
      <c r="X89" s="11">
        <v>1608023.0</v>
      </c>
      <c r="Y89" s="11">
        <v>1607213.0</v>
      </c>
      <c r="Z89" s="12" t="s">
        <v>7640</v>
      </c>
      <c r="AA89" s="12" t="s">
        <v>7620</v>
      </c>
      <c r="AB89" s="16">
        <v>45507.0</v>
      </c>
      <c r="AC89" s="12" t="s">
        <v>4512</v>
      </c>
      <c r="AD89" s="12" t="s">
        <v>816</v>
      </c>
      <c r="AE89" s="12" t="s">
        <v>816</v>
      </c>
      <c r="AF89" s="12" t="s">
        <v>816</v>
      </c>
    </row>
    <row r="90" ht="14.25" hidden="1" customHeight="1">
      <c r="A90" s="3">
        <v>2023.0</v>
      </c>
      <c r="B90" s="4" t="s">
        <v>32</v>
      </c>
      <c r="C90" s="4" t="s">
        <v>33</v>
      </c>
      <c r="D90" s="3">
        <v>10.0</v>
      </c>
      <c r="E90" s="4" t="s">
        <v>35</v>
      </c>
      <c r="F90" s="3">
        <v>100.0</v>
      </c>
      <c r="G90" s="4" t="s">
        <v>35</v>
      </c>
      <c r="H90" s="3">
        <v>100.0</v>
      </c>
      <c r="I90" s="4" t="s">
        <v>36</v>
      </c>
      <c r="J90" s="3">
        <v>1.0</v>
      </c>
      <c r="K90" s="4" t="s">
        <v>55</v>
      </c>
      <c r="L90" s="3">
        <v>1400.0</v>
      </c>
      <c r="M90" s="4" t="s">
        <v>57</v>
      </c>
      <c r="N90" s="3">
        <v>1401.0</v>
      </c>
      <c r="O90" s="4" t="s">
        <v>58</v>
      </c>
      <c r="P90" s="3">
        <v>14577.0</v>
      </c>
      <c r="Q90" s="4" t="s">
        <v>281</v>
      </c>
      <c r="R90" s="4" t="s">
        <v>7639</v>
      </c>
      <c r="S90" s="3">
        <v>5764.0</v>
      </c>
      <c r="T90" s="3">
        <v>1.0</v>
      </c>
      <c r="U90" s="4" t="s">
        <v>7618</v>
      </c>
      <c r="V90" s="3">
        <v>5063.0</v>
      </c>
      <c r="W90" s="3">
        <v>7.236105E7</v>
      </c>
      <c r="X90" s="3">
        <v>3.0732711E7</v>
      </c>
      <c r="Y90" s="3">
        <v>3.07242011E8</v>
      </c>
      <c r="Z90" s="4" t="s">
        <v>7640</v>
      </c>
      <c r="AA90" s="4" t="s">
        <v>7620</v>
      </c>
      <c r="AB90" s="5">
        <v>45507.0</v>
      </c>
      <c r="AC90" s="4" t="s">
        <v>4512</v>
      </c>
      <c r="AD90" s="4" t="s">
        <v>816</v>
      </c>
      <c r="AE90" s="4" t="s">
        <v>816</v>
      </c>
      <c r="AF90" s="4" t="s">
        <v>816</v>
      </c>
    </row>
    <row r="91" ht="14.25" hidden="1" customHeight="1">
      <c r="A91" s="11">
        <v>2023.0</v>
      </c>
      <c r="B91" s="12" t="s">
        <v>32</v>
      </c>
      <c r="C91" s="12" t="s">
        <v>33</v>
      </c>
      <c r="D91" s="11">
        <v>10.0</v>
      </c>
      <c r="E91" s="12" t="s">
        <v>35</v>
      </c>
      <c r="F91" s="11">
        <v>100.0</v>
      </c>
      <c r="G91" s="12" t="s">
        <v>35</v>
      </c>
      <c r="H91" s="11">
        <v>100.0</v>
      </c>
      <c r="I91" s="12" t="s">
        <v>36</v>
      </c>
      <c r="J91" s="11">
        <v>1.0</v>
      </c>
      <c r="K91" s="12" t="s">
        <v>55</v>
      </c>
      <c r="L91" s="11">
        <v>1400.0</v>
      </c>
      <c r="M91" s="12" t="s">
        <v>57</v>
      </c>
      <c r="N91" s="11">
        <v>1401.0</v>
      </c>
      <c r="O91" s="12" t="s">
        <v>58</v>
      </c>
      <c r="P91" s="11">
        <v>14577.0</v>
      </c>
      <c r="Q91" s="12" t="s">
        <v>281</v>
      </c>
      <c r="R91" s="12" t="s">
        <v>7639</v>
      </c>
      <c r="S91" s="11">
        <v>5764.0</v>
      </c>
      <c r="T91" s="11">
        <v>1.0</v>
      </c>
      <c r="U91" s="12" t="s">
        <v>7618</v>
      </c>
      <c r="V91" s="11">
        <v>5063.0</v>
      </c>
      <c r="W91" s="11">
        <v>7.236105E7</v>
      </c>
      <c r="X91" s="11">
        <v>0.0</v>
      </c>
      <c r="Y91" s="11">
        <v>0.0</v>
      </c>
      <c r="Z91" s="12" t="s">
        <v>7640</v>
      </c>
      <c r="AA91" s="12" t="s">
        <v>7620</v>
      </c>
      <c r="AB91" s="16">
        <v>45507.0</v>
      </c>
      <c r="AC91" s="12" t="s">
        <v>4512</v>
      </c>
      <c r="AD91" s="12" t="s">
        <v>816</v>
      </c>
      <c r="AE91" s="12" t="s">
        <v>816</v>
      </c>
      <c r="AF91" s="12" t="s">
        <v>816</v>
      </c>
    </row>
    <row r="92" ht="14.25" hidden="1" customHeight="1">
      <c r="A92" s="3">
        <v>2023.0</v>
      </c>
      <c r="B92" s="4" t="s">
        <v>32</v>
      </c>
      <c r="C92" s="4" t="s">
        <v>33</v>
      </c>
      <c r="D92" s="3">
        <v>10.0</v>
      </c>
      <c r="E92" s="4" t="s">
        <v>35</v>
      </c>
      <c r="F92" s="3">
        <v>100.0</v>
      </c>
      <c r="G92" s="4" t="s">
        <v>35</v>
      </c>
      <c r="H92" s="3">
        <v>100.0</v>
      </c>
      <c r="I92" s="4" t="s">
        <v>36</v>
      </c>
      <c r="J92" s="3">
        <v>1.0</v>
      </c>
      <c r="K92" s="4" t="s">
        <v>55</v>
      </c>
      <c r="L92" s="3">
        <v>1400.0</v>
      </c>
      <c r="M92" s="4" t="s">
        <v>57</v>
      </c>
      <c r="N92" s="3">
        <v>1401.0</v>
      </c>
      <c r="O92" s="4" t="s">
        <v>58</v>
      </c>
      <c r="P92" s="3">
        <v>14577.0</v>
      </c>
      <c r="Q92" s="4" t="s">
        <v>281</v>
      </c>
      <c r="R92" s="4" t="s">
        <v>7639</v>
      </c>
      <c r="S92" s="3">
        <v>5764.0</v>
      </c>
      <c r="T92" s="3">
        <v>1.0</v>
      </c>
      <c r="U92" s="4" t="s">
        <v>7618</v>
      </c>
      <c r="V92" s="3">
        <v>5063.0</v>
      </c>
      <c r="W92" s="3">
        <v>7.236105E7</v>
      </c>
      <c r="X92" s="3">
        <v>963108.0</v>
      </c>
      <c r="Y92" s="3">
        <v>9631073.0</v>
      </c>
      <c r="Z92" s="4" t="s">
        <v>7640</v>
      </c>
      <c r="AA92" s="4" t="s">
        <v>7620</v>
      </c>
      <c r="AB92" s="5">
        <v>45507.0</v>
      </c>
      <c r="AC92" s="4" t="s">
        <v>4512</v>
      </c>
      <c r="AD92" s="4" t="s">
        <v>816</v>
      </c>
      <c r="AE92" s="4" t="s">
        <v>816</v>
      </c>
      <c r="AF92" s="4" t="s">
        <v>816</v>
      </c>
    </row>
    <row r="93" ht="14.25" hidden="1" customHeight="1">
      <c r="A93" s="11">
        <v>2023.0</v>
      </c>
      <c r="B93" s="12" t="s">
        <v>32</v>
      </c>
      <c r="C93" s="12" t="s">
        <v>33</v>
      </c>
      <c r="D93" s="11">
        <v>10.0</v>
      </c>
      <c r="E93" s="12" t="s">
        <v>35</v>
      </c>
      <c r="F93" s="11">
        <v>100.0</v>
      </c>
      <c r="G93" s="12" t="s">
        <v>35</v>
      </c>
      <c r="H93" s="11">
        <v>100.0</v>
      </c>
      <c r="I93" s="12" t="s">
        <v>36</v>
      </c>
      <c r="J93" s="11">
        <v>1.0</v>
      </c>
      <c r="K93" s="12" t="s">
        <v>55</v>
      </c>
      <c r="L93" s="11">
        <v>1400.0</v>
      </c>
      <c r="M93" s="12" t="s">
        <v>57</v>
      </c>
      <c r="N93" s="11">
        <v>1401.0</v>
      </c>
      <c r="O93" s="12" t="s">
        <v>58</v>
      </c>
      <c r="P93" s="11">
        <v>14577.0</v>
      </c>
      <c r="Q93" s="12" t="s">
        <v>281</v>
      </c>
      <c r="R93" s="12" t="s">
        <v>7639</v>
      </c>
      <c r="S93" s="11">
        <v>5764.0</v>
      </c>
      <c r="T93" s="11">
        <v>1.0</v>
      </c>
      <c r="U93" s="12" t="s">
        <v>7618</v>
      </c>
      <c r="V93" s="11">
        <v>5063.0</v>
      </c>
      <c r="W93" s="11">
        <v>7.236105E7</v>
      </c>
      <c r="X93" s="11">
        <v>1608023.0</v>
      </c>
      <c r="Y93" s="11">
        <v>1608023.0</v>
      </c>
      <c r="Z93" s="12" t="s">
        <v>7640</v>
      </c>
      <c r="AA93" s="12" t="s">
        <v>7620</v>
      </c>
      <c r="AB93" s="16">
        <v>45507.0</v>
      </c>
      <c r="AC93" s="12" t="s">
        <v>4512</v>
      </c>
      <c r="AD93" s="12" t="s">
        <v>816</v>
      </c>
      <c r="AE93" s="12" t="s">
        <v>816</v>
      </c>
      <c r="AF93" s="12" t="s">
        <v>816</v>
      </c>
    </row>
    <row r="94" ht="14.25" hidden="1" customHeight="1">
      <c r="A94" s="3">
        <v>2023.0</v>
      </c>
      <c r="B94" s="4" t="s">
        <v>32</v>
      </c>
      <c r="C94" s="4" t="s">
        <v>33</v>
      </c>
      <c r="D94" s="3">
        <v>10.0</v>
      </c>
      <c r="E94" s="4" t="s">
        <v>35</v>
      </c>
      <c r="F94" s="3">
        <v>100.0</v>
      </c>
      <c r="G94" s="4" t="s">
        <v>35</v>
      </c>
      <c r="H94" s="3">
        <v>100.0</v>
      </c>
      <c r="I94" s="4" t="s">
        <v>36</v>
      </c>
      <c r="J94" s="3">
        <v>1.0</v>
      </c>
      <c r="K94" s="4" t="s">
        <v>55</v>
      </c>
      <c r="L94" s="3">
        <v>1400.0</v>
      </c>
      <c r="M94" s="4" t="s">
        <v>57</v>
      </c>
      <c r="N94" s="3">
        <v>1402.0</v>
      </c>
      <c r="O94" s="4" t="s">
        <v>79</v>
      </c>
      <c r="P94" s="3">
        <v>14228.0</v>
      </c>
      <c r="Q94" s="4" t="s">
        <v>7641</v>
      </c>
      <c r="R94" s="4" t="s">
        <v>7642</v>
      </c>
      <c r="S94" s="3">
        <v>3543.0</v>
      </c>
      <c r="T94" s="3">
        <v>1.0</v>
      </c>
      <c r="U94" s="4" t="s">
        <v>7618</v>
      </c>
      <c r="V94" s="3">
        <v>4587.0</v>
      </c>
      <c r="W94" s="3">
        <v>2.064023E7</v>
      </c>
      <c r="X94" s="3">
        <v>0.0</v>
      </c>
      <c r="Y94" s="3">
        <v>0.0</v>
      </c>
      <c r="Z94" s="4" t="s">
        <v>7643</v>
      </c>
      <c r="AA94" s="4" t="s">
        <v>7620</v>
      </c>
      <c r="AB94" s="5">
        <v>45507.0</v>
      </c>
      <c r="AC94" s="4" t="s">
        <v>4512</v>
      </c>
      <c r="AD94" s="4" t="s">
        <v>816</v>
      </c>
      <c r="AE94" s="4" t="s">
        <v>816</v>
      </c>
      <c r="AF94" s="4" t="s">
        <v>816</v>
      </c>
    </row>
    <row r="95" ht="14.25" hidden="1" customHeight="1">
      <c r="A95" s="11">
        <v>2023.0</v>
      </c>
      <c r="B95" s="12" t="s">
        <v>32</v>
      </c>
      <c r="C95" s="12" t="s">
        <v>33</v>
      </c>
      <c r="D95" s="11">
        <v>10.0</v>
      </c>
      <c r="E95" s="12" t="s">
        <v>35</v>
      </c>
      <c r="F95" s="11">
        <v>100.0</v>
      </c>
      <c r="G95" s="12" t="s">
        <v>35</v>
      </c>
      <c r="H95" s="11">
        <v>100.0</v>
      </c>
      <c r="I95" s="12" t="s">
        <v>36</v>
      </c>
      <c r="J95" s="11">
        <v>1.0</v>
      </c>
      <c r="K95" s="12" t="s">
        <v>55</v>
      </c>
      <c r="L95" s="11">
        <v>1400.0</v>
      </c>
      <c r="M95" s="12" t="s">
        <v>57</v>
      </c>
      <c r="N95" s="11">
        <v>1402.0</v>
      </c>
      <c r="O95" s="12" t="s">
        <v>79</v>
      </c>
      <c r="P95" s="11">
        <v>14586.0</v>
      </c>
      <c r="Q95" s="12" t="s">
        <v>7644</v>
      </c>
      <c r="R95" s="12" t="s">
        <v>7645</v>
      </c>
      <c r="S95" s="11">
        <v>7633.0</v>
      </c>
      <c r="T95" s="11">
        <v>1.0</v>
      </c>
      <c r="U95" s="12" t="s">
        <v>7618</v>
      </c>
      <c r="V95" s="11">
        <v>5080.0</v>
      </c>
      <c r="W95" s="11">
        <v>5.4342913E7</v>
      </c>
      <c r="X95" s="11">
        <v>2.18329667E8</v>
      </c>
      <c r="Y95" s="11">
        <v>2.18329667E8</v>
      </c>
      <c r="Z95" s="12" t="s">
        <v>7646</v>
      </c>
      <c r="AA95" s="12" t="s">
        <v>7620</v>
      </c>
      <c r="AB95" s="16">
        <v>45507.0</v>
      </c>
      <c r="AC95" s="12" t="s">
        <v>4512</v>
      </c>
      <c r="AD95" s="12" t="s">
        <v>816</v>
      </c>
      <c r="AE95" s="12" t="s">
        <v>816</v>
      </c>
      <c r="AF95" s="12" t="s">
        <v>816</v>
      </c>
    </row>
    <row r="96" ht="14.25" hidden="1" customHeight="1">
      <c r="A96" s="3">
        <v>2023.0</v>
      </c>
      <c r="B96" s="4" t="s">
        <v>32</v>
      </c>
      <c r="C96" s="4" t="s">
        <v>33</v>
      </c>
      <c r="D96" s="3">
        <v>10.0</v>
      </c>
      <c r="E96" s="4" t="s">
        <v>35</v>
      </c>
      <c r="F96" s="3">
        <v>100.0</v>
      </c>
      <c r="G96" s="4" t="s">
        <v>35</v>
      </c>
      <c r="H96" s="3">
        <v>100.0</v>
      </c>
      <c r="I96" s="4" t="s">
        <v>36</v>
      </c>
      <c r="J96" s="3">
        <v>1.0</v>
      </c>
      <c r="K96" s="4" t="s">
        <v>55</v>
      </c>
      <c r="L96" s="3">
        <v>1400.0</v>
      </c>
      <c r="M96" s="4" t="s">
        <v>57</v>
      </c>
      <c r="N96" s="3">
        <v>1402.0</v>
      </c>
      <c r="O96" s="4" t="s">
        <v>79</v>
      </c>
      <c r="P96" s="3">
        <v>14586.0</v>
      </c>
      <c r="Q96" s="4" t="s">
        <v>7644</v>
      </c>
      <c r="R96" s="4" t="s">
        <v>7645</v>
      </c>
      <c r="S96" s="3">
        <v>7633.0</v>
      </c>
      <c r="T96" s="3">
        <v>1.0</v>
      </c>
      <c r="U96" s="4" t="s">
        <v>7618</v>
      </c>
      <c r="V96" s="3">
        <v>5080.0</v>
      </c>
      <c r="W96" s="3">
        <v>5.4342913E7</v>
      </c>
      <c r="X96" s="3">
        <v>0.0</v>
      </c>
      <c r="Y96" s="3">
        <v>0.0</v>
      </c>
      <c r="Z96" s="4" t="s">
        <v>7646</v>
      </c>
      <c r="AA96" s="4" t="s">
        <v>7620</v>
      </c>
      <c r="AB96" s="5">
        <v>45507.0</v>
      </c>
      <c r="AC96" s="4" t="s">
        <v>4512</v>
      </c>
      <c r="AD96" s="4" t="s">
        <v>816</v>
      </c>
      <c r="AE96" s="4" t="s">
        <v>816</v>
      </c>
      <c r="AF96" s="4" t="s">
        <v>816</v>
      </c>
    </row>
    <row r="97" ht="14.25" hidden="1" customHeight="1">
      <c r="A97" s="11">
        <v>2023.0</v>
      </c>
      <c r="B97" s="12" t="s">
        <v>32</v>
      </c>
      <c r="C97" s="12" t="s">
        <v>33</v>
      </c>
      <c r="D97" s="11">
        <v>10.0</v>
      </c>
      <c r="E97" s="12" t="s">
        <v>35</v>
      </c>
      <c r="F97" s="11">
        <v>100.0</v>
      </c>
      <c r="G97" s="12" t="s">
        <v>35</v>
      </c>
      <c r="H97" s="11">
        <v>100.0</v>
      </c>
      <c r="I97" s="12" t="s">
        <v>36</v>
      </c>
      <c r="J97" s="11">
        <v>1.0</v>
      </c>
      <c r="K97" s="12" t="s">
        <v>55</v>
      </c>
      <c r="L97" s="11">
        <v>1400.0</v>
      </c>
      <c r="M97" s="12" t="s">
        <v>57</v>
      </c>
      <c r="N97" s="11">
        <v>1403.0</v>
      </c>
      <c r="O97" s="12" t="s">
        <v>258</v>
      </c>
      <c r="P97" s="11">
        <v>14500.0</v>
      </c>
      <c r="Q97" s="12" t="s">
        <v>256</v>
      </c>
      <c r="R97" s="12" t="s">
        <v>7647</v>
      </c>
      <c r="S97" s="11">
        <v>18.0</v>
      </c>
      <c r="T97" s="11">
        <v>1.0</v>
      </c>
      <c r="U97" s="12" t="s">
        <v>7618</v>
      </c>
      <c r="V97" s="11">
        <v>4990.0</v>
      </c>
      <c r="W97" s="11">
        <v>3.2160468E7</v>
      </c>
      <c r="X97" s="11">
        <v>0.0</v>
      </c>
      <c r="Y97" s="11">
        <v>0.0</v>
      </c>
      <c r="Z97" s="12" t="s">
        <v>7648</v>
      </c>
      <c r="AA97" s="12" t="s">
        <v>7620</v>
      </c>
      <c r="AB97" s="16">
        <v>45507.0</v>
      </c>
      <c r="AC97" s="12" t="s">
        <v>4512</v>
      </c>
      <c r="AD97" s="12" t="s">
        <v>816</v>
      </c>
      <c r="AE97" s="12" t="s">
        <v>816</v>
      </c>
      <c r="AF97" s="12" t="s">
        <v>816</v>
      </c>
    </row>
    <row r="98" ht="14.25" hidden="1" customHeight="1">
      <c r="A98" s="3">
        <v>2023.0</v>
      </c>
      <c r="B98" s="4" t="s">
        <v>32</v>
      </c>
      <c r="C98" s="4" t="s">
        <v>33</v>
      </c>
      <c r="D98" s="3">
        <v>10.0</v>
      </c>
      <c r="E98" s="4" t="s">
        <v>35</v>
      </c>
      <c r="F98" s="3">
        <v>100.0</v>
      </c>
      <c r="G98" s="4" t="s">
        <v>35</v>
      </c>
      <c r="H98" s="3">
        <v>100.0</v>
      </c>
      <c r="I98" s="4" t="s">
        <v>36</v>
      </c>
      <c r="J98" s="3">
        <v>1.0</v>
      </c>
      <c r="K98" s="4" t="s">
        <v>55</v>
      </c>
      <c r="L98" s="3">
        <v>1400.0</v>
      </c>
      <c r="M98" s="4" t="s">
        <v>57</v>
      </c>
      <c r="N98" s="3">
        <v>1403.0</v>
      </c>
      <c r="O98" s="4" t="s">
        <v>258</v>
      </c>
      <c r="P98" s="3">
        <v>14500.0</v>
      </c>
      <c r="Q98" s="4" t="s">
        <v>256</v>
      </c>
      <c r="R98" s="4" t="s">
        <v>7647</v>
      </c>
      <c r="S98" s="3">
        <v>18.0</v>
      </c>
      <c r="T98" s="3">
        <v>1.0</v>
      </c>
      <c r="U98" s="4" t="s">
        <v>7618</v>
      </c>
      <c r="V98" s="3">
        <v>4990.0</v>
      </c>
      <c r="W98" s="3">
        <v>3.2160468E7</v>
      </c>
      <c r="X98" s="3">
        <v>0.0</v>
      </c>
      <c r="Y98" s="3">
        <v>0.0</v>
      </c>
      <c r="Z98" s="4" t="s">
        <v>7648</v>
      </c>
      <c r="AA98" s="4" t="s">
        <v>7620</v>
      </c>
      <c r="AB98" s="5">
        <v>45507.0</v>
      </c>
      <c r="AC98" s="4" t="s">
        <v>4512</v>
      </c>
      <c r="AD98" s="4" t="s">
        <v>816</v>
      </c>
      <c r="AE98" s="4" t="s">
        <v>816</v>
      </c>
      <c r="AF98" s="4" t="s">
        <v>816</v>
      </c>
    </row>
    <row r="99" ht="14.25" hidden="1" customHeight="1">
      <c r="A99" s="11">
        <v>2023.0</v>
      </c>
      <c r="B99" s="12" t="s">
        <v>32</v>
      </c>
      <c r="C99" s="12" t="s">
        <v>33</v>
      </c>
      <c r="D99" s="11">
        <v>10.0</v>
      </c>
      <c r="E99" s="12" t="s">
        <v>35</v>
      </c>
      <c r="F99" s="11">
        <v>100.0</v>
      </c>
      <c r="G99" s="12" t="s">
        <v>35</v>
      </c>
      <c r="H99" s="11">
        <v>100.0</v>
      </c>
      <c r="I99" s="12" t="s">
        <v>36</v>
      </c>
      <c r="J99" s="11">
        <v>1.0</v>
      </c>
      <c r="K99" s="12" t="s">
        <v>55</v>
      </c>
      <c r="L99" s="11">
        <v>1400.0</v>
      </c>
      <c r="M99" s="12" t="s">
        <v>57</v>
      </c>
      <c r="N99" s="11">
        <v>1403.0</v>
      </c>
      <c r="O99" s="12" t="s">
        <v>258</v>
      </c>
      <c r="P99" s="11">
        <v>14500.0</v>
      </c>
      <c r="Q99" s="12" t="s">
        <v>256</v>
      </c>
      <c r="R99" s="12" t="s">
        <v>7647</v>
      </c>
      <c r="S99" s="11">
        <v>18.0</v>
      </c>
      <c r="T99" s="11">
        <v>1.0</v>
      </c>
      <c r="U99" s="12" t="s">
        <v>7618</v>
      </c>
      <c r="V99" s="11">
        <v>4990.0</v>
      </c>
      <c r="W99" s="11">
        <v>3.2160468E7</v>
      </c>
      <c r="X99" s="11">
        <v>0.0</v>
      </c>
      <c r="Y99" s="11">
        <v>0.0</v>
      </c>
      <c r="Z99" s="12" t="s">
        <v>7648</v>
      </c>
      <c r="AA99" s="12" t="s">
        <v>7620</v>
      </c>
      <c r="AB99" s="16">
        <v>45507.0</v>
      </c>
      <c r="AC99" s="12" t="s">
        <v>4512</v>
      </c>
      <c r="AD99" s="12" t="s">
        <v>816</v>
      </c>
      <c r="AE99" s="12" t="s">
        <v>816</v>
      </c>
      <c r="AF99" s="12" t="s">
        <v>816</v>
      </c>
    </row>
    <row r="100" ht="14.25" hidden="1" customHeight="1">
      <c r="A100" s="3">
        <v>2023.0</v>
      </c>
      <c r="B100" s="4" t="s">
        <v>32</v>
      </c>
      <c r="C100" s="4" t="s">
        <v>33</v>
      </c>
      <c r="D100" s="3">
        <v>10.0</v>
      </c>
      <c r="E100" s="4" t="s">
        <v>35</v>
      </c>
      <c r="F100" s="3">
        <v>100.0</v>
      </c>
      <c r="G100" s="4" t="s">
        <v>35</v>
      </c>
      <c r="H100" s="3">
        <v>100.0</v>
      </c>
      <c r="I100" s="4" t="s">
        <v>36</v>
      </c>
      <c r="J100" s="3">
        <v>1.0</v>
      </c>
      <c r="K100" s="4" t="s">
        <v>55</v>
      </c>
      <c r="L100" s="3">
        <v>1400.0</v>
      </c>
      <c r="M100" s="4" t="s">
        <v>57</v>
      </c>
      <c r="N100" s="3">
        <v>1403.0</v>
      </c>
      <c r="O100" s="4" t="s">
        <v>258</v>
      </c>
      <c r="P100" s="3">
        <v>14500.0</v>
      </c>
      <c r="Q100" s="4" t="s">
        <v>256</v>
      </c>
      <c r="R100" s="4" t="s">
        <v>7647</v>
      </c>
      <c r="S100" s="3">
        <v>18.0</v>
      </c>
      <c r="T100" s="3">
        <v>1.0</v>
      </c>
      <c r="U100" s="4" t="s">
        <v>7618</v>
      </c>
      <c r="V100" s="3">
        <v>4990.0</v>
      </c>
      <c r="W100" s="3">
        <v>3.2160468E7</v>
      </c>
      <c r="X100" s="3">
        <v>0.0</v>
      </c>
      <c r="Y100" s="3">
        <v>0.0</v>
      </c>
      <c r="Z100" s="4" t="s">
        <v>7648</v>
      </c>
      <c r="AA100" s="4" t="s">
        <v>7620</v>
      </c>
      <c r="AB100" s="5">
        <v>45507.0</v>
      </c>
      <c r="AC100" s="4" t="s">
        <v>4512</v>
      </c>
      <c r="AD100" s="4" t="s">
        <v>816</v>
      </c>
      <c r="AE100" s="4" t="s">
        <v>816</v>
      </c>
      <c r="AF100" s="4" t="s">
        <v>816</v>
      </c>
    </row>
    <row r="101" ht="14.25" hidden="1" customHeight="1">
      <c r="A101" s="11">
        <v>2023.0</v>
      </c>
      <c r="B101" s="12" t="s">
        <v>32</v>
      </c>
      <c r="C101" s="12" t="s">
        <v>33</v>
      </c>
      <c r="D101" s="11">
        <v>10.0</v>
      </c>
      <c r="E101" s="12" t="s">
        <v>35</v>
      </c>
      <c r="F101" s="11">
        <v>100.0</v>
      </c>
      <c r="G101" s="12" t="s">
        <v>35</v>
      </c>
      <c r="H101" s="11">
        <v>100.0</v>
      </c>
      <c r="I101" s="12" t="s">
        <v>36</v>
      </c>
      <c r="J101" s="11">
        <v>1.0</v>
      </c>
      <c r="K101" s="12" t="s">
        <v>55</v>
      </c>
      <c r="L101" s="11">
        <v>1400.0</v>
      </c>
      <c r="M101" s="12" t="s">
        <v>57</v>
      </c>
      <c r="N101" s="11">
        <v>1405.0</v>
      </c>
      <c r="O101" s="12" t="s">
        <v>119</v>
      </c>
      <c r="P101" s="11">
        <v>14236.0</v>
      </c>
      <c r="Q101" s="12" t="s">
        <v>7649</v>
      </c>
      <c r="R101" s="12" t="s">
        <v>7650</v>
      </c>
      <c r="S101" s="11">
        <v>18.0</v>
      </c>
      <c r="T101" s="11">
        <v>1.0</v>
      </c>
      <c r="U101" s="12" t="s">
        <v>7618</v>
      </c>
      <c r="V101" s="11">
        <v>4648.0</v>
      </c>
      <c r="W101" s="11">
        <v>1.3958491E7</v>
      </c>
      <c r="X101" s="11">
        <v>0.0</v>
      </c>
      <c r="Y101" s="11">
        <v>0.0</v>
      </c>
      <c r="Z101" s="12" t="s">
        <v>7651</v>
      </c>
      <c r="AA101" s="12" t="s">
        <v>7620</v>
      </c>
      <c r="AB101" s="16">
        <v>45507.0</v>
      </c>
      <c r="AC101" s="12" t="s">
        <v>4512</v>
      </c>
      <c r="AD101" s="12" t="s">
        <v>816</v>
      </c>
      <c r="AE101" s="12" t="s">
        <v>816</v>
      </c>
      <c r="AF101" s="12" t="s">
        <v>816</v>
      </c>
    </row>
    <row r="102" ht="14.25" hidden="1" customHeight="1">
      <c r="A102" s="3">
        <v>2023.0</v>
      </c>
      <c r="B102" s="4" t="s">
        <v>32</v>
      </c>
      <c r="C102" s="4" t="s">
        <v>33</v>
      </c>
      <c r="D102" s="3">
        <v>10.0</v>
      </c>
      <c r="E102" s="4" t="s">
        <v>35</v>
      </c>
      <c r="F102" s="3">
        <v>100.0</v>
      </c>
      <c r="G102" s="4" t="s">
        <v>35</v>
      </c>
      <c r="H102" s="3">
        <v>100.0</v>
      </c>
      <c r="I102" s="4" t="s">
        <v>36</v>
      </c>
      <c r="J102" s="3">
        <v>1.0</v>
      </c>
      <c r="K102" s="4" t="s">
        <v>55</v>
      </c>
      <c r="L102" s="3">
        <v>1400.0</v>
      </c>
      <c r="M102" s="4" t="s">
        <v>57</v>
      </c>
      <c r="N102" s="3">
        <v>1405.0</v>
      </c>
      <c r="O102" s="4" t="s">
        <v>119</v>
      </c>
      <c r="P102" s="3">
        <v>14236.0</v>
      </c>
      <c r="Q102" s="4" t="s">
        <v>7649</v>
      </c>
      <c r="R102" s="4" t="s">
        <v>7650</v>
      </c>
      <c r="S102" s="3">
        <v>18.0</v>
      </c>
      <c r="T102" s="3">
        <v>1.0</v>
      </c>
      <c r="U102" s="4" t="s">
        <v>7618</v>
      </c>
      <c r="V102" s="3">
        <v>4648.0</v>
      </c>
      <c r="W102" s="3">
        <v>1.3958491E7</v>
      </c>
      <c r="X102" s="3">
        <v>0.0</v>
      </c>
      <c r="Y102" s="3">
        <v>0.0</v>
      </c>
      <c r="Z102" s="4" t="s">
        <v>7651</v>
      </c>
      <c r="AA102" s="4" t="s">
        <v>7620</v>
      </c>
      <c r="AB102" s="5">
        <v>45507.0</v>
      </c>
      <c r="AC102" s="4" t="s">
        <v>4512</v>
      </c>
      <c r="AD102" s="4" t="s">
        <v>816</v>
      </c>
      <c r="AE102" s="4" t="s">
        <v>816</v>
      </c>
      <c r="AF102" s="4" t="s">
        <v>816</v>
      </c>
    </row>
    <row r="103" ht="14.25" hidden="1" customHeight="1">
      <c r="A103" s="11">
        <v>2023.0</v>
      </c>
      <c r="B103" s="12" t="s">
        <v>32</v>
      </c>
      <c r="C103" s="12" t="s">
        <v>33</v>
      </c>
      <c r="D103" s="11">
        <v>10.0</v>
      </c>
      <c r="E103" s="12" t="s">
        <v>35</v>
      </c>
      <c r="F103" s="11">
        <v>100.0</v>
      </c>
      <c r="G103" s="12" t="s">
        <v>35</v>
      </c>
      <c r="H103" s="11">
        <v>100.0</v>
      </c>
      <c r="I103" s="12" t="s">
        <v>36</v>
      </c>
      <c r="J103" s="11">
        <v>2.0</v>
      </c>
      <c r="K103" s="12" t="s">
        <v>121</v>
      </c>
      <c r="L103" s="11">
        <v>2500.0</v>
      </c>
      <c r="M103" s="12" t="s">
        <v>123</v>
      </c>
      <c r="N103" s="11">
        <v>2502.0</v>
      </c>
      <c r="O103" s="12" t="s">
        <v>124</v>
      </c>
      <c r="P103" s="11">
        <v>14248.0</v>
      </c>
      <c r="Q103" s="12" t="s">
        <v>7652</v>
      </c>
      <c r="R103" s="12" t="s">
        <v>7653</v>
      </c>
      <c r="S103" s="11">
        <v>4134.0</v>
      </c>
      <c r="T103" s="11">
        <v>1.0</v>
      </c>
      <c r="U103" s="12" t="s">
        <v>7618</v>
      </c>
      <c r="V103" s="11">
        <v>4649.0</v>
      </c>
      <c r="W103" s="11">
        <v>1.4165866E7</v>
      </c>
      <c r="X103" s="11">
        <v>2.52886726E8</v>
      </c>
      <c r="Y103" s="11">
        <v>2.10524279E8</v>
      </c>
      <c r="Z103" s="12" t="s">
        <v>7654</v>
      </c>
      <c r="AA103" s="12" t="s">
        <v>7620</v>
      </c>
      <c r="AB103" s="16">
        <v>45507.0</v>
      </c>
      <c r="AC103" s="12" t="s">
        <v>4512</v>
      </c>
      <c r="AD103" s="12" t="s">
        <v>816</v>
      </c>
      <c r="AE103" s="12" t="s">
        <v>816</v>
      </c>
      <c r="AF103" s="12" t="s">
        <v>816</v>
      </c>
    </row>
    <row r="104" ht="14.25" hidden="1" customHeight="1">
      <c r="A104" s="3">
        <v>2023.0</v>
      </c>
      <c r="B104" s="4" t="s">
        <v>32</v>
      </c>
      <c r="C104" s="4" t="s">
        <v>33</v>
      </c>
      <c r="D104" s="3">
        <v>10.0</v>
      </c>
      <c r="E104" s="4" t="s">
        <v>35</v>
      </c>
      <c r="F104" s="3">
        <v>100.0</v>
      </c>
      <c r="G104" s="4" t="s">
        <v>35</v>
      </c>
      <c r="H104" s="3">
        <v>100.0</v>
      </c>
      <c r="I104" s="4" t="s">
        <v>36</v>
      </c>
      <c r="J104" s="3">
        <v>2.0</v>
      </c>
      <c r="K104" s="4" t="s">
        <v>121</v>
      </c>
      <c r="L104" s="3">
        <v>2600.0</v>
      </c>
      <c r="M104" s="4" t="s">
        <v>128</v>
      </c>
      <c r="N104" s="3">
        <v>2601.0</v>
      </c>
      <c r="O104" s="4" t="s">
        <v>129</v>
      </c>
      <c r="P104" s="3">
        <v>14203.0</v>
      </c>
      <c r="Q104" s="4" t="s">
        <v>7655</v>
      </c>
      <c r="R104" s="4" t="s">
        <v>7656</v>
      </c>
      <c r="S104" s="3">
        <v>0.0</v>
      </c>
      <c r="T104" s="3">
        <v>1.0</v>
      </c>
      <c r="U104" s="4" t="s">
        <v>7618</v>
      </c>
      <c r="V104" s="3">
        <v>4634.0</v>
      </c>
      <c r="W104" s="3">
        <v>7.25559832E8</v>
      </c>
      <c r="X104" s="3">
        <v>0.0</v>
      </c>
      <c r="Y104" s="3">
        <v>0.0</v>
      </c>
      <c r="Z104" s="4" t="s">
        <v>7657</v>
      </c>
      <c r="AA104" s="4" t="s">
        <v>7620</v>
      </c>
      <c r="AB104" s="5">
        <v>45507.0</v>
      </c>
      <c r="AC104" s="4" t="s">
        <v>4512</v>
      </c>
      <c r="AD104" s="4" t="s">
        <v>816</v>
      </c>
      <c r="AE104" s="4" t="s">
        <v>816</v>
      </c>
      <c r="AF104" s="4" t="s">
        <v>816</v>
      </c>
    </row>
    <row r="105" ht="14.25" hidden="1" customHeight="1">
      <c r="A105" s="11">
        <v>2023.0</v>
      </c>
      <c r="B105" s="12" t="s">
        <v>32</v>
      </c>
      <c r="C105" s="12" t="s">
        <v>33</v>
      </c>
      <c r="D105" s="11">
        <v>10.0</v>
      </c>
      <c r="E105" s="12" t="s">
        <v>35</v>
      </c>
      <c r="F105" s="11">
        <v>100.0</v>
      </c>
      <c r="G105" s="12" t="s">
        <v>35</v>
      </c>
      <c r="H105" s="11">
        <v>100.0</v>
      </c>
      <c r="I105" s="12" t="s">
        <v>36</v>
      </c>
      <c r="J105" s="11">
        <v>2.0</v>
      </c>
      <c r="K105" s="12" t="s">
        <v>121</v>
      </c>
      <c r="L105" s="11">
        <v>2600.0</v>
      </c>
      <c r="M105" s="12" t="s">
        <v>128</v>
      </c>
      <c r="N105" s="11">
        <v>2601.0</v>
      </c>
      <c r="O105" s="12" t="s">
        <v>129</v>
      </c>
      <c r="P105" s="11">
        <v>14203.0</v>
      </c>
      <c r="Q105" s="12" t="s">
        <v>7655</v>
      </c>
      <c r="R105" s="12" t="s">
        <v>7656</v>
      </c>
      <c r="S105" s="11">
        <v>0.0</v>
      </c>
      <c r="T105" s="11">
        <v>1.0</v>
      </c>
      <c r="U105" s="12" t="s">
        <v>7618</v>
      </c>
      <c r="V105" s="11">
        <v>4634.0</v>
      </c>
      <c r="W105" s="11">
        <v>7.25559832E8</v>
      </c>
      <c r="X105" s="11">
        <v>0.0</v>
      </c>
      <c r="Y105" s="11">
        <v>0.0</v>
      </c>
      <c r="Z105" s="12" t="s">
        <v>7657</v>
      </c>
      <c r="AA105" s="12" t="s">
        <v>7620</v>
      </c>
      <c r="AB105" s="16">
        <v>45507.0</v>
      </c>
      <c r="AC105" s="12" t="s">
        <v>4512</v>
      </c>
      <c r="AD105" s="12" t="s">
        <v>816</v>
      </c>
      <c r="AE105" s="12" t="s">
        <v>816</v>
      </c>
      <c r="AF105" s="12" t="s">
        <v>816</v>
      </c>
    </row>
    <row r="106" ht="14.25" hidden="1" customHeight="1">
      <c r="A106" s="3">
        <v>2023.0</v>
      </c>
      <c r="B106" s="4" t="s">
        <v>32</v>
      </c>
      <c r="C106" s="4" t="s">
        <v>33</v>
      </c>
      <c r="D106" s="3">
        <v>10.0</v>
      </c>
      <c r="E106" s="4" t="s">
        <v>35</v>
      </c>
      <c r="F106" s="3">
        <v>100.0</v>
      </c>
      <c r="G106" s="4" t="s">
        <v>35</v>
      </c>
      <c r="H106" s="3">
        <v>100.0</v>
      </c>
      <c r="I106" s="4" t="s">
        <v>36</v>
      </c>
      <c r="J106" s="3">
        <v>2.0</v>
      </c>
      <c r="K106" s="4" t="s">
        <v>121</v>
      </c>
      <c r="L106" s="3">
        <v>2600.0</v>
      </c>
      <c r="M106" s="4" t="s">
        <v>128</v>
      </c>
      <c r="N106" s="3">
        <v>2601.0</v>
      </c>
      <c r="O106" s="4" t="s">
        <v>129</v>
      </c>
      <c r="P106" s="3">
        <v>14203.0</v>
      </c>
      <c r="Q106" s="4" t="s">
        <v>7655</v>
      </c>
      <c r="R106" s="4" t="s">
        <v>7656</v>
      </c>
      <c r="S106" s="3">
        <v>0.0</v>
      </c>
      <c r="T106" s="3">
        <v>1.0</v>
      </c>
      <c r="U106" s="4" t="s">
        <v>7618</v>
      </c>
      <c r="V106" s="3">
        <v>4634.0</v>
      </c>
      <c r="W106" s="3">
        <v>7.25559832E8</v>
      </c>
      <c r="X106" s="3">
        <v>0.0</v>
      </c>
      <c r="Y106" s="3">
        <v>0.0</v>
      </c>
      <c r="Z106" s="4" t="s">
        <v>7657</v>
      </c>
      <c r="AA106" s="4" t="s">
        <v>7620</v>
      </c>
      <c r="AB106" s="5">
        <v>45507.0</v>
      </c>
      <c r="AC106" s="4" t="s">
        <v>4512</v>
      </c>
      <c r="AD106" s="4" t="s">
        <v>816</v>
      </c>
      <c r="AE106" s="4" t="s">
        <v>816</v>
      </c>
      <c r="AF106" s="4" t="s">
        <v>816</v>
      </c>
    </row>
    <row r="107" ht="14.25" hidden="1" customHeight="1">
      <c r="A107" s="11">
        <v>2023.0</v>
      </c>
      <c r="B107" s="12" t="s">
        <v>32</v>
      </c>
      <c r="C107" s="12" t="s">
        <v>33</v>
      </c>
      <c r="D107" s="11">
        <v>10.0</v>
      </c>
      <c r="E107" s="12" t="s">
        <v>35</v>
      </c>
      <c r="F107" s="11">
        <v>100.0</v>
      </c>
      <c r="G107" s="12" t="s">
        <v>35</v>
      </c>
      <c r="H107" s="11">
        <v>100.0</v>
      </c>
      <c r="I107" s="12" t="s">
        <v>36</v>
      </c>
      <c r="J107" s="11">
        <v>2.0</v>
      </c>
      <c r="K107" s="12" t="s">
        <v>121</v>
      </c>
      <c r="L107" s="11">
        <v>2600.0</v>
      </c>
      <c r="M107" s="12" t="s">
        <v>128</v>
      </c>
      <c r="N107" s="11">
        <v>2601.0</v>
      </c>
      <c r="O107" s="12" t="s">
        <v>129</v>
      </c>
      <c r="P107" s="11">
        <v>14203.0</v>
      </c>
      <c r="Q107" s="12" t="s">
        <v>7655</v>
      </c>
      <c r="R107" s="12" t="s">
        <v>7656</v>
      </c>
      <c r="S107" s="11">
        <v>0.0</v>
      </c>
      <c r="T107" s="11">
        <v>1.0</v>
      </c>
      <c r="U107" s="12" t="s">
        <v>7618</v>
      </c>
      <c r="V107" s="11">
        <v>4634.0</v>
      </c>
      <c r="W107" s="11">
        <v>7.25559832E8</v>
      </c>
      <c r="X107" s="11">
        <v>0.0</v>
      </c>
      <c r="Y107" s="11">
        <v>0.0</v>
      </c>
      <c r="Z107" s="12" t="s">
        <v>7657</v>
      </c>
      <c r="AA107" s="12" t="s">
        <v>7620</v>
      </c>
      <c r="AB107" s="16">
        <v>45507.0</v>
      </c>
      <c r="AC107" s="12" t="s">
        <v>4512</v>
      </c>
      <c r="AD107" s="12" t="s">
        <v>816</v>
      </c>
      <c r="AE107" s="12" t="s">
        <v>816</v>
      </c>
      <c r="AF107" s="12" t="s">
        <v>816</v>
      </c>
    </row>
    <row r="108" ht="14.25" hidden="1" customHeight="1">
      <c r="A108" s="3">
        <v>2023.0</v>
      </c>
      <c r="B108" s="4" t="s">
        <v>32</v>
      </c>
      <c r="C108" s="4" t="s">
        <v>33</v>
      </c>
      <c r="D108" s="3">
        <v>10.0</v>
      </c>
      <c r="E108" s="4" t="s">
        <v>35</v>
      </c>
      <c r="F108" s="3">
        <v>100.0</v>
      </c>
      <c r="G108" s="4" t="s">
        <v>35</v>
      </c>
      <c r="H108" s="3">
        <v>100.0</v>
      </c>
      <c r="I108" s="4" t="s">
        <v>36</v>
      </c>
      <c r="J108" s="3">
        <v>2.0</v>
      </c>
      <c r="K108" s="4" t="s">
        <v>121</v>
      </c>
      <c r="L108" s="3">
        <v>2600.0</v>
      </c>
      <c r="M108" s="4" t="s">
        <v>128</v>
      </c>
      <c r="N108" s="3">
        <v>2601.0</v>
      </c>
      <c r="O108" s="4" t="s">
        <v>129</v>
      </c>
      <c r="P108" s="3">
        <v>14203.0</v>
      </c>
      <c r="Q108" s="4" t="s">
        <v>7655</v>
      </c>
      <c r="R108" s="4" t="s">
        <v>7656</v>
      </c>
      <c r="S108" s="3">
        <v>0.0</v>
      </c>
      <c r="T108" s="3">
        <v>1.0</v>
      </c>
      <c r="U108" s="4" t="s">
        <v>7618</v>
      </c>
      <c r="V108" s="3">
        <v>4634.0</v>
      </c>
      <c r="W108" s="3">
        <v>7.25559832E8</v>
      </c>
      <c r="X108" s="3">
        <v>0.0</v>
      </c>
      <c r="Y108" s="3">
        <v>0.0</v>
      </c>
      <c r="Z108" s="4" t="s">
        <v>7657</v>
      </c>
      <c r="AA108" s="4" t="s">
        <v>7620</v>
      </c>
      <c r="AB108" s="5">
        <v>45507.0</v>
      </c>
      <c r="AC108" s="4" t="s">
        <v>4512</v>
      </c>
      <c r="AD108" s="4" t="s">
        <v>816</v>
      </c>
      <c r="AE108" s="4" t="s">
        <v>816</v>
      </c>
      <c r="AF108" s="4" t="s">
        <v>816</v>
      </c>
    </row>
    <row r="109" ht="14.25" hidden="1" customHeight="1">
      <c r="A109" s="11">
        <v>2023.0</v>
      </c>
      <c r="B109" s="12" t="s">
        <v>32</v>
      </c>
      <c r="C109" s="12" t="s">
        <v>33</v>
      </c>
      <c r="D109" s="11">
        <v>10.0</v>
      </c>
      <c r="E109" s="12" t="s">
        <v>35</v>
      </c>
      <c r="F109" s="11">
        <v>100.0</v>
      </c>
      <c r="G109" s="12" t="s">
        <v>35</v>
      </c>
      <c r="H109" s="11">
        <v>100.0</v>
      </c>
      <c r="I109" s="12" t="s">
        <v>36</v>
      </c>
      <c r="J109" s="11">
        <v>2.0</v>
      </c>
      <c r="K109" s="12" t="s">
        <v>121</v>
      </c>
      <c r="L109" s="11">
        <v>2600.0</v>
      </c>
      <c r="M109" s="12" t="s">
        <v>128</v>
      </c>
      <c r="N109" s="11">
        <v>2601.0</v>
      </c>
      <c r="O109" s="12" t="s">
        <v>129</v>
      </c>
      <c r="P109" s="11">
        <v>14203.0</v>
      </c>
      <c r="Q109" s="12" t="s">
        <v>7655</v>
      </c>
      <c r="R109" s="12" t="s">
        <v>7656</v>
      </c>
      <c r="S109" s="11">
        <v>0.0</v>
      </c>
      <c r="T109" s="11">
        <v>1.0</v>
      </c>
      <c r="U109" s="12" t="s">
        <v>7618</v>
      </c>
      <c r="V109" s="11">
        <v>4634.0</v>
      </c>
      <c r="W109" s="11">
        <v>7.25559832E8</v>
      </c>
      <c r="X109" s="11">
        <v>0.0</v>
      </c>
      <c r="Y109" s="11">
        <v>0.0</v>
      </c>
      <c r="Z109" s="12" t="s">
        <v>7657</v>
      </c>
      <c r="AA109" s="12" t="s">
        <v>7620</v>
      </c>
      <c r="AB109" s="16">
        <v>45507.0</v>
      </c>
      <c r="AC109" s="12" t="s">
        <v>4512</v>
      </c>
      <c r="AD109" s="12" t="s">
        <v>816</v>
      </c>
      <c r="AE109" s="12" t="s">
        <v>816</v>
      </c>
      <c r="AF109" s="12" t="s">
        <v>816</v>
      </c>
    </row>
    <row r="110" ht="14.25" hidden="1" customHeight="1">
      <c r="A110" s="3">
        <v>2023.0</v>
      </c>
      <c r="B110" s="4" t="s">
        <v>32</v>
      </c>
      <c r="C110" s="4" t="s">
        <v>33</v>
      </c>
      <c r="D110" s="3">
        <v>10.0</v>
      </c>
      <c r="E110" s="4" t="s">
        <v>35</v>
      </c>
      <c r="F110" s="3">
        <v>100.0</v>
      </c>
      <c r="G110" s="4" t="s">
        <v>35</v>
      </c>
      <c r="H110" s="3">
        <v>100.0</v>
      </c>
      <c r="I110" s="4" t="s">
        <v>36</v>
      </c>
      <c r="J110" s="3">
        <v>2.0</v>
      </c>
      <c r="K110" s="4" t="s">
        <v>121</v>
      </c>
      <c r="L110" s="3">
        <v>2600.0</v>
      </c>
      <c r="M110" s="4" t="s">
        <v>128</v>
      </c>
      <c r="N110" s="3">
        <v>2601.0</v>
      </c>
      <c r="O110" s="4" t="s">
        <v>129</v>
      </c>
      <c r="P110" s="3">
        <v>14203.0</v>
      </c>
      <c r="Q110" s="4" t="s">
        <v>7655</v>
      </c>
      <c r="R110" s="4" t="s">
        <v>7656</v>
      </c>
      <c r="S110" s="3">
        <v>0.0</v>
      </c>
      <c r="T110" s="3">
        <v>1.0</v>
      </c>
      <c r="U110" s="4" t="s">
        <v>7618</v>
      </c>
      <c r="V110" s="3">
        <v>4634.0</v>
      </c>
      <c r="W110" s="3">
        <v>7.25559832E8</v>
      </c>
      <c r="X110" s="3">
        <v>0.0</v>
      </c>
      <c r="Y110" s="3">
        <v>0.0</v>
      </c>
      <c r="Z110" s="4" t="s">
        <v>7657</v>
      </c>
      <c r="AA110" s="4" t="s">
        <v>7620</v>
      </c>
      <c r="AB110" s="5">
        <v>45507.0</v>
      </c>
      <c r="AC110" s="4" t="s">
        <v>4512</v>
      </c>
      <c r="AD110" s="4" t="s">
        <v>816</v>
      </c>
      <c r="AE110" s="4" t="s">
        <v>816</v>
      </c>
      <c r="AF110" s="4" t="s">
        <v>816</v>
      </c>
    </row>
    <row r="111" ht="14.25" hidden="1" customHeight="1">
      <c r="A111" s="11">
        <v>2023.0</v>
      </c>
      <c r="B111" s="12" t="s">
        <v>32</v>
      </c>
      <c r="C111" s="12" t="s">
        <v>33</v>
      </c>
      <c r="D111" s="11">
        <v>10.0</v>
      </c>
      <c r="E111" s="12" t="s">
        <v>35</v>
      </c>
      <c r="F111" s="11">
        <v>100.0</v>
      </c>
      <c r="G111" s="12" t="s">
        <v>35</v>
      </c>
      <c r="H111" s="11">
        <v>100.0</v>
      </c>
      <c r="I111" s="12" t="s">
        <v>36</v>
      </c>
      <c r="J111" s="11">
        <v>2.0</v>
      </c>
      <c r="K111" s="12" t="s">
        <v>121</v>
      </c>
      <c r="L111" s="11">
        <v>2600.0</v>
      </c>
      <c r="M111" s="12" t="s">
        <v>128</v>
      </c>
      <c r="N111" s="11">
        <v>2601.0</v>
      </c>
      <c r="O111" s="12" t="s">
        <v>129</v>
      </c>
      <c r="P111" s="11">
        <v>14203.0</v>
      </c>
      <c r="Q111" s="12" t="s">
        <v>7655</v>
      </c>
      <c r="R111" s="12" t="s">
        <v>7656</v>
      </c>
      <c r="S111" s="11">
        <v>0.0</v>
      </c>
      <c r="T111" s="11">
        <v>1.0</v>
      </c>
      <c r="U111" s="12" t="s">
        <v>7618</v>
      </c>
      <c r="V111" s="11">
        <v>4634.0</v>
      </c>
      <c r="W111" s="11">
        <v>7.25559832E8</v>
      </c>
      <c r="X111" s="11">
        <v>0.0</v>
      </c>
      <c r="Y111" s="11">
        <v>0.0</v>
      </c>
      <c r="Z111" s="12" t="s">
        <v>7657</v>
      </c>
      <c r="AA111" s="12" t="s">
        <v>7620</v>
      </c>
      <c r="AB111" s="16">
        <v>45507.0</v>
      </c>
      <c r="AC111" s="12" t="s">
        <v>4512</v>
      </c>
      <c r="AD111" s="12" t="s">
        <v>816</v>
      </c>
      <c r="AE111" s="12" t="s">
        <v>816</v>
      </c>
      <c r="AF111" s="12" t="s">
        <v>816</v>
      </c>
    </row>
    <row r="112" ht="14.25" hidden="1" customHeight="1">
      <c r="A112" s="3">
        <v>2023.0</v>
      </c>
      <c r="B112" s="4" t="s">
        <v>32</v>
      </c>
      <c r="C112" s="4" t="s">
        <v>33</v>
      </c>
      <c r="D112" s="3">
        <v>10.0</v>
      </c>
      <c r="E112" s="4" t="s">
        <v>35</v>
      </c>
      <c r="F112" s="3">
        <v>100.0</v>
      </c>
      <c r="G112" s="4" t="s">
        <v>35</v>
      </c>
      <c r="H112" s="3">
        <v>100.0</v>
      </c>
      <c r="I112" s="4" t="s">
        <v>36</v>
      </c>
      <c r="J112" s="3">
        <v>2.0</v>
      </c>
      <c r="K112" s="4" t="s">
        <v>121</v>
      </c>
      <c r="L112" s="3">
        <v>2600.0</v>
      </c>
      <c r="M112" s="4" t="s">
        <v>128</v>
      </c>
      <c r="N112" s="3">
        <v>2601.0</v>
      </c>
      <c r="O112" s="4" t="s">
        <v>129</v>
      </c>
      <c r="P112" s="3">
        <v>14203.0</v>
      </c>
      <c r="Q112" s="4" t="s">
        <v>7655</v>
      </c>
      <c r="R112" s="4" t="s">
        <v>7656</v>
      </c>
      <c r="S112" s="3">
        <v>0.0</v>
      </c>
      <c r="T112" s="3">
        <v>1.0</v>
      </c>
      <c r="U112" s="4" t="s">
        <v>7618</v>
      </c>
      <c r="V112" s="3">
        <v>4634.0</v>
      </c>
      <c r="W112" s="3">
        <v>7.25559832E8</v>
      </c>
      <c r="X112" s="3">
        <v>0.0</v>
      </c>
      <c r="Y112" s="3">
        <v>0.0</v>
      </c>
      <c r="Z112" s="4" t="s">
        <v>7657</v>
      </c>
      <c r="AA112" s="4" t="s">
        <v>7620</v>
      </c>
      <c r="AB112" s="5">
        <v>45507.0</v>
      </c>
      <c r="AC112" s="4" t="s">
        <v>4512</v>
      </c>
      <c r="AD112" s="4" t="s">
        <v>816</v>
      </c>
      <c r="AE112" s="4" t="s">
        <v>816</v>
      </c>
      <c r="AF112" s="4" t="s">
        <v>816</v>
      </c>
    </row>
    <row r="113" ht="14.25" hidden="1" customHeight="1">
      <c r="A113" s="11">
        <v>2023.0</v>
      </c>
      <c r="B113" s="12" t="s">
        <v>32</v>
      </c>
      <c r="C113" s="12" t="s">
        <v>33</v>
      </c>
      <c r="D113" s="11">
        <v>10.0</v>
      </c>
      <c r="E113" s="12" t="s">
        <v>35</v>
      </c>
      <c r="F113" s="11">
        <v>100.0</v>
      </c>
      <c r="G113" s="12" t="s">
        <v>35</v>
      </c>
      <c r="H113" s="11">
        <v>100.0</v>
      </c>
      <c r="I113" s="12" t="s">
        <v>36</v>
      </c>
      <c r="J113" s="11">
        <v>2.0</v>
      </c>
      <c r="K113" s="12" t="s">
        <v>121</v>
      </c>
      <c r="L113" s="11">
        <v>2600.0</v>
      </c>
      <c r="M113" s="12" t="s">
        <v>128</v>
      </c>
      <c r="N113" s="11">
        <v>2601.0</v>
      </c>
      <c r="O113" s="12" t="s">
        <v>129</v>
      </c>
      <c r="P113" s="11">
        <v>14203.0</v>
      </c>
      <c r="Q113" s="12" t="s">
        <v>7655</v>
      </c>
      <c r="R113" s="12" t="s">
        <v>7656</v>
      </c>
      <c r="S113" s="11">
        <v>0.0</v>
      </c>
      <c r="T113" s="11">
        <v>1.0</v>
      </c>
      <c r="U113" s="12" t="s">
        <v>7618</v>
      </c>
      <c r="V113" s="11">
        <v>4634.0</v>
      </c>
      <c r="W113" s="11">
        <v>7.25559832E8</v>
      </c>
      <c r="X113" s="11">
        <v>0.0</v>
      </c>
      <c r="Y113" s="11">
        <v>0.0</v>
      </c>
      <c r="Z113" s="12" t="s">
        <v>7657</v>
      </c>
      <c r="AA113" s="12" t="s">
        <v>7620</v>
      </c>
      <c r="AB113" s="16">
        <v>45507.0</v>
      </c>
      <c r="AC113" s="12" t="s">
        <v>4512</v>
      </c>
      <c r="AD113" s="12" t="s">
        <v>816</v>
      </c>
      <c r="AE113" s="12" t="s">
        <v>816</v>
      </c>
      <c r="AF113" s="12" t="s">
        <v>816</v>
      </c>
    </row>
    <row r="114" ht="14.25" hidden="1" customHeight="1">
      <c r="A114" s="3">
        <v>2023.0</v>
      </c>
      <c r="B114" s="4" t="s">
        <v>32</v>
      </c>
      <c r="C114" s="4" t="s">
        <v>33</v>
      </c>
      <c r="D114" s="3">
        <v>10.0</v>
      </c>
      <c r="E114" s="4" t="s">
        <v>35</v>
      </c>
      <c r="F114" s="3">
        <v>100.0</v>
      </c>
      <c r="G114" s="4" t="s">
        <v>35</v>
      </c>
      <c r="H114" s="3">
        <v>100.0</v>
      </c>
      <c r="I114" s="4" t="s">
        <v>36</v>
      </c>
      <c r="J114" s="3">
        <v>2.0</v>
      </c>
      <c r="K114" s="4" t="s">
        <v>121</v>
      </c>
      <c r="L114" s="3">
        <v>2600.0</v>
      </c>
      <c r="M114" s="4" t="s">
        <v>128</v>
      </c>
      <c r="N114" s="3">
        <v>2601.0</v>
      </c>
      <c r="O114" s="4" t="s">
        <v>129</v>
      </c>
      <c r="P114" s="3">
        <v>14203.0</v>
      </c>
      <c r="Q114" s="4" t="s">
        <v>7655</v>
      </c>
      <c r="R114" s="4" t="s">
        <v>7656</v>
      </c>
      <c r="S114" s="3">
        <v>0.0</v>
      </c>
      <c r="T114" s="3">
        <v>1.0</v>
      </c>
      <c r="U114" s="4" t="s">
        <v>7618</v>
      </c>
      <c r="V114" s="3">
        <v>4634.0</v>
      </c>
      <c r="W114" s="3">
        <v>7.25559832E8</v>
      </c>
      <c r="X114" s="3">
        <v>0.0</v>
      </c>
      <c r="Y114" s="3">
        <v>0.0</v>
      </c>
      <c r="Z114" s="4" t="s">
        <v>7657</v>
      </c>
      <c r="AA114" s="4" t="s">
        <v>7620</v>
      </c>
      <c r="AB114" s="5">
        <v>45507.0</v>
      </c>
      <c r="AC114" s="4" t="s">
        <v>4512</v>
      </c>
      <c r="AD114" s="4" t="s">
        <v>816</v>
      </c>
      <c r="AE114" s="4" t="s">
        <v>816</v>
      </c>
      <c r="AF114" s="4" t="s">
        <v>816</v>
      </c>
    </row>
    <row r="115" ht="14.25" hidden="1" customHeight="1">
      <c r="A115" s="11">
        <v>2023.0</v>
      </c>
      <c r="B115" s="12" t="s">
        <v>32</v>
      </c>
      <c r="C115" s="12" t="s">
        <v>33</v>
      </c>
      <c r="D115" s="11">
        <v>10.0</v>
      </c>
      <c r="E115" s="12" t="s">
        <v>35</v>
      </c>
      <c r="F115" s="11">
        <v>100.0</v>
      </c>
      <c r="G115" s="12" t="s">
        <v>35</v>
      </c>
      <c r="H115" s="11">
        <v>100.0</v>
      </c>
      <c r="I115" s="12" t="s">
        <v>36</v>
      </c>
      <c r="J115" s="11">
        <v>2.0</v>
      </c>
      <c r="K115" s="12" t="s">
        <v>121</v>
      </c>
      <c r="L115" s="11">
        <v>2600.0</v>
      </c>
      <c r="M115" s="12" t="s">
        <v>128</v>
      </c>
      <c r="N115" s="11">
        <v>2601.0</v>
      </c>
      <c r="O115" s="12" t="s">
        <v>129</v>
      </c>
      <c r="P115" s="11">
        <v>14203.0</v>
      </c>
      <c r="Q115" s="12" t="s">
        <v>7655</v>
      </c>
      <c r="R115" s="12" t="s">
        <v>7656</v>
      </c>
      <c r="S115" s="11">
        <v>0.0</v>
      </c>
      <c r="T115" s="11">
        <v>1.0</v>
      </c>
      <c r="U115" s="12" t="s">
        <v>7618</v>
      </c>
      <c r="V115" s="11">
        <v>4634.0</v>
      </c>
      <c r="W115" s="11">
        <v>7.25559832E8</v>
      </c>
      <c r="X115" s="11">
        <v>0.0</v>
      </c>
      <c r="Y115" s="11">
        <v>0.0</v>
      </c>
      <c r="Z115" s="12" t="s">
        <v>7657</v>
      </c>
      <c r="AA115" s="12" t="s">
        <v>7620</v>
      </c>
      <c r="AB115" s="16">
        <v>45507.0</v>
      </c>
      <c r="AC115" s="12" t="s">
        <v>4512</v>
      </c>
      <c r="AD115" s="12" t="s">
        <v>816</v>
      </c>
      <c r="AE115" s="12" t="s">
        <v>816</v>
      </c>
      <c r="AF115" s="12" t="s">
        <v>816</v>
      </c>
    </row>
    <row r="116" ht="14.25" hidden="1" customHeight="1">
      <c r="A116" s="3">
        <v>2023.0</v>
      </c>
      <c r="B116" s="4" t="s">
        <v>32</v>
      </c>
      <c r="C116" s="4" t="s">
        <v>33</v>
      </c>
      <c r="D116" s="3">
        <v>10.0</v>
      </c>
      <c r="E116" s="4" t="s">
        <v>35</v>
      </c>
      <c r="F116" s="3">
        <v>100.0</v>
      </c>
      <c r="G116" s="4" t="s">
        <v>35</v>
      </c>
      <c r="H116" s="3">
        <v>100.0</v>
      </c>
      <c r="I116" s="4" t="s">
        <v>36</v>
      </c>
      <c r="J116" s="3">
        <v>2.0</v>
      </c>
      <c r="K116" s="4" t="s">
        <v>121</v>
      </c>
      <c r="L116" s="3">
        <v>2600.0</v>
      </c>
      <c r="M116" s="4" t="s">
        <v>128</v>
      </c>
      <c r="N116" s="3">
        <v>2601.0</v>
      </c>
      <c r="O116" s="4" t="s">
        <v>129</v>
      </c>
      <c r="P116" s="3">
        <v>14203.0</v>
      </c>
      <c r="Q116" s="4" t="s">
        <v>7655</v>
      </c>
      <c r="R116" s="4" t="s">
        <v>7656</v>
      </c>
      <c r="S116" s="3">
        <v>0.0</v>
      </c>
      <c r="T116" s="3">
        <v>1.0</v>
      </c>
      <c r="U116" s="4" t="s">
        <v>7618</v>
      </c>
      <c r="V116" s="3">
        <v>4634.0</v>
      </c>
      <c r="W116" s="3">
        <v>7.25559832E8</v>
      </c>
      <c r="X116" s="3">
        <v>0.0</v>
      </c>
      <c r="Y116" s="3">
        <v>0.0</v>
      </c>
      <c r="Z116" s="4" t="s">
        <v>7657</v>
      </c>
      <c r="AA116" s="4" t="s">
        <v>7620</v>
      </c>
      <c r="AB116" s="5">
        <v>45507.0</v>
      </c>
      <c r="AC116" s="4" t="s">
        <v>4512</v>
      </c>
      <c r="AD116" s="4" t="s">
        <v>816</v>
      </c>
      <c r="AE116" s="4" t="s">
        <v>816</v>
      </c>
      <c r="AF116" s="4" t="s">
        <v>816</v>
      </c>
    </row>
    <row r="117" ht="14.25" hidden="1" customHeight="1">
      <c r="A117" s="11">
        <v>2023.0</v>
      </c>
      <c r="B117" s="12" t="s">
        <v>32</v>
      </c>
      <c r="C117" s="12" t="s">
        <v>33</v>
      </c>
      <c r="D117" s="11">
        <v>10.0</v>
      </c>
      <c r="E117" s="12" t="s">
        <v>35</v>
      </c>
      <c r="F117" s="11">
        <v>100.0</v>
      </c>
      <c r="G117" s="12" t="s">
        <v>35</v>
      </c>
      <c r="H117" s="11">
        <v>100.0</v>
      </c>
      <c r="I117" s="12" t="s">
        <v>36</v>
      </c>
      <c r="J117" s="11">
        <v>2.0</v>
      </c>
      <c r="K117" s="12" t="s">
        <v>121</v>
      </c>
      <c r="L117" s="11">
        <v>2600.0</v>
      </c>
      <c r="M117" s="12" t="s">
        <v>128</v>
      </c>
      <c r="N117" s="11">
        <v>2601.0</v>
      </c>
      <c r="O117" s="12" t="s">
        <v>129</v>
      </c>
      <c r="P117" s="11">
        <v>14203.0</v>
      </c>
      <c r="Q117" s="12" t="s">
        <v>7655</v>
      </c>
      <c r="R117" s="12" t="s">
        <v>7656</v>
      </c>
      <c r="S117" s="11">
        <v>0.0</v>
      </c>
      <c r="T117" s="11">
        <v>1.0</v>
      </c>
      <c r="U117" s="12" t="s">
        <v>7618</v>
      </c>
      <c r="V117" s="11">
        <v>4634.0</v>
      </c>
      <c r="W117" s="11">
        <v>7.25559832E8</v>
      </c>
      <c r="X117" s="11">
        <v>0.0</v>
      </c>
      <c r="Y117" s="11">
        <v>0.0</v>
      </c>
      <c r="Z117" s="12" t="s">
        <v>7657</v>
      </c>
      <c r="AA117" s="12" t="s">
        <v>7620</v>
      </c>
      <c r="AB117" s="16">
        <v>45507.0</v>
      </c>
      <c r="AC117" s="12" t="s">
        <v>4512</v>
      </c>
      <c r="AD117" s="12" t="s">
        <v>816</v>
      </c>
      <c r="AE117" s="12" t="s">
        <v>816</v>
      </c>
      <c r="AF117" s="12" t="s">
        <v>816</v>
      </c>
    </row>
    <row r="118" ht="14.25" hidden="1" customHeight="1">
      <c r="A118" s="3">
        <v>2023.0</v>
      </c>
      <c r="B118" s="4" t="s">
        <v>32</v>
      </c>
      <c r="C118" s="4" t="s">
        <v>33</v>
      </c>
      <c r="D118" s="3">
        <v>10.0</v>
      </c>
      <c r="E118" s="4" t="s">
        <v>35</v>
      </c>
      <c r="F118" s="3">
        <v>100.0</v>
      </c>
      <c r="G118" s="4" t="s">
        <v>35</v>
      </c>
      <c r="H118" s="3">
        <v>100.0</v>
      </c>
      <c r="I118" s="4" t="s">
        <v>36</v>
      </c>
      <c r="J118" s="3">
        <v>2.0</v>
      </c>
      <c r="K118" s="4" t="s">
        <v>121</v>
      </c>
      <c r="L118" s="3">
        <v>2600.0</v>
      </c>
      <c r="M118" s="4" t="s">
        <v>128</v>
      </c>
      <c r="N118" s="3">
        <v>2601.0</v>
      </c>
      <c r="O118" s="4" t="s">
        <v>129</v>
      </c>
      <c r="P118" s="3">
        <v>14419.0</v>
      </c>
      <c r="Q118" s="4" t="s">
        <v>7658</v>
      </c>
      <c r="R118" s="4" t="s">
        <v>7659</v>
      </c>
      <c r="S118" s="3">
        <v>9526.0</v>
      </c>
      <c r="T118" s="3">
        <v>1.0</v>
      </c>
      <c r="U118" s="4" t="s">
        <v>7618</v>
      </c>
      <c r="V118" s="3">
        <v>4838.0</v>
      </c>
      <c r="W118" s="3">
        <v>4.8716157E7</v>
      </c>
      <c r="X118" s="3">
        <v>1.585521303E9</v>
      </c>
      <c r="Y118" s="3">
        <v>7.98055828E8</v>
      </c>
      <c r="Z118" s="4" t="s">
        <v>7660</v>
      </c>
      <c r="AA118" s="4" t="s">
        <v>7620</v>
      </c>
      <c r="AB118" s="5">
        <v>45507.0</v>
      </c>
      <c r="AC118" s="4" t="s">
        <v>4512</v>
      </c>
      <c r="AD118" s="4" t="s">
        <v>816</v>
      </c>
      <c r="AE118" s="4" t="s">
        <v>816</v>
      </c>
      <c r="AF118" s="4" t="s">
        <v>816</v>
      </c>
    </row>
    <row r="119" ht="14.25" hidden="1" customHeight="1">
      <c r="A119" s="11">
        <v>2023.0</v>
      </c>
      <c r="B119" s="12" t="s">
        <v>32</v>
      </c>
      <c r="C119" s="12" t="s">
        <v>33</v>
      </c>
      <c r="D119" s="11">
        <v>10.0</v>
      </c>
      <c r="E119" s="12" t="s">
        <v>35</v>
      </c>
      <c r="F119" s="11">
        <v>100.0</v>
      </c>
      <c r="G119" s="12" t="s">
        <v>35</v>
      </c>
      <c r="H119" s="11">
        <v>100.0</v>
      </c>
      <c r="I119" s="12" t="s">
        <v>36</v>
      </c>
      <c r="J119" s="11">
        <v>2.0</v>
      </c>
      <c r="K119" s="12" t="s">
        <v>121</v>
      </c>
      <c r="L119" s="11">
        <v>2600.0</v>
      </c>
      <c r="M119" s="12" t="s">
        <v>128</v>
      </c>
      <c r="N119" s="11">
        <v>2601.0</v>
      </c>
      <c r="O119" s="12" t="s">
        <v>129</v>
      </c>
      <c r="P119" s="11">
        <v>14421.0</v>
      </c>
      <c r="Q119" s="12" t="s">
        <v>7661</v>
      </c>
      <c r="R119" s="12" t="s">
        <v>7662</v>
      </c>
      <c r="S119" s="11">
        <v>11242.0</v>
      </c>
      <c r="T119" s="11">
        <v>1.0</v>
      </c>
      <c r="U119" s="12" t="s">
        <v>7618</v>
      </c>
      <c r="V119" s="11">
        <v>4841.0</v>
      </c>
      <c r="W119" s="11">
        <v>5.6736184E7</v>
      </c>
      <c r="X119" s="11">
        <v>1.626529602E9</v>
      </c>
      <c r="Y119" s="11">
        <v>1.567412606E9</v>
      </c>
      <c r="Z119" s="12" t="s">
        <v>7663</v>
      </c>
      <c r="AA119" s="12" t="s">
        <v>7620</v>
      </c>
      <c r="AB119" s="16">
        <v>45507.0</v>
      </c>
      <c r="AC119" s="12" t="s">
        <v>4512</v>
      </c>
      <c r="AD119" s="12" t="s">
        <v>816</v>
      </c>
      <c r="AE119" s="12" t="s">
        <v>816</v>
      </c>
      <c r="AF119" s="12" t="s">
        <v>816</v>
      </c>
    </row>
    <row r="120" ht="14.25" hidden="1" customHeight="1">
      <c r="A120" s="3">
        <v>2023.0</v>
      </c>
      <c r="B120" s="4" t="s">
        <v>32</v>
      </c>
      <c r="C120" s="4" t="s">
        <v>33</v>
      </c>
      <c r="D120" s="3">
        <v>10.0</v>
      </c>
      <c r="E120" s="4" t="s">
        <v>35</v>
      </c>
      <c r="F120" s="3">
        <v>100.0</v>
      </c>
      <c r="G120" s="4" t="s">
        <v>35</v>
      </c>
      <c r="H120" s="3">
        <v>100.0</v>
      </c>
      <c r="I120" s="4" t="s">
        <v>36</v>
      </c>
      <c r="J120" s="3">
        <v>2.0</v>
      </c>
      <c r="K120" s="4" t="s">
        <v>121</v>
      </c>
      <c r="L120" s="3">
        <v>2600.0</v>
      </c>
      <c r="M120" s="4" t="s">
        <v>128</v>
      </c>
      <c r="N120" s="3">
        <v>2601.0</v>
      </c>
      <c r="O120" s="4" t="s">
        <v>129</v>
      </c>
      <c r="P120" s="3">
        <v>14421.0</v>
      </c>
      <c r="Q120" s="4" t="s">
        <v>7661</v>
      </c>
      <c r="R120" s="4" t="s">
        <v>7662</v>
      </c>
      <c r="S120" s="3">
        <v>11242.0</v>
      </c>
      <c r="T120" s="3">
        <v>1.0</v>
      </c>
      <c r="U120" s="4" t="s">
        <v>7618</v>
      </c>
      <c r="V120" s="3">
        <v>4841.0</v>
      </c>
      <c r="W120" s="3">
        <v>5.6736184E7</v>
      </c>
      <c r="X120" s="3">
        <v>0.0</v>
      </c>
      <c r="Y120" s="3">
        <v>0.0</v>
      </c>
      <c r="Z120" s="4" t="s">
        <v>7663</v>
      </c>
      <c r="AA120" s="4" t="s">
        <v>7620</v>
      </c>
      <c r="AB120" s="5">
        <v>45507.0</v>
      </c>
      <c r="AC120" s="4" t="s">
        <v>4512</v>
      </c>
      <c r="AD120" s="4" t="s">
        <v>816</v>
      </c>
      <c r="AE120" s="4" t="s">
        <v>816</v>
      </c>
      <c r="AF120" s="4" t="s">
        <v>816</v>
      </c>
    </row>
    <row r="121" ht="14.25" hidden="1" customHeight="1">
      <c r="A121" s="11">
        <v>2023.0</v>
      </c>
      <c r="B121" s="12" t="s">
        <v>32</v>
      </c>
      <c r="C121" s="12" t="s">
        <v>33</v>
      </c>
      <c r="D121" s="11">
        <v>10.0</v>
      </c>
      <c r="E121" s="12" t="s">
        <v>35</v>
      </c>
      <c r="F121" s="11">
        <v>100.0</v>
      </c>
      <c r="G121" s="12" t="s">
        <v>35</v>
      </c>
      <c r="H121" s="11">
        <v>100.0</v>
      </c>
      <c r="I121" s="12" t="s">
        <v>36</v>
      </c>
      <c r="J121" s="11">
        <v>2.0</v>
      </c>
      <c r="K121" s="12" t="s">
        <v>121</v>
      </c>
      <c r="L121" s="11">
        <v>2600.0</v>
      </c>
      <c r="M121" s="12" t="s">
        <v>128</v>
      </c>
      <c r="N121" s="11">
        <v>2601.0</v>
      </c>
      <c r="O121" s="12" t="s">
        <v>129</v>
      </c>
      <c r="P121" s="11">
        <v>14422.0</v>
      </c>
      <c r="Q121" s="12" t="s">
        <v>7664</v>
      </c>
      <c r="R121" s="12" t="s">
        <v>7665</v>
      </c>
      <c r="S121" s="11">
        <v>11201.0</v>
      </c>
      <c r="T121" s="11">
        <v>1.0</v>
      </c>
      <c r="U121" s="12" t="s">
        <v>7618</v>
      </c>
      <c r="V121" s="11">
        <v>4842.0</v>
      </c>
      <c r="W121" s="11">
        <v>4.2456327E7</v>
      </c>
      <c r="X121" s="11">
        <v>1.025972582E9</v>
      </c>
      <c r="Y121" s="11">
        <v>1.025972582E9</v>
      </c>
      <c r="Z121" s="12" t="s">
        <v>7666</v>
      </c>
      <c r="AA121" s="12" t="s">
        <v>7620</v>
      </c>
      <c r="AB121" s="16">
        <v>45507.0</v>
      </c>
      <c r="AC121" s="12" t="s">
        <v>4512</v>
      </c>
      <c r="AD121" s="12" t="s">
        <v>816</v>
      </c>
      <c r="AE121" s="12" t="s">
        <v>816</v>
      </c>
      <c r="AF121" s="12" t="s">
        <v>816</v>
      </c>
    </row>
    <row r="122" ht="14.25" hidden="1" customHeight="1">
      <c r="A122" s="3">
        <v>2023.0</v>
      </c>
      <c r="B122" s="4" t="s">
        <v>32</v>
      </c>
      <c r="C122" s="4" t="s">
        <v>33</v>
      </c>
      <c r="D122" s="3">
        <v>10.0</v>
      </c>
      <c r="E122" s="4" t="s">
        <v>35</v>
      </c>
      <c r="F122" s="3">
        <v>100.0</v>
      </c>
      <c r="G122" s="4" t="s">
        <v>35</v>
      </c>
      <c r="H122" s="3">
        <v>100.0</v>
      </c>
      <c r="I122" s="4" t="s">
        <v>36</v>
      </c>
      <c r="J122" s="3">
        <v>2.0</v>
      </c>
      <c r="K122" s="4" t="s">
        <v>121</v>
      </c>
      <c r="L122" s="3">
        <v>2600.0</v>
      </c>
      <c r="M122" s="4" t="s">
        <v>128</v>
      </c>
      <c r="N122" s="3">
        <v>2601.0</v>
      </c>
      <c r="O122" s="4" t="s">
        <v>129</v>
      </c>
      <c r="P122" s="3">
        <v>14528.0</v>
      </c>
      <c r="Q122" s="4" t="s">
        <v>7667</v>
      </c>
      <c r="R122" s="4" t="s">
        <v>7668</v>
      </c>
      <c r="S122" s="3">
        <v>10962.0</v>
      </c>
      <c r="T122" s="3">
        <v>1.0</v>
      </c>
      <c r="U122" s="4" t="s">
        <v>7618</v>
      </c>
      <c r="V122" s="3">
        <v>4997.0</v>
      </c>
      <c r="W122" s="3">
        <v>6391294.0</v>
      </c>
      <c r="X122" s="3">
        <v>1.71048575E8</v>
      </c>
      <c r="Y122" s="3">
        <v>1.70363274E8</v>
      </c>
      <c r="Z122" s="4" t="s">
        <v>7669</v>
      </c>
      <c r="AA122" s="4" t="s">
        <v>7620</v>
      </c>
      <c r="AB122" s="5">
        <v>45507.0</v>
      </c>
      <c r="AC122" s="4" t="s">
        <v>4512</v>
      </c>
      <c r="AD122" s="4" t="s">
        <v>816</v>
      </c>
      <c r="AE122" s="4" t="s">
        <v>816</v>
      </c>
      <c r="AF122" s="4" t="s">
        <v>816</v>
      </c>
    </row>
    <row r="123" ht="14.25" hidden="1" customHeight="1">
      <c r="A123" s="11">
        <v>2023.0</v>
      </c>
      <c r="B123" s="12" t="s">
        <v>32</v>
      </c>
      <c r="C123" s="12" t="s">
        <v>33</v>
      </c>
      <c r="D123" s="11">
        <v>10.0</v>
      </c>
      <c r="E123" s="12" t="s">
        <v>35</v>
      </c>
      <c r="F123" s="11">
        <v>100.0</v>
      </c>
      <c r="G123" s="12" t="s">
        <v>35</v>
      </c>
      <c r="H123" s="11">
        <v>100.0</v>
      </c>
      <c r="I123" s="12" t="s">
        <v>36</v>
      </c>
      <c r="J123" s="11">
        <v>2.0</v>
      </c>
      <c r="K123" s="12" t="s">
        <v>121</v>
      </c>
      <c r="L123" s="11">
        <v>2600.0</v>
      </c>
      <c r="M123" s="12" t="s">
        <v>128</v>
      </c>
      <c r="N123" s="11">
        <v>2601.0</v>
      </c>
      <c r="O123" s="12" t="s">
        <v>129</v>
      </c>
      <c r="P123" s="11">
        <v>14528.0</v>
      </c>
      <c r="Q123" s="12" t="s">
        <v>7667</v>
      </c>
      <c r="R123" s="12" t="s">
        <v>7668</v>
      </c>
      <c r="S123" s="11">
        <v>10962.0</v>
      </c>
      <c r="T123" s="11">
        <v>1.0</v>
      </c>
      <c r="U123" s="12" t="s">
        <v>7618</v>
      </c>
      <c r="V123" s="11">
        <v>4997.0</v>
      </c>
      <c r="W123" s="11">
        <v>6391294.0</v>
      </c>
      <c r="X123" s="11">
        <v>0.0</v>
      </c>
      <c r="Y123" s="11">
        <v>0.0</v>
      </c>
      <c r="Z123" s="12" t="s">
        <v>7669</v>
      </c>
      <c r="AA123" s="12" t="s">
        <v>7620</v>
      </c>
      <c r="AB123" s="16">
        <v>45507.0</v>
      </c>
      <c r="AC123" s="12" t="s">
        <v>4512</v>
      </c>
      <c r="AD123" s="12" t="s">
        <v>816</v>
      </c>
      <c r="AE123" s="12" t="s">
        <v>816</v>
      </c>
      <c r="AF123" s="12" t="s">
        <v>816</v>
      </c>
    </row>
    <row r="124" ht="14.25" hidden="1" customHeight="1">
      <c r="A124" s="3">
        <v>2023.0</v>
      </c>
      <c r="B124" s="4" t="s">
        <v>32</v>
      </c>
      <c r="C124" s="4" t="s">
        <v>33</v>
      </c>
      <c r="D124" s="3">
        <v>10.0</v>
      </c>
      <c r="E124" s="4" t="s">
        <v>35</v>
      </c>
      <c r="F124" s="3">
        <v>100.0</v>
      </c>
      <c r="G124" s="4" t="s">
        <v>35</v>
      </c>
      <c r="H124" s="3">
        <v>100.0</v>
      </c>
      <c r="I124" s="4" t="s">
        <v>36</v>
      </c>
      <c r="J124" s="3">
        <v>2.0</v>
      </c>
      <c r="K124" s="4" t="s">
        <v>121</v>
      </c>
      <c r="L124" s="3">
        <v>2600.0</v>
      </c>
      <c r="M124" s="4" t="s">
        <v>128</v>
      </c>
      <c r="N124" s="3">
        <v>2601.0</v>
      </c>
      <c r="O124" s="4" t="s">
        <v>129</v>
      </c>
      <c r="P124" s="3">
        <v>14570.0</v>
      </c>
      <c r="Q124" s="4" t="s">
        <v>7670</v>
      </c>
      <c r="R124" s="4" t="s">
        <v>7671</v>
      </c>
      <c r="S124" s="3">
        <v>11084.0</v>
      </c>
      <c r="T124" s="3">
        <v>1.0</v>
      </c>
      <c r="U124" s="4" t="s">
        <v>7618</v>
      </c>
      <c r="V124" s="3">
        <v>5062.0</v>
      </c>
      <c r="W124" s="3">
        <v>1.2279693E8</v>
      </c>
      <c r="X124" s="3">
        <v>3.419475139E9</v>
      </c>
      <c r="Y124" s="3">
        <v>3.419475138E9</v>
      </c>
      <c r="Z124" s="4" t="s">
        <v>7672</v>
      </c>
      <c r="AA124" s="4" t="s">
        <v>7620</v>
      </c>
      <c r="AB124" s="5">
        <v>45507.0</v>
      </c>
      <c r="AC124" s="4" t="s">
        <v>4512</v>
      </c>
      <c r="AD124" s="4" t="s">
        <v>816</v>
      </c>
      <c r="AE124" s="4" t="s">
        <v>816</v>
      </c>
      <c r="AF124" s="4" t="s">
        <v>816</v>
      </c>
    </row>
    <row r="125" ht="14.25" hidden="1" customHeight="1">
      <c r="A125" s="11">
        <v>2023.0</v>
      </c>
      <c r="B125" s="12" t="s">
        <v>32</v>
      </c>
      <c r="C125" s="12" t="s">
        <v>33</v>
      </c>
      <c r="D125" s="11">
        <v>10.0</v>
      </c>
      <c r="E125" s="12" t="s">
        <v>35</v>
      </c>
      <c r="F125" s="11">
        <v>100.0</v>
      </c>
      <c r="G125" s="12" t="s">
        <v>35</v>
      </c>
      <c r="H125" s="11">
        <v>100.0</v>
      </c>
      <c r="I125" s="12" t="s">
        <v>36</v>
      </c>
      <c r="J125" s="11">
        <v>2.0</v>
      </c>
      <c r="K125" s="12" t="s">
        <v>121</v>
      </c>
      <c r="L125" s="11">
        <v>2600.0</v>
      </c>
      <c r="M125" s="12" t="s">
        <v>128</v>
      </c>
      <c r="N125" s="11">
        <v>2601.0</v>
      </c>
      <c r="O125" s="12" t="s">
        <v>129</v>
      </c>
      <c r="P125" s="11">
        <v>14570.0</v>
      </c>
      <c r="Q125" s="12" t="s">
        <v>7670</v>
      </c>
      <c r="R125" s="12" t="s">
        <v>7671</v>
      </c>
      <c r="S125" s="11">
        <v>11084.0</v>
      </c>
      <c r="T125" s="11">
        <v>1.0</v>
      </c>
      <c r="U125" s="12" t="s">
        <v>7618</v>
      </c>
      <c r="V125" s="11">
        <v>5062.0</v>
      </c>
      <c r="W125" s="11">
        <v>1.2279693E8</v>
      </c>
      <c r="X125" s="11">
        <v>0.0</v>
      </c>
      <c r="Y125" s="11">
        <v>0.0</v>
      </c>
      <c r="Z125" s="12" t="s">
        <v>7672</v>
      </c>
      <c r="AA125" s="12" t="s">
        <v>7620</v>
      </c>
      <c r="AB125" s="16">
        <v>45507.0</v>
      </c>
      <c r="AC125" s="12" t="s">
        <v>4512</v>
      </c>
      <c r="AD125" s="12" t="s">
        <v>816</v>
      </c>
      <c r="AE125" s="12" t="s">
        <v>816</v>
      </c>
      <c r="AF125" s="12" t="s">
        <v>816</v>
      </c>
    </row>
    <row r="126" ht="14.25" hidden="1" customHeight="1">
      <c r="A126" s="3">
        <v>2023.0</v>
      </c>
      <c r="B126" s="4" t="s">
        <v>32</v>
      </c>
      <c r="C126" s="4" t="s">
        <v>33</v>
      </c>
      <c r="D126" s="3">
        <v>10.0</v>
      </c>
      <c r="E126" s="4" t="s">
        <v>35</v>
      </c>
      <c r="F126" s="3">
        <v>100.0</v>
      </c>
      <c r="G126" s="4" t="s">
        <v>35</v>
      </c>
      <c r="H126" s="3">
        <v>100.0</v>
      </c>
      <c r="I126" s="4" t="s">
        <v>36</v>
      </c>
      <c r="J126" s="3">
        <v>2.0</v>
      </c>
      <c r="K126" s="4" t="s">
        <v>121</v>
      </c>
      <c r="L126" s="3">
        <v>2600.0</v>
      </c>
      <c r="M126" s="4" t="s">
        <v>128</v>
      </c>
      <c r="N126" s="3">
        <v>2601.0</v>
      </c>
      <c r="O126" s="4" t="s">
        <v>129</v>
      </c>
      <c r="P126" s="3">
        <v>14593.0</v>
      </c>
      <c r="Q126" s="4" t="s">
        <v>7673</v>
      </c>
      <c r="R126" s="4" t="s">
        <v>7674</v>
      </c>
      <c r="S126" s="3">
        <v>7603.0</v>
      </c>
      <c r="T126" s="3">
        <v>1.0</v>
      </c>
      <c r="U126" s="4" t="s">
        <v>7618</v>
      </c>
      <c r="V126" s="3">
        <v>5081.0</v>
      </c>
      <c r="W126" s="3">
        <v>7.1888698E7</v>
      </c>
      <c r="X126" s="3">
        <v>7.59418797E8</v>
      </c>
      <c r="Y126" s="3">
        <v>3.19995798E8</v>
      </c>
      <c r="Z126" s="4" t="s">
        <v>7675</v>
      </c>
      <c r="AA126" s="4" t="s">
        <v>7620</v>
      </c>
      <c r="AB126" s="5">
        <v>45507.0</v>
      </c>
      <c r="AC126" s="4" t="s">
        <v>4512</v>
      </c>
      <c r="AD126" s="4" t="s">
        <v>816</v>
      </c>
      <c r="AE126" s="4" t="s">
        <v>816</v>
      </c>
      <c r="AF126" s="4" t="s">
        <v>816</v>
      </c>
    </row>
    <row r="127" ht="14.25" hidden="1" customHeight="1">
      <c r="A127" s="11">
        <v>2023.0</v>
      </c>
      <c r="B127" s="12" t="s">
        <v>32</v>
      </c>
      <c r="C127" s="12" t="s">
        <v>33</v>
      </c>
      <c r="D127" s="11">
        <v>10.0</v>
      </c>
      <c r="E127" s="12" t="s">
        <v>35</v>
      </c>
      <c r="F127" s="11">
        <v>100.0</v>
      </c>
      <c r="G127" s="12" t="s">
        <v>35</v>
      </c>
      <c r="H127" s="11">
        <v>100.0</v>
      </c>
      <c r="I127" s="12" t="s">
        <v>36</v>
      </c>
      <c r="J127" s="11">
        <v>2.0</v>
      </c>
      <c r="K127" s="12" t="s">
        <v>121</v>
      </c>
      <c r="L127" s="11">
        <v>2600.0</v>
      </c>
      <c r="M127" s="12" t="s">
        <v>128</v>
      </c>
      <c r="N127" s="11">
        <v>2601.0</v>
      </c>
      <c r="O127" s="12" t="s">
        <v>129</v>
      </c>
      <c r="P127" s="11">
        <v>14593.0</v>
      </c>
      <c r="Q127" s="12" t="s">
        <v>7673</v>
      </c>
      <c r="R127" s="12" t="s">
        <v>7674</v>
      </c>
      <c r="S127" s="11">
        <v>7603.0</v>
      </c>
      <c r="T127" s="11">
        <v>1.0</v>
      </c>
      <c r="U127" s="12" t="s">
        <v>7618</v>
      </c>
      <c r="V127" s="11">
        <v>5081.0</v>
      </c>
      <c r="W127" s="11">
        <v>7.1888698E7</v>
      </c>
      <c r="X127" s="11">
        <v>1.142509E7</v>
      </c>
      <c r="Y127" s="11">
        <v>1.142508948E9</v>
      </c>
      <c r="Z127" s="12" t="s">
        <v>7675</v>
      </c>
      <c r="AA127" s="12" t="s">
        <v>7620</v>
      </c>
      <c r="AB127" s="16">
        <v>45507.0</v>
      </c>
      <c r="AC127" s="12" t="s">
        <v>4512</v>
      </c>
      <c r="AD127" s="12" t="s">
        <v>816</v>
      </c>
      <c r="AE127" s="12" t="s">
        <v>816</v>
      </c>
      <c r="AF127" s="12" t="s">
        <v>816</v>
      </c>
    </row>
    <row r="128" ht="14.25" hidden="1" customHeight="1">
      <c r="A128" s="3">
        <v>2023.0</v>
      </c>
      <c r="B128" s="4" t="s">
        <v>32</v>
      </c>
      <c r="C128" s="4" t="s">
        <v>33</v>
      </c>
      <c r="D128" s="3">
        <v>10.0</v>
      </c>
      <c r="E128" s="4" t="s">
        <v>35</v>
      </c>
      <c r="F128" s="3">
        <v>100.0</v>
      </c>
      <c r="G128" s="4" t="s">
        <v>35</v>
      </c>
      <c r="H128" s="3">
        <v>100.0</v>
      </c>
      <c r="I128" s="4" t="s">
        <v>36</v>
      </c>
      <c r="J128" s="3">
        <v>2.0</v>
      </c>
      <c r="K128" s="4" t="s">
        <v>121</v>
      </c>
      <c r="L128" s="3">
        <v>2600.0</v>
      </c>
      <c r="M128" s="4" t="s">
        <v>128</v>
      </c>
      <c r="N128" s="3">
        <v>2601.0</v>
      </c>
      <c r="O128" s="4" t="s">
        <v>129</v>
      </c>
      <c r="P128" s="3">
        <v>14593.0</v>
      </c>
      <c r="Q128" s="4" t="s">
        <v>7673</v>
      </c>
      <c r="R128" s="4" t="s">
        <v>7674</v>
      </c>
      <c r="S128" s="3">
        <v>7603.0</v>
      </c>
      <c r="T128" s="3">
        <v>1.0</v>
      </c>
      <c r="U128" s="4" t="s">
        <v>7618</v>
      </c>
      <c r="V128" s="3">
        <v>5081.0</v>
      </c>
      <c r="W128" s="3">
        <v>7.1888698E7</v>
      </c>
      <c r="X128" s="3">
        <v>4.73501186E8</v>
      </c>
      <c r="Y128" s="3">
        <v>0.0</v>
      </c>
      <c r="Z128" s="4" t="s">
        <v>7675</v>
      </c>
      <c r="AA128" s="4" t="s">
        <v>7620</v>
      </c>
      <c r="AB128" s="5">
        <v>45507.0</v>
      </c>
      <c r="AC128" s="4" t="s">
        <v>4512</v>
      </c>
      <c r="AD128" s="4" t="s">
        <v>816</v>
      </c>
      <c r="AE128" s="4" t="s">
        <v>816</v>
      </c>
      <c r="AF128" s="4" t="s">
        <v>816</v>
      </c>
    </row>
    <row r="129" ht="14.25" hidden="1" customHeight="1">
      <c r="A129" s="11">
        <v>2023.0</v>
      </c>
      <c r="B129" s="12" t="s">
        <v>32</v>
      </c>
      <c r="C129" s="12" t="s">
        <v>33</v>
      </c>
      <c r="D129" s="11">
        <v>10.0</v>
      </c>
      <c r="E129" s="12" t="s">
        <v>35</v>
      </c>
      <c r="F129" s="11">
        <v>100.0</v>
      </c>
      <c r="G129" s="12" t="s">
        <v>35</v>
      </c>
      <c r="H129" s="11">
        <v>100.0</v>
      </c>
      <c r="I129" s="12" t="s">
        <v>36</v>
      </c>
      <c r="J129" s="11">
        <v>2.0</v>
      </c>
      <c r="K129" s="12" t="s">
        <v>121</v>
      </c>
      <c r="L129" s="11">
        <v>2600.0</v>
      </c>
      <c r="M129" s="12" t="s">
        <v>128</v>
      </c>
      <c r="N129" s="11">
        <v>2601.0</v>
      </c>
      <c r="O129" s="12" t="s">
        <v>129</v>
      </c>
      <c r="P129" s="11">
        <v>14594.0</v>
      </c>
      <c r="Q129" s="12" t="s">
        <v>7676</v>
      </c>
      <c r="R129" s="12" t="s">
        <v>7677</v>
      </c>
      <c r="S129" s="11">
        <v>10801.0</v>
      </c>
      <c r="T129" s="11">
        <v>1.0</v>
      </c>
      <c r="U129" s="12" t="s">
        <v>7618</v>
      </c>
      <c r="V129" s="11">
        <v>5090.0</v>
      </c>
      <c r="W129" s="11">
        <v>5.3581177E7</v>
      </c>
      <c r="X129" s="11">
        <v>1.121649249E9</v>
      </c>
      <c r="Y129" s="11">
        <v>9.00174961E8</v>
      </c>
      <c r="Z129" s="12" t="s">
        <v>7678</v>
      </c>
      <c r="AA129" s="12" t="s">
        <v>7620</v>
      </c>
      <c r="AB129" s="16">
        <v>45507.0</v>
      </c>
      <c r="AC129" s="12" t="s">
        <v>4512</v>
      </c>
      <c r="AD129" s="12" t="s">
        <v>816</v>
      </c>
      <c r="AE129" s="12" t="s">
        <v>816</v>
      </c>
      <c r="AF129" s="12" t="s">
        <v>816</v>
      </c>
    </row>
    <row r="130" ht="14.25" hidden="1" customHeight="1">
      <c r="A130" s="3">
        <v>2023.0</v>
      </c>
      <c r="B130" s="4" t="s">
        <v>32</v>
      </c>
      <c r="C130" s="4" t="s">
        <v>33</v>
      </c>
      <c r="D130" s="3">
        <v>10.0</v>
      </c>
      <c r="E130" s="4" t="s">
        <v>35</v>
      </c>
      <c r="F130" s="3">
        <v>100.0</v>
      </c>
      <c r="G130" s="4" t="s">
        <v>35</v>
      </c>
      <c r="H130" s="3">
        <v>100.0</v>
      </c>
      <c r="I130" s="4" t="s">
        <v>36</v>
      </c>
      <c r="J130" s="3">
        <v>2.0</v>
      </c>
      <c r="K130" s="4" t="s">
        <v>121</v>
      </c>
      <c r="L130" s="3">
        <v>2600.0</v>
      </c>
      <c r="M130" s="4" t="s">
        <v>128</v>
      </c>
      <c r="N130" s="3">
        <v>2601.0</v>
      </c>
      <c r="O130" s="4" t="s">
        <v>129</v>
      </c>
      <c r="P130" s="3">
        <v>14594.0</v>
      </c>
      <c r="Q130" s="4" t="s">
        <v>7676</v>
      </c>
      <c r="R130" s="4" t="s">
        <v>7677</v>
      </c>
      <c r="S130" s="3">
        <v>10801.0</v>
      </c>
      <c r="T130" s="3">
        <v>1.0</v>
      </c>
      <c r="U130" s="4" t="s">
        <v>7618</v>
      </c>
      <c r="V130" s="3">
        <v>5090.0</v>
      </c>
      <c r="W130" s="3">
        <v>5.3581177E7</v>
      </c>
      <c r="X130" s="3">
        <v>4.45354419E8</v>
      </c>
      <c r="Y130" s="3">
        <v>4.45354419E8</v>
      </c>
      <c r="Z130" s="4" t="s">
        <v>7678</v>
      </c>
      <c r="AA130" s="4" t="s">
        <v>7620</v>
      </c>
      <c r="AB130" s="5">
        <v>45507.0</v>
      </c>
      <c r="AC130" s="4" t="s">
        <v>4512</v>
      </c>
      <c r="AD130" s="4" t="s">
        <v>816</v>
      </c>
      <c r="AE130" s="4" t="s">
        <v>816</v>
      </c>
      <c r="AF130" s="4" t="s">
        <v>816</v>
      </c>
    </row>
    <row r="131" ht="14.25" hidden="1" customHeight="1">
      <c r="A131" s="11">
        <v>2023.0</v>
      </c>
      <c r="B131" s="12" t="s">
        <v>32</v>
      </c>
      <c r="C131" s="12" t="s">
        <v>33</v>
      </c>
      <c r="D131" s="11">
        <v>10.0</v>
      </c>
      <c r="E131" s="12" t="s">
        <v>35</v>
      </c>
      <c r="F131" s="11">
        <v>100.0</v>
      </c>
      <c r="G131" s="12" t="s">
        <v>35</v>
      </c>
      <c r="H131" s="11">
        <v>100.0</v>
      </c>
      <c r="I131" s="12" t="s">
        <v>36</v>
      </c>
      <c r="J131" s="11">
        <v>2.0</v>
      </c>
      <c r="K131" s="12" t="s">
        <v>121</v>
      </c>
      <c r="L131" s="11">
        <v>2600.0</v>
      </c>
      <c r="M131" s="12" t="s">
        <v>128</v>
      </c>
      <c r="N131" s="11">
        <v>2601.0</v>
      </c>
      <c r="O131" s="12" t="s">
        <v>129</v>
      </c>
      <c r="P131" s="11">
        <v>14595.0</v>
      </c>
      <c r="Q131" s="12" t="s">
        <v>7679</v>
      </c>
      <c r="R131" s="12" t="s">
        <v>7680</v>
      </c>
      <c r="S131" s="11">
        <v>11231.0</v>
      </c>
      <c r="T131" s="11">
        <v>1.0</v>
      </c>
      <c r="U131" s="12" t="s">
        <v>7618</v>
      </c>
      <c r="V131" s="11">
        <v>5092.0</v>
      </c>
      <c r="W131" s="11">
        <v>9135754.0</v>
      </c>
      <c r="X131" s="11">
        <v>3.57776724E8</v>
      </c>
      <c r="Y131" s="11">
        <v>2.71122528E8</v>
      </c>
      <c r="Z131" s="12" t="s">
        <v>7681</v>
      </c>
      <c r="AA131" s="12" t="s">
        <v>7620</v>
      </c>
      <c r="AB131" s="16">
        <v>45507.0</v>
      </c>
      <c r="AC131" s="12" t="s">
        <v>4512</v>
      </c>
      <c r="AD131" s="12" t="s">
        <v>816</v>
      </c>
      <c r="AE131" s="12" t="s">
        <v>816</v>
      </c>
      <c r="AF131" s="12" t="s">
        <v>816</v>
      </c>
    </row>
    <row r="132" ht="14.25" hidden="1" customHeight="1">
      <c r="A132" s="3">
        <v>2023.0</v>
      </c>
      <c r="B132" s="4" t="s">
        <v>32</v>
      </c>
      <c r="C132" s="4" t="s">
        <v>33</v>
      </c>
      <c r="D132" s="3">
        <v>10.0</v>
      </c>
      <c r="E132" s="4" t="s">
        <v>35</v>
      </c>
      <c r="F132" s="3">
        <v>100.0</v>
      </c>
      <c r="G132" s="4" t="s">
        <v>35</v>
      </c>
      <c r="H132" s="3">
        <v>100.0</v>
      </c>
      <c r="I132" s="4" t="s">
        <v>36</v>
      </c>
      <c r="J132" s="3">
        <v>2.0</v>
      </c>
      <c r="K132" s="4" t="s">
        <v>121</v>
      </c>
      <c r="L132" s="3">
        <v>2600.0</v>
      </c>
      <c r="M132" s="4" t="s">
        <v>128</v>
      </c>
      <c r="N132" s="3">
        <v>2601.0</v>
      </c>
      <c r="O132" s="4" t="s">
        <v>129</v>
      </c>
      <c r="P132" s="3">
        <v>14596.0</v>
      </c>
      <c r="Q132" s="4" t="s">
        <v>7682</v>
      </c>
      <c r="R132" s="4" t="s">
        <v>7683</v>
      </c>
      <c r="S132" s="3">
        <v>7309.0</v>
      </c>
      <c r="T132" s="3">
        <v>1.0</v>
      </c>
      <c r="U132" s="4" t="s">
        <v>7618</v>
      </c>
      <c r="V132" s="3">
        <v>5095.0</v>
      </c>
      <c r="W132" s="3">
        <v>3.4763892E7</v>
      </c>
      <c r="X132" s="3">
        <v>103424.0</v>
      </c>
      <c r="Y132" s="3">
        <v>0.0</v>
      </c>
      <c r="Z132" s="4" t="s">
        <v>7684</v>
      </c>
      <c r="AA132" s="4" t="s">
        <v>7620</v>
      </c>
      <c r="AB132" s="5">
        <v>45507.0</v>
      </c>
      <c r="AC132" s="4" t="s">
        <v>4512</v>
      </c>
      <c r="AD132" s="4" t="s">
        <v>816</v>
      </c>
      <c r="AE132" s="4" t="s">
        <v>816</v>
      </c>
      <c r="AF132" s="4" t="s">
        <v>816</v>
      </c>
    </row>
    <row r="133" ht="14.25" hidden="1" customHeight="1">
      <c r="A133" s="11">
        <v>2023.0</v>
      </c>
      <c r="B133" s="12" t="s">
        <v>32</v>
      </c>
      <c r="C133" s="12" t="s">
        <v>33</v>
      </c>
      <c r="D133" s="11">
        <v>10.0</v>
      </c>
      <c r="E133" s="12" t="s">
        <v>35</v>
      </c>
      <c r="F133" s="11">
        <v>100.0</v>
      </c>
      <c r="G133" s="12" t="s">
        <v>35</v>
      </c>
      <c r="H133" s="11">
        <v>100.0</v>
      </c>
      <c r="I133" s="12" t="s">
        <v>36</v>
      </c>
      <c r="J133" s="11">
        <v>2.0</v>
      </c>
      <c r="K133" s="12" t="s">
        <v>121</v>
      </c>
      <c r="L133" s="11">
        <v>2600.0</v>
      </c>
      <c r="M133" s="12" t="s">
        <v>128</v>
      </c>
      <c r="N133" s="11">
        <v>2601.0</v>
      </c>
      <c r="O133" s="12" t="s">
        <v>129</v>
      </c>
      <c r="P133" s="11">
        <v>14596.0</v>
      </c>
      <c r="Q133" s="12" t="s">
        <v>7682</v>
      </c>
      <c r="R133" s="12" t="s">
        <v>7683</v>
      </c>
      <c r="S133" s="11">
        <v>7309.0</v>
      </c>
      <c r="T133" s="11">
        <v>1.0</v>
      </c>
      <c r="U133" s="12" t="s">
        <v>7618</v>
      </c>
      <c r="V133" s="11">
        <v>5095.0</v>
      </c>
      <c r="W133" s="11">
        <v>3.4763892E7</v>
      </c>
      <c r="X133" s="11">
        <v>0.0</v>
      </c>
      <c r="Y133" s="11">
        <v>0.0</v>
      </c>
      <c r="Z133" s="12" t="s">
        <v>7684</v>
      </c>
      <c r="AA133" s="12" t="s">
        <v>7620</v>
      </c>
      <c r="AB133" s="16">
        <v>45507.0</v>
      </c>
      <c r="AC133" s="12" t="s">
        <v>4512</v>
      </c>
      <c r="AD133" s="12" t="s">
        <v>816</v>
      </c>
      <c r="AE133" s="12" t="s">
        <v>816</v>
      </c>
      <c r="AF133" s="12" t="s">
        <v>816</v>
      </c>
    </row>
    <row r="134" ht="14.25" hidden="1" customHeight="1">
      <c r="A134" s="3">
        <v>2023.0</v>
      </c>
      <c r="B134" s="4" t="s">
        <v>32</v>
      </c>
      <c r="C134" s="4" t="s">
        <v>33</v>
      </c>
      <c r="D134" s="3">
        <v>10.0</v>
      </c>
      <c r="E134" s="4" t="s">
        <v>35</v>
      </c>
      <c r="F134" s="3">
        <v>100.0</v>
      </c>
      <c r="G134" s="4" t="s">
        <v>35</v>
      </c>
      <c r="H134" s="3">
        <v>100.0</v>
      </c>
      <c r="I134" s="4" t="s">
        <v>36</v>
      </c>
      <c r="J134" s="3">
        <v>2.0</v>
      </c>
      <c r="K134" s="4" t="s">
        <v>121</v>
      </c>
      <c r="L134" s="3">
        <v>2600.0</v>
      </c>
      <c r="M134" s="4" t="s">
        <v>128</v>
      </c>
      <c r="N134" s="3">
        <v>2601.0</v>
      </c>
      <c r="O134" s="4" t="s">
        <v>129</v>
      </c>
      <c r="P134" s="3">
        <v>15004.0</v>
      </c>
      <c r="Q134" s="4" t="s">
        <v>7685</v>
      </c>
      <c r="R134" s="4" t="s">
        <v>7686</v>
      </c>
      <c r="S134" s="3">
        <v>0.0</v>
      </c>
      <c r="T134" s="3">
        <v>1.0</v>
      </c>
      <c r="U134" s="4" t="s">
        <v>7618</v>
      </c>
      <c r="V134" s="3">
        <v>5731.0</v>
      </c>
      <c r="W134" s="3">
        <v>1.28492929E8</v>
      </c>
      <c r="X134" s="3">
        <v>0.0</v>
      </c>
      <c r="Y134" s="3">
        <v>0.0</v>
      </c>
      <c r="Z134" s="4" t="s">
        <v>7687</v>
      </c>
      <c r="AA134" s="4" t="s">
        <v>7620</v>
      </c>
      <c r="AB134" s="5">
        <v>45507.0</v>
      </c>
      <c r="AC134" s="4" t="s">
        <v>4512</v>
      </c>
      <c r="AD134" s="4" t="s">
        <v>816</v>
      </c>
      <c r="AE134" s="4" t="s">
        <v>816</v>
      </c>
      <c r="AF134" s="4" t="s">
        <v>816</v>
      </c>
    </row>
    <row r="135" ht="14.25" hidden="1" customHeight="1">
      <c r="A135" s="11">
        <v>2023.0</v>
      </c>
      <c r="B135" s="12" t="s">
        <v>32</v>
      </c>
      <c r="C135" s="12" t="s">
        <v>33</v>
      </c>
      <c r="D135" s="11">
        <v>10.0</v>
      </c>
      <c r="E135" s="12" t="s">
        <v>35</v>
      </c>
      <c r="F135" s="11">
        <v>100.0</v>
      </c>
      <c r="G135" s="12" t="s">
        <v>35</v>
      </c>
      <c r="H135" s="11">
        <v>100.0</v>
      </c>
      <c r="I135" s="12" t="s">
        <v>36</v>
      </c>
      <c r="J135" s="11">
        <v>2.0</v>
      </c>
      <c r="K135" s="12" t="s">
        <v>121</v>
      </c>
      <c r="L135" s="11">
        <v>2600.0</v>
      </c>
      <c r="M135" s="12" t="s">
        <v>128</v>
      </c>
      <c r="N135" s="11">
        <v>2601.0</v>
      </c>
      <c r="O135" s="12" t="s">
        <v>129</v>
      </c>
      <c r="P135" s="11">
        <v>15004.0</v>
      </c>
      <c r="Q135" s="12" t="s">
        <v>7685</v>
      </c>
      <c r="R135" s="12" t="s">
        <v>7686</v>
      </c>
      <c r="S135" s="11">
        <v>0.0</v>
      </c>
      <c r="T135" s="11">
        <v>1.0</v>
      </c>
      <c r="U135" s="12" t="s">
        <v>7618</v>
      </c>
      <c r="V135" s="11">
        <v>5731.0</v>
      </c>
      <c r="W135" s="11">
        <v>1.28492929E8</v>
      </c>
      <c r="X135" s="11">
        <v>0.0</v>
      </c>
      <c r="Y135" s="11">
        <v>0.0</v>
      </c>
      <c r="Z135" s="12" t="s">
        <v>7687</v>
      </c>
      <c r="AA135" s="12" t="s">
        <v>7620</v>
      </c>
      <c r="AB135" s="16">
        <v>45507.0</v>
      </c>
      <c r="AC135" s="12" t="s">
        <v>4512</v>
      </c>
      <c r="AD135" s="12" t="s">
        <v>816</v>
      </c>
      <c r="AE135" s="12" t="s">
        <v>816</v>
      </c>
      <c r="AF135" s="12" t="s">
        <v>816</v>
      </c>
    </row>
    <row r="136" ht="14.25" hidden="1" customHeight="1">
      <c r="A136" s="3">
        <v>2023.0</v>
      </c>
      <c r="B136" s="4" t="s">
        <v>32</v>
      </c>
      <c r="C136" s="4" t="s">
        <v>33</v>
      </c>
      <c r="D136" s="3">
        <v>10.0</v>
      </c>
      <c r="E136" s="4" t="s">
        <v>35</v>
      </c>
      <c r="F136" s="3">
        <v>100.0</v>
      </c>
      <c r="G136" s="4" t="s">
        <v>35</v>
      </c>
      <c r="H136" s="3">
        <v>100.0</v>
      </c>
      <c r="I136" s="4" t="s">
        <v>36</v>
      </c>
      <c r="J136" s="3">
        <v>2.0</v>
      </c>
      <c r="K136" s="4" t="s">
        <v>121</v>
      </c>
      <c r="L136" s="3">
        <v>2600.0</v>
      </c>
      <c r="M136" s="4" t="s">
        <v>128</v>
      </c>
      <c r="N136" s="3">
        <v>2601.0</v>
      </c>
      <c r="O136" s="4" t="s">
        <v>129</v>
      </c>
      <c r="P136" s="3">
        <v>15027.0</v>
      </c>
      <c r="Q136" s="4" t="s">
        <v>7688</v>
      </c>
      <c r="R136" s="4" t="s">
        <v>7689</v>
      </c>
      <c r="S136" s="3">
        <v>1802.0</v>
      </c>
      <c r="T136" s="3">
        <v>1.0</v>
      </c>
      <c r="U136" s="4" t="s">
        <v>7618</v>
      </c>
      <c r="V136" s="3">
        <v>5770.0</v>
      </c>
      <c r="W136" s="3">
        <v>6.49157346E8</v>
      </c>
      <c r="X136" s="3">
        <v>4.832892395E9</v>
      </c>
      <c r="Y136" s="3">
        <v>4.832892395E9</v>
      </c>
      <c r="Z136" s="4" t="s">
        <v>7690</v>
      </c>
      <c r="AA136" s="4" t="s">
        <v>7620</v>
      </c>
      <c r="AB136" s="5">
        <v>45507.0</v>
      </c>
      <c r="AC136" s="4" t="s">
        <v>4512</v>
      </c>
      <c r="AD136" s="4" t="s">
        <v>816</v>
      </c>
      <c r="AE136" s="4" t="s">
        <v>816</v>
      </c>
      <c r="AF136" s="4" t="s">
        <v>816</v>
      </c>
    </row>
    <row r="137" ht="14.25" hidden="1" customHeight="1">
      <c r="A137" s="11">
        <v>2023.0</v>
      </c>
      <c r="B137" s="12" t="s">
        <v>32</v>
      </c>
      <c r="C137" s="12" t="s">
        <v>33</v>
      </c>
      <c r="D137" s="11">
        <v>10.0</v>
      </c>
      <c r="E137" s="12" t="s">
        <v>35</v>
      </c>
      <c r="F137" s="11">
        <v>100.0</v>
      </c>
      <c r="G137" s="12" t="s">
        <v>35</v>
      </c>
      <c r="H137" s="11">
        <v>100.0</v>
      </c>
      <c r="I137" s="12" t="s">
        <v>36</v>
      </c>
      <c r="J137" s="11">
        <v>2.0</v>
      </c>
      <c r="K137" s="12" t="s">
        <v>121</v>
      </c>
      <c r="L137" s="11">
        <v>2600.0</v>
      </c>
      <c r="M137" s="12" t="s">
        <v>128</v>
      </c>
      <c r="N137" s="11">
        <v>2601.0</v>
      </c>
      <c r="O137" s="12" t="s">
        <v>129</v>
      </c>
      <c r="P137" s="11">
        <v>15027.0</v>
      </c>
      <c r="Q137" s="12" t="s">
        <v>7688</v>
      </c>
      <c r="R137" s="12" t="s">
        <v>7689</v>
      </c>
      <c r="S137" s="11">
        <v>1802.0</v>
      </c>
      <c r="T137" s="11">
        <v>1.0</v>
      </c>
      <c r="U137" s="12" t="s">
        <v>7618</v>
      </c>
      <c r="V137" s="11">
        <v>5770.0</v>
      </c>
      <c r="W137" s="11">
        <v>6.49157346E8</v>
      </c>
      <c r="X137" s="11">
        <v>1.444535596E9</v>
      </c>
      <c r="Y137" s="11">
        <v>1.391793066E9</v>
      </c>
      <c r="Z137" s="12" t="s">
        <v>7690</v>
      </c>
      <c r="AA137" s="12" t="s">
        <v>7620</v>
      </c>
      <c r="AB137" s="16">
        <v>45507.0</v>
      </c>
      <c r="AC137" s="12" t="s">
        <v>4512</v>
      </c>
      <c r="AD137" s="12" t="s">
        <v>816</v>
      </c>
      <c r="AE137" s="12" t="s">
        <v>816</v>
      </c>
      <c r="AF137" s="12" t="s">
        <v>816</v>
      </c>
    </row>
    <row r="138" ht="14.25" hidden="1" customHeight="1">
      <c r="A138" s="3">
        <v>2023.0</v>
      </c>
      <c r="B138" s="4" t="s">
        <v>32</v>
      </c>
      <c r="C138" s="4" t="s">
        <v>33</v>
      </c>
      <c r="D138" s="3">
        <v>10.0</v>
      </c>
      <c r="E138" s="4" t="s">
        <v>35</v>
      </c>
      <c r="F138" s="3">
        <v>100.0</v>
      </c>
      <c r="G138" s="4" t="s">
        <v>35</v>
      </c>
      <c r="H138" s="3">
        <v>100.0</v>
      </c>
      <c r="I138" s="4" t="s">
        <v>36</v>
      </c>
      <c r="J138" s="3">
        <v>2.0</v>
      </c>
      <c r="K138" s="4" t="s">
        <v>121</v>
      </c>
      <c r="L138" s="3">
        <v>2600.0</v>
      </c>
      <c r="M138" s="4" t="s">
        <v>128</v>
      </c>
      <c r="N138" s="3">
        <v>2601.0</v>
      </c>
      <c r="O138" s="4" t="s">
        <v>129</v>
      </c>
      <c r="P138" s="3">
        <v>15027.0</v>
      </c>
      <c r="Q138" s="4" t="s">
        <v>7688</v>
      </c>
      <c r="R138" s="4" t="s">
        <v>7689</v>
      </c>
      <c r="S138" s="3">
        <v>1802.0</v>
      </c>
      <c r="T138" s="3">
        <v>1.0</v>
      </c>
      <c r="U138" s="4" t="s">
        <v>7618</v>
      </c>
      <c r="V138" s="3">
        <v>5770.0</v>
      </c>
      <c r="W138" s="3">
        <v>6.49157346E8</v>
      </c>
      <c r="X138" s="3">
        <v>1.779787989E9</v>
      </c>
      <c r="Y138" s="3">
        <v>1.766476971E9</v>
      </c>
      <c r="Z138" s="4" t="s">
        <v>7690</v>
      </c>
      <c r="AA138" s="4" t="s">
        <v>7620</v>
      </c>
      <c r="AB138" s="5">
        <v>45507.0</v>
      </c>
      <c r="AC138" s="4" t="s">
        <v>4512</v>
      </c>
      <c r="AD138" s="4" t="s">
        <v>816</v>
      </c>
      <c r="AE138" s="4" t="s">
        <v>816</v>
      </c>
      <c r="AF138" s="4" t="s">
        <v>816</v>
      </c>
    </row>
    <row r="139" ht="14.25" hidden="1" customHeight="1">
      <c r="A139" s="11">
        <v>2023.0</v>
      </c>
      <c r="B139" s="12" t="s">
        <v>32</v>
      </c>
      <c r="C139" s="12" t="s">
        <v>33</v>
      </c>
      <c r="D139" s="11">
        <v>10.0</v>
      </c>
      <c r="E139" s="12" t="s">
        <v>35</v>
      </c>
      <c r="F139" s="11">
        <v>100.0</v>
      </c>
      <c r="G139" s="12" t="s">
        <v>35</v>
      </c>
      <c r="H139" s="11">
        <v>100.0</v>
      </c>
      <c r="I139" s="12" t="s">
        <v>36</v>
      </c>
      <c r="J139" s="11">
        <v>2.0</v>
      </c>
      <c r="K139" s="12" t="s">
        <v>121</v>
      </c>
      <c r="L139" s="11">
        <v>2600.0</v>
      </c>
      <c r="M139" s="12" t="s">
        <v>128</v>
      </c>
      <c r="N139" s="11">
        <v>2601.0</v>
      </c>
      <c r="O139" s="12" t="s">
        <v>129</v>
      </c>
      <c r="P139" s="11">
        <v>15027.0</v>
      </c>
      <c r="Q139" s="12" t="s">
        <v>7688</v>
      </c>
      <c r="R139" s="12" t="s">
        <v>7689</v>
      </c>
      <c r="S139" s="11">
        <v>1802.0</v>
      </c>
      <c r="T139" s="11">
        <v>1.0</v>
      </c>
      <c r="U139" s="12" t="s">
        <v>7618</v>
      </c>
      <c r="V139" s="11">
        <v>5770.0</v>
      </c>
      <c r="W139" s="11">
        <v>6.49157346E8</v>
      </c>
      <c r="X139" s="11">
        <v>3.71263512E8</v>
      </c>
      <c r="Y139" s="11">
        <v>3.709613902E9</v>
      </c>
      <c r="Z139" s="12" t="s">
        <v>7690</v>
      </c>
      <c r="AA139" s="12" t="s">
        <v>7620</v>
      </c>
      <c r="AB139" s="16">
        <v>45507.0</v>
      </c>
      <c r="AC139" s="12" t="s">
        <v>4512</v>
      </c>
      <c r="AD139" s="12" t="s">
        <v>816</v>
      </c>
      <c r="AE139" s="12" t="s">
        <v>816</v>
      </c>
      <c r="AF139" s="12" t="s">
        <v>816</v>
      </c>
    </row>
    <row r="140" ht="14.25" hidden="1" customHeight="1">
      <c r="A140" s="3">
        <v>2023.0</v>
      </c>
      <c r="B140" s="4" t="s">
        <v>32</v>
      </c>
      <c r="C140" s="4" t="s">
        <v>33</v>
      </c>
      <c r="D140" s="3">
        <v>10.0</v>
      </c>
      <c r="E140" s="4" t="s">
        <v>35</v>
      </c>
      <c r="F140" s="3">
        <v>100.0</v>
      </c>
      <c r="G140" s="4" t="s">
        <v>35</v>
      </c>
      <c r="H140" s="3">
        <v>100.0</v>
      </c>
      <c r="I140" s="4" t="s">
        <v>36</v>
      </c>
      <c r="J140" s="3">
        <v>2.0</v>
      </c>
      <c r="K140" s="4" t="s">
        <v>121</v>
      </c>
      <c r="L140" s="3">
        <v>2600.0</v>
      </c>
      <c r="M140" s="4" t="s">
        <v>128</v>
      </c>
      <c r="N140" s="3">
        <v>2602.0</v>
      </c>
      <c r="O140" s="4" t="s">
        <v>441</v>
      </c>
      <c r="P140" s="3">
        <v>15022.0</v>
      </c>
      <c r="Q140" s="4" t="s">
        <v>7691</v>
      </c>
      <c r="R140" s="4" t="s">
        <v>7692</v>
      </c>
      <c r="S140" s="3">
        <v>0.0</v>
      </c>
      <c r="T140" s="3">
        <v>1.0</v>
      </c>
      <c r="U140" s="4" t="s">
        <v>7618</v>
      </c>
      <c r="V140" s="3">
        <v>5708.0</v>
      </c>
      <c r="W140" s="3">
        <v>3.1028638E7</v>
      </c>
      <c r="X140" s="3">
        <v>0.0</v>
      </c>
      <c r="Y140" s="3">
        <v>0.0</v>
      </c>
      <c r="Z140" s="4" t="s">
        <v>7693</v>
      </c>
      <c r="AA140" s="4" t="s">
        <v>7620</v>
      </c>
      <c r="AB140" s="5">
        <v>45507.0</v>
      </c>
      <c r="AC140" s="4" t="s">
        <v>4512</v>
      </c>
      <c r="AD140" s="4" t="s">
        <v>816</v>
      </c>
      <c r="AE140" s="4" t="s">
        <v>816</v>
      </c>
      <c r="AF140" s="4" t="s">
        <v>816</v>
      </c>
    </row>
    <row r="141" ht="14.25" hidden="1" customHeight="1">
      <c r="A141" s="11">
        <v>2023.0</v>
      </c>
      <c r="B141" s="12" t="s">
        <v>32</v>
      </c>
      <c r="C141" s="12" t="s">
        <v>33</v>
      </c>
      <c r="D141" s="11">
        <v>10.0</v>
      </c>
      <c r="E141" s="12" t="s">
        <v>35</v>
      </c>
      <c r="F141" s="11">
        <v>100.0</v>
      </c>
      <c r="G141" s="12" t="s">
        <v>35</v>
      </c>
      <c r="H141" s="11">
        <v>100.0</v>
      </c>
      <c r="I141" s="12" t="s">
        <v>36</v>
      </c>
      <c r="J141" s="11">
        <v>2.0</v>
      </c>
      <c r="K141" s="12" t="s">
        <v>121</v>
      </c>
      <c r="L141" s="11">
        <v>2600.0</v>
      </c>
      <c r="M141" s="12" t="s">
        <v>128</v>
      </c>
      <c r="N141" s="11">
        <v>2602.0</v>
      </c>
      <c r="O141" s="12" t="s">
        <v>441</v>
      </c>
      <c r="P141" s="11">
        <v>15022.0</v>
      </c>
      <c r="Q141" s="12" t="s">
        <v>7691</v>
      </c>
      <c r="R141" s="12" t="s">
        <v>7692</v>
      </c>
      <c r="S141" s="11">
        <v>0.0</v>
      </c>
      <c r="T141" s="11">
        <v>1.0</v>
      </c>
      <c r="U141" s="12" t="s">
        <v>7618</v>
      </c>
      <c r="V141" s="11">
        <v>5708.0</v>
      </c>
      <c r="W141" s="11">
        <v>3.1028638E7</v>
      </c>
      <c r="X141" s="11">
        <v>0.0</v>
      </c>
      <c r="Y141" s="11">
        <v>0.0</v>
      </c>
      <c r="Z141" s="12" t="s">
        <v>7693</v>
      </c>
      <c r="AA141" s="12" t="s">
        <v>7620</v>
      </c>
      <c r="AB141" s="16">
        <v>45507.0</v>
      </c>
      <c r="AC141" s="12" t="s">
        <v>4512</v>
      </c>
      <c r="AD141" s="12" t="s">
        <v>816</v>
      </c>
      <c r="AE141" s="12" t="s">
        <v>816</v>
      </c>
      <c r="AF141" s="12" t="s">
        <v>816</v>
      </c>
    </row>
    <row r="142" ht="14.25" hidden="1" customHeight="1">
      <c r="A142" s="3">
        <v>2023.0</v>
      </c>
      <c r="B142" s="4" t="s">
        <v>32</v>
      </c>
      <c r="C142" s="4" t="s">
        <v>33</v>
      </c>
      <c r="D142" s="3">
        <v>10.0</v>
      </c>
      <c r="E142" s="4" t="s">
        <v>35</v>
      </c>
      <c r="F142" s="3">
        <v>100.0</v>
      </c>
      <c r="G142" s="4" t="s">
        <v>35</v>
      </c>
      <c r="H142" s="3">
        <v>100.0</v>
      </c>
      <c r="I142" s="4" t="s">
        <v>36</v>
      </c>
      <c r="J142" s="3">
        <v>2.0</v>
      </c>
      <c r="K142" s="4" t="s">
        <v>121</v>
      </c>
      <c r="L142" s="3">
        <v>2600.0</v>
      </c>
      <c r="M142" s="4" t="s">
        <v>128</v>
      </c>
      <c r="N142" s="3">
        <v>2602.0</v>
      </c>
      <c r="O142" s="4" t="s">
        <v>441</v>
      </c>
      <c r="P142" s="3">
        <v>15022.0</v>
      </c>
      <c r="Q142" s="4" t="s">
        <v>7691</v>
      </c>
      <c r="R142" s="4" t="s">
        <v>7692</v>
      </c>
      <c r="S142" s="3">
        <v>0.0</v>
      </c>
      <c r="T142" s="3">
        <v>1.0</v>
      </c>
      <c r="U142" s="4" t="s">
        <v>7618</v>
      </c>
      <c r="V142" s="3">
        <v>5708.0</v>
      </c>
      <c r="W142" s="3">
        <v>3.1028638E7</v>
      </c>
      <c r="X142" s="3">
        <v>0.0</v>
      </c>
      <c r="Y142" s="3">
        <v>0.0</v>
      </c>
      <c r="Z142" s="4" t="s">
        <v>7693</v>
      </c>
      <c r="AA142" s="4" t="s">
        <v>7620</v>
      </c>
      <c r="AB142" s="5">
        <v>45507.0</v>
      </c>
      <c r="AC142" s="4" t="s">
        <v>4512</v>
      </c>
      <c r="AD142" s="4" t="s">
        <v>816</v>
      </c>
      <c r="AE142" s="4" t="s">
        <v>816</v>
      </c>
      <c r="AF142" s="4" t="s">
        <v>816</v>
      </c>
    </row>
    <row r="143" ht="14.25" hidden="1" customHeight="1">
      <c r="A143" s="11">
        <v>2023.0</v>
      </c>
      <c r="B143" s="12" t="s">
        <v>32</v>
      </c>
      <c r="C143" s="12" t="s">
        <v>33</v>
      </c>
      <c r="D143" s="11">
        <v>10.0</v>
      </c>
      <c r="E143" s="12" t="s">
        <v>35</v>
      </c>
      <c r="F143" s="11">
        <v>100.0</v>
      </c>
      <c r="G143" s="12" t="s">
        <v>35</v>
      </c>
      <c r="H143" s="11">
        <v>100.0</v>
      </c>
      <c r="I143" s="12" t="s">
        <v>36</v>
      </c>
      <c r="J143" s="11">
        <v>4.0</v>
      </c>
      <c r="K143" s="12" t="s">
        <v>42</v>
      </c>
      <c r="L143" s="11">
        <v>4100.0</v>
      </c>
      <c r="M143" s="12" t="s">
        <v>44</v>
      </c>
      <c r="N143" s="11">
        <v>4101.0</v>
      </c>
      <c r="O143" s="12" t="s">
        <v>148</v>
      </c>
      <c r="P143" s="11">
        <v>14214.0</v>
      </c>
      <c r="Q143" s="12" t="s">
        <v>7694</v>
      </c>
      <c r="R143" s="12" t="s">
        <v>7695</v>
      </c>
      <c r="S143" s="11">
        <v>6848.0</v>
      </c>
      <c r="T143" s="11">
        <v>1.0</v>
      </c>
      <c r="U143" s="12" t="s">
        <v>7618</v>
      </c>
      <c r="V143" s="11">
        <v>4636.0</v>
      </c>
      <c r="W143" s="11">
        <v>2.62351107E8</v>
      </c>
      <c r="X143" s="11">
        <v>3.082204645E9</v>
      </c>
      <c r="Y143" s="11">
        <v>3.082204645E9</v>
      </c>
      <c r="Z143" s="12" t="s">
        <v>7696</v>
      </c>
      <c r="AA143" s="12" t="s">
        <v>7620</v>
      </c>
      <c r="AB143" s="16">
        <v>45507.0</v>
      </c>
      <c r="AC143" s="12" t="s">
        <v>4512</v>
      </c>
      <c r="AD143" s="12" t="s">
        <v>816</v>
      </c>
      <c r="AE143" s="12" t="s">
        <v>816</v>
      </c>
      <c r="AF143" s="12" t="s">
        <v>816</v>
      </c>
    </row>
    <row r="144" ht="14.25" hidden="1" customHeight="1">
      <c r="A144" s="3">
        <v>2023.0</v>
      </c>
      <c r="B144" s="4" t="s">
        <v>32</v>
      </c>
      <c r="C144" s="4" t="s">
        <v>33</v>
      </c>
      <c r="D144" s="3">
        <v>10.0</v>
      </c>
      <c r="E144" s="4" t="s">
        <v>35</v>
      </c>
      <c r="F144" s="3">
        <v>100.0</v>
      </c>
      <c r="G144" s="4" t="s">
        <v>35</v>
      </c>
      <c r="H144" s="3">
        <v>100.0</v>
      </c>
      <c r="I144" s="4" t="s">
        <v>36</v>
      </c>
      <c r="J144" s="3">
        <v>4.0</v>
      </c>
      <c r="K144" s="4" t="s">
        <v>42</v>
      </c>
      <c r="L144" s="3">
        <v>4100.0</v>
      </c>
      <c r="M144" s="4" t="s">
        <v>44</v>
      </c>
      <c r="N144" s="3">
        <v>4101.0</v>
      </c>
      <c r="O144" s="4" t="s">
        <v>148</v>
      </c>
      <c r="P144" s="3">
        <v>14642.0</v>
      </c>
      <c r="Q144" s="4" t="s">
        <v>7697</v>
      </c>
      <c r="R144" s="4" t="s">
        <v>7698</v>
      </c>
      <c r="S144" s="3">
        <v>7611.0</v>
      </c>
      <c r="T144" s="3">
        <v>1.0</v>
      </c>
      <c r="U144" s="4" t="s">
        <v>7618</v>
      </c>
      <c r="V144" s="3">
        <v>5134.0</v>
      </c>
      <c r="W144" s="3">
        <v>4.34435809E8</v>
      </c>
      <c r="X144" s="3">
        <v>3.312917687E9</v>
      </c>
      <c r="Y144" s="3">
        <v>3.306531388E9</v>
      </c>
      <c r="Z144" s="4" t="s">
        <v>7699</v>
      </c>
      <c r="AA144" s="4" t="s">
        <v>7620</v>
      </c>
      <c r="AB144" s="5">
        <v>45507.0</v>
      </c>
      <c r="AC144" s="4" t="s">
        <v>4512</v>
      </c>
      <c r="AD144" s="4" t="s">
        <v>816</v>
      </c>
      <c r="AE144" s="4" t="s">
        <v>816</v>
      </c>
      <c r="AF144" s="4" t="s">
        <v>816</v>
      </c>
    </row>
    <row r="145" ht="14.25" hidden="1" customHeight="1">
      <c r="A145" s="11">
        <v>2023.0</v>
      </c>
      <c r="B145" s="12" t="s">
        <v>32</v>
      </c>
      <c r="C145" s="12" t="s">
        <v>33</v>
      </c>
      <c r="D145" s="11">
        <v>10.0</v>
      </c>
      <c r="E145" s="12" t="s">
        <v>35</v>
      </c>
      <c r="F145" s="11">
        <v>100.0</v>
      </c>
      <c r="G145" s="12" t="s">
        <v>35</v>
      </c>
      <c r="H145" s="11">
        <v>100.0</v>
      </c>
      <c r="I145" s="12" t="s">
        <v>36</v>
      </c>
      <c r="J145" s="11">
        <v>4.0</v>
      </c>
      <c r="K145" s="12" t="s">
        <v>42</v>
      </c>
      <c r="L145" s="11">
        <v>4100.0</v>
      </c>
      <c r="M145" s="12" t="s">
        <v>44</v>
      </c>
      <c r="N145" s="11">
        <v>4101.0</v>
      </c>
      <c r="O145" s="12" t="s">
        <v>148</v>
      </c>
      <c r="P145" s="11">
        <v>14642.0</v>
      </c>
      <c r="Q145" s="12" t="s">
        <v>7697</v>
      </c>
      <c r="R145" s="12" t="s">
        <v>7698</v>
      </c>
      <c r="S145" s="11">
        <v>7611.0</v>
      </c>
      <c r="T145" s="11">
        <v>1.0</v>
      </c>
      <c r="U145" s="12" t="s">
        <v>7618</v>
      </c>
      <c r="V145" s="11">
        <v>5134.0</v>
      </c>
      <c r="W145" s="11">
        <v>4.34435809E8</v>
      </c>
      <c r="X145" s="11">
        <v>0.0</v>
      </c>
      <c r="Y145" s="11">
        <v>0.0</v>
      </c>
      <c r="Z145" s="12" t="s">
        <v>7699</v>
      </c>
      <c r="AA145" s="12" t="s">
        <v>7620</v>
      </c>
      <c r="AB145" s="16">
        <v>45507.0</v>
      </c>
      <c r="AC145" s="12" t="s">
        <v>4512</v>
      </c>
      <c r="AD145" s="12" t="s">
        <v>816</v>
      </c>
      <c r="AE145" s="12" t="s">
        <v>816</v>
      </c>
      <c r="AF145" s="12" t="s">
        <v>816</v>
      </c>
    </row>
    <row r="146" ht="14.25" customHeight="1">
      <c r="A146" s="3">
        <v>2023.0</v>
      </c>
      <c r="B146" s="4" t="s">
        <v>32</v>
      </c>
      <c r="C146" s="4" t="s">
        <v>33</v>
      </c>
      <c r="D146" s="3">
        <v>10.0</v>
      </c>
      <c r="E146" s="4" t="s">
        <v>35</v>
      </c>
      <c r="F146" s="3">
        <v>100.0</v>
      </c>
      <c r="G146" s="4" t="s">
        <v>35</v>
      </c>
      <c r="H146" s="3">
        <v>100.0</v>
      </c>
      <c r="I146" s="4" t="s">
        <v>36</v>
      </c>
      <c r="J146" s="3">
        <v>4.0</v>
      </c>
      <c r="K146" s="4" t="s">
        <v>42</v>
      </c>
      <c r="L146" s="3">
        <v>4100.0</v>
      </c>
      <c r="M146" s="4" t="s">
        <v>44</v>
      </c>
      <c r="N146" s="3">
        <v>4102.0</v>
      </c>
      <c r="O146" s="4" t="s">
        <v>45</v>
      </c>
      <c r="P146" s="3">
        <v>14058.0</v>
      </c>
      <c r="Q146" s="4" t="s">
        <v>7700</v>
      </c>
      <c r="R146" s="4" t="s">
        <v>7701</v>
      </c>
      <c r="S146" s="3">
        <v>975.0</v>
      </c>
      <c r="T146" s="3">
        <v>1.0</v>
      </c>
      <c r="U146" s="4" t="s">
        <v>7618</v>
      </c>
      <c r="V146" s="3">
        <v>4403.0</v>
      </c>
      <c r="W146" s="3">
        <v>9620257.0</v>
      </c>
      <c r="X146" s="3">
        <v>3430643.0</v>
      </c>
      <c r="Y146" s="3">
        <v>343058.0</v>
      </c>
      <c r="Z146" s="4" t="s">
        <v>7702</v>
      </c>
      <c r="AA146" s="4" t="s">
        <v>7620</v>
      </c>
      <c r="AB146" s="5">
        <v>45507.0</v>
      </c>
      <c r="AC146" s="4" t="s">
        <v>4512</v>
      </c>
      <c r="AD146" s="4" t="s">
        <v>816</v>
      </c>
      <c r="AE146" s="4" t="s">
        <v>816</v>
      </c>
      <c r="AF146" s="4" t="s">
        <v>816</v>
      </c>
    </row>
    <row r="147" ht="14.25" customHeight="1">
      <c r="A147" s="11">
        <v>2023.0</v>
      </c>
      <c r="B147" s="12" t="s">
        <v>32</v>
      </c>
      <c r="C147" s="12" t="s">
        <v>33</v>
      </c>
      <c r="D147" s="11">
        <v>10.0</v>
      </c>
      <c r="E147" s="12" t="s">
        <v>35</v>
      </c>
      <c r="F147" s="11">
        <v>100.0</v>
      </c>
      <c r="G147" s="12" t="s">
        <v>35</v>
      </c>
      <c r="H147" s="11">
        <v>100.0</v>
      </c>
      <c r="I147" s="12" t="s">
        <v>36</v>
      </c>
      <c r="J147" s="11">
        <v>4.0</v>
      </c>
      <c r="K147" s="12" t="s">
        <v>42</v>
      </c>
      <c r="L147" s="11">
        <v>4100.0</v>
      </c>
      <c r="M147" s="12" t="s">
        <v>44</v>
      </c>
      <c r="N147" s="11">
        <v>4102.0</v>
      </c>
      <c r="O147" s="12" t="s">
        <v>45</v>
      </c>
      <c r="P147" s="11">
        <v>14058.0</v>
      </c>
      <c r="Q147" s="12" t="s">
        <v>7700</v>
      </c>
      <c r="R147" s="12" t="s">
        <v>7701</v>
      </c>
      <c r="S147" s="11">
        <v>975.0</v>
      </c>
      <c r="T147" s="11">
        <v>1.0</v>
      </c>
      <c r="U147" s="12" t="s">
        <v>7618</v>
      </c>
      <c r="V147" s="11">
        <v>4403.0</v>
      </c>
      <c r="W147" s="11">
        <v>9620257.0</v>
      </c>
      <c r="X147" s="11">
        <v>6.0865601E7</v>
      </c>
      <c r="Y147" s="11">
        <v>4.2783872E7</v>
      </c>
      <c r="Z147" s="12" t="s">
        <v>7702</v>
      </c>
      <c r="AA147" s="12" t="s">
        <v>7620</v>
      </c>
      <c r="AB147" s="16">
        <v>45507.0</v>
      </c>
      <c r="AC147" s="12" t="s">
        <v>4512</v>
      </c>
      <c r="AD147" s="12" t="s">
        <v>816</v>
      </c>
      <c r="AE147" s="12" t="s">
        <v>816</v>
      </c>
      <c r="AF147" s="12" t="s">
        <v>816</v>
      </c>
    </row>
    <row r="148" ht="14.25" customHeight="1">
      <c r="A148" s="3">
        <v>2023.0</v>
      </c>
      <c r="B148" s="4" t="s">
        <v>32</v>
      </c>
      <c r="C148" s="4" t="s">
        <v>33</v>
      </c>
      <c r="D148" s="3">
        <v>10.0</v>
      </c>
      <c r="E148" s="4" t="s">
        <v>35</v>
      </c>
      <c r="F148" s="3">
        <v>100.0</v>
      </c>
      <c r="G148" s="4" t="s">
        <v>35</v>
      </c>
      <c r="H148" s="3">
        <v>100.0</v>
      </c>
      <c r="I148" s="4" t="s">
        <v>36</v>
      </c>
      <c r="J148" s="3">
        <v>4.0</v>
      </c>
      <c r="K148" s="4" t="s">
        <v>42</v>
      </c>
      <c r="L148" s="3">
        <v>4100.0</v>
      </c>
      <c r="M148" s="4" t="s">
        <v>44</v>
      </c>
      <c r="N148" s="3">
        <v>4102.0</v>
      </c>
      <c r="O148" s="4" t="s">
        <v>45</v>
      </c>
      <c r="P148" s="3">
        <v>14058.0</v>
      </c>
      <c r="Q148" s="4" t="s">
        <v>7700</v>
      </c>
      <c r="R148" s="4" t="s">
        <v>7701</v>
      </c>
      <c r="S148" s="3">
        <v>975.0</v>
      </c>
      <c r="T148" s="3">
        <v>1.0</v>
      </c>
      <c r="U148" s="4" t="s">
        <v>7618</v>
      </c>
      <c r="V148" s="3">
        <v>4403.0</v>
      </c>
      <c r="W148" s="3">
        <v>9620257.0</v>
      </c>
      <c r="X148" s="3">
        <v>1.7669583E7</v>
      </c>
      <c r="Y148" s="3">
        <v>1.7669583E7</v>
      </c>
      <c r="Z148" s="4" t="s">
        <v>7702</v>
      </c>
      <c r="AA148" s="4" t="s">
        <v>7620</v>
      </c>
      <c r="AB148" s="5">
        <v>45507.0</v>
      </c>
      <c r="AC148" s="4" t="s">
        <v>4512</v>
      </c>
      <c r="AD148" s="4" t="s">
        <v>816</v>
      </c>
      <c r="AE148" s="4" t="s">
        <v>816</v>
      </c>
      <c r="AF148" s="4" t="s">
        <v>816</v>
      </c>
    </row>
    <row r="149" ht="14.25" customHeight="1">
      <c r="A149" s="11">
        <v>2023.0</v>
      </c>
      <c r="B149" s="12" t="s">
        <v>32</v>
      </c>
      <c r="C149" s="12" t="s">
        <v>33</v>
      </c>
      <c r="D149" s="11">
        <v>10.0</v>
      </c>
      <c r="E149" s="12" t="s">
        <v>35</v>
      </c>
      <c r="F149" s="11">
        <v>100.0</v>
      </c>
      <c r="G149" s="12" t="s">
        <v>35</v>
      </c>
      <c r="H149" s="11">
        <v>100.0</v>
      </c>
      <c r="I149" s="12" t="s">
        <v>36</v>
      </c>
      <c r="J149" s="11">
        <v>4.0</v>
      </c>
      <c r="K149" s="12" t="s">
        <v>42</v>
      </c>
      <c r="L149" s="11">
        <v>4100.0</v>
      </c>
      <c r="M149" s="12" t="s">
        <v>44</v>
      </c>
      <c r="N149" s="11">
        <v>4102.0</v>
      </c>
      <c r="O149" s="12" t="s">
        <v>45</v>
      </c>
      <c r="P149" s="11">
        <v>14058.0</v>
      </c>
      <c r="Q149" s="12" t="s">
        <v>7700</v>
      </c>
      <c r="R149" s="12" t="s">
        <v>7701</v>
      </c>
      <c r="S149" s="11">
        <v>975.0</v>
      </c>
      <c r="T149" s="11">
        <v>1.0</v>
      </c>
      <c r="U149" s="12" t="s">
        <v>7618</v>
      </c>
      <c r="V149" s="11">
        <v>4403.0</v>
      </c>
      <c r="W149" s="11">
        <v>9620257.0</v>
      </c>
      <c r="X149" s="11">
        <v>4.1531072E7</v>
      </c>
      <c r="Y149" s="11">
        <v>4.1531072E7</v>
      </c>
      <c r="Z149" s="12" t="s">
        <v>7702</v>
      </c>
      <c r="AA149" s="12" t="s">
        <v>7620</v>
      </c>
      <c r="AB149" s="16">
        <v>45507.0</v>
      </c>
      <c r="AC149" s="12" t="s">
        <v>4512</v>
      </c>
      <c r="AD149" s="12" t="s">
        <v>816</v>
      </c>
      <c r="AE149" s="12" t="s">
        <v>816</v>
      </c>
      <c r="AF149" s="12" t="s">
        <v>816</v>
      </c>
    </row>
    <row r="150" ht="14.25" customHeight="1">
      <c r="A150" s="3">
        <v>2023.0</v>
      </c>
      <c r="B150" s="4" t="s">
        <v>32</v>
      </c>
      <c r="C150" s="4" t="s">
        <v>33</v>
      </c>
      <c r="D150" s="3">
        <v>10.0</v>
      </c>
      <c r="E150" s="4" t="s">
        <v>35</v>
      </c>
      <c r="F150" s="3">
        <v>100.0</v>
      </c>
      <c r="G150" s="4" t="s">
        <v>35</v>
      </c>
      <c r="H150" s="3">
        <v>100.0</v>
      </c>
      <c r="I150" s="4" t="s">
        <v>36</v>
      </c>
      <c r="J150" s="3">
        <v>4.0</v>
      </c>
      <c r="K150" s="4" t="s">
        <v>42</v>
      </c>
      <c r="L150" s="3">
        <v>4100.0</v>
      </c>
      <c r="M150" s="4" t="s">
        <v>44</v>
      </c>
      <c r="N150" s="3">
        <v>4102.0</v>
      </c>
      <c r="O150" s="4" t="s">
        <v>45</v>
      </c>
      <c r="P150" s="3">
        <v>14058.0</v>
      </c>
      <c r="Q150" s="4" t="s">
        <v>7700</v>
      </c>
      <c r="R150" s="4" t="s">
        <v>7701</v>
      </c>
      <c r="S150" s="3">
        <v>975.0</v>
      </c>
      <c r="T150" s="3">
        <v>1.0</v>
      </c>
      <c r="U150" s="4" t="s">
        <v>7618</v>
      </c>
      <c r="V150" s="3">
        <v>4403.0</v>
      </c>
      <c r="W150" s="3">
        <v>9620257.0</v>
      </c>
      <c r="X150" s="3">
        <v>4.94485761E8</v>
      </c>
      <c r="Y150" s="3">
        <v>4.94485761E8</v>
      </c>
      <c r="Z150" s="4" t="s">
        <v>7702</v>
      </c>
      <c r="AA150" s="4" t="s">
        <v>7620</v>
      </c>
      <c r="AB150" s="5">
        <v>45507.0</v>
      </c>
      <c r="AC150" s="4" t="s">
        <v>4512</v>
      </c>
      <c r="AD150" s="4" t="s">
        <v>816</v>
      </c>
      <c r="AE150" s="4" t="s">
        <v>816</v>
      </c>
      <c r="AF150" s="4" t="s">
        <v>816</v>
      </c>
    </row>
    <row r="151" ht="14.25" customHeight="1">
      <c r="A151" s="11">
        <v>2023.0</v>
      </c>
      <c r="B151" s="12" t="s">
        <v>32</v>
      </c>
      <c r="C151" s="12" t="s">
        <v>33</v>
      </c>
      <c r="D151" s="11">
        <v>10.0</v>
      </c>
      <c r="E151" s="12" t="s">
        <v>35</v>
      </c>
      <c r="F151" s="11">
        <v>100.0</v>
      </c>
      <c r="G151" s="12" t="s">
        <v>35</v>
      </c>
      <c r="H151" s="11">
        <v>100.0</v>
      </c>
      <c r="I151" s="12" t="s">
        <v>36</v>
      </c>
      <c r="J151" s="11">
        <v>4.0</v>
      </c>
      <c r="K151" s="12" t="s">
        <v>42</v>
      </c>
      <c r="L151" s="11">
        <v>4100.0</v>
      </c>
      <c r="M151" s="12" t="s">
        <v>44</v>
      </c>
      <c r="N151" s="11">
        <v>4102.0</v>
      </c>
      <c r="O151" s="12" t="s">
        <v>45</v>
      </c>
      <c r="P151" s="11">
        <v>14058.0</v>
      </c>
      <c r="Q151" s="12" t="s">
        <v>7700</v>
      </c>
      <c r="R151" s="12" t="s">
        <v>7701</v>
      </c>
      <c r="S151" s="11">
        <v>975.0</v>
      </c>
      <c r="T151" s="11">
        <v>1.0</v>
      </c>
      <c r="U151" s="12" t="s">
        <v>7618</v>
      </c>
      <c r="V151" s="11">
        <v>4403.0</v>
      </c>
      <c r="W151" s="11">
        <v>9620257.0</v>
      </c>
      <c r="X151" s="11">
        <v>662130.0</v>
      </c>
      <c r="Y151" s="11">
        <v>662130.0</v>
      </c>
      <c r="Z151" s="12" t="s">
        <v>7702</v>
      </c>
      <c r="AA151" s="12" t="s">
        <v>7620</v>
      </c>
      <c r="AB151" s="16">
        <v>45507.0</v>
      </c>
      <c r="AC151" s="12" t="s">
        <v>4512</v>
      </c>
      <c r="AD151" s="12" t="s">
        <v>816</v>
      </c>
      <c r="AE151" s="12" t="s">
        <v>816</v>
      </c>
      <c r="AF151" s="12" t="s">
        <v>816</v>
      </c>
    </row>
    <row r="152" ht="14.25" customHeight="1">
      <c r="A152" s="3">
        <v>2023.0</v>
      </c>
      <c r="B152" s="4" t="s">
        <v>32</v>
      </c>
      <c r="C152" s="4" t="s">
        <v>33</v>
      </c>
      <c r="D152" s="3">
        <v>10.0</v>
      </c>
      <c r="E152" s="4" t="s">
        <v>35</v>
      </c>
      <c r="F152" s="3">
        <v>100.0</v>
      </c>
      <c r="G152" s="4" t="s">
        <v>35</v>
      </c>
      <c r="H152" s="3">
        <v>100.0</v>
      </c>
      <c r="I152" s="4" t="s">
        <v>36</v>
      </c>
      <c r="J152" s="3">
        <v>4.0</v>
      </c>
      <c r="K152" s="4" t="s">
        <v>42</v>
      </c>
      <c r="L152" s="3">
        <v>4100.0</v>
      </c>
      <c r="M152" s="4" t="s">
        <v>44</v>
      </c>
      <c r="N152" s="3">
        <v>4102.0</v>
      </c>
      <c r="O152" s="4" t="s">
        <v>45</v>
      </c>
      <c r="P152" s="3">
        <v>14058.0</v>
      </c>
      <c r="Q152" s="4" t="s">
        <v>7700</v>
      </c>
      <c r="R152" s="4" t="s">
        <v>7701</v>
      </c>
      <c r="S152" s="3">
        <v>975.0</v>
      </c>
      <c r="T152" s="3">
        <v>1.0</v>
      </c>
      <c r="U152" s="4" t="s">
        <v>7618</v>
      </c>
      <c r="V152" s="3">
        <v>4403.0</v>
      </c>
      <c r="W152" s="3">
        <v>9620257.0</v>
      </c>
      <c r="X152" s="3">
        <v>4.7571589E7</v>
      </c>
      <c r="Y152" s="3">
        <v>4.7571589E7</v>
      </c>
      <c r="Z152" s="4" t="s">
        <v>7702</v>
      </c>
      <c r="AA152" s="4" t="s">
        <v>7620</v>
      </c>
      <c r="AB152" s="5">
        <v>45507.0</v>
      </c>
      <c r="AC152" s="4" t="s">
        <v>4512</v>
      </c>
      <c r="AD152" s="4" t="s">
        <v>816</v>
      </c>
      <c r="AE152" s="4" t="s">
        <v>816</v>
      </c>
      <c r="AF152" s="4" t="s">
        <v>816</v>
      </c>
    </row>
    <row r="153" ht="14.25" hidden="1" customHeight="1">
      <c r="A153" s="11">
        <v>2023.0</v>
      </c>
      <c r="B153" s="12" t="s">
        <v>32</v>
      </c>
      <c r="C153" s="12" t="s">
        <v>33</v>
      </c>
      <c r="D153" s="11">
        <v>10.0</v>
      </c>
      <c r="E153" s="12" t="s">
        <v>35</v>
      </c>
      <c r="F153" s="11">
        <v>100.0</v>
      </c>
      <c r="G153" s="12" t="s">
        <v>35</v>
      </c>
      <c r="H153" s="11">
        <v>100.0</v>
      </c>
      <c r="I153" s="12" t="s">
        <v>36</v>
      </c>
      <c r="J153" s="11">
        <v>4.0</v>
      </c>
      <c r="K153" s="12" t="s">
        <v>42</v>
      </c>
      <c r="L153" s="11">
        <v>4100.0</v>
      </c>
      <c r="M153" s="12" t="s">
        <v>44</v>
      </c>
      <c r="N153" s="11">
        <v>4102.0</v>
      </c>
      <c r="O153" s="12" t="s">
        <v>45</v>
      </c>
      <c r="P153" s="11">
        <v>14210.0</v>
      </c>
      <c r="Q153" s="12" t="s">
        <v>7703</v>
      </c>
      <c r="R153" s="12" t="s">
        <v>7704</v>
      </c>
      <c r="S153" s="11">
        <v>10853.0</v>
      </c>
      <c r="T153" s="11">
        <v>1.0</v>
      </c>
      <c r="U153" s="12" t="s">
        <v>7618</v>
      </c>
      <c r="V153" s="11">
        <v>4594.0</v>
      </c>
      <c r="W153" s="11">
        <v>9839632.0</v>
      </c>
      <c r="X153" s="11">
        <v>3.6860076E7</v>
      </c>
      <c r="Y153" s="11">
        <v>2.39331968E8</v>
      </c>
      <c r="Z153" s="12" t="s">
        <v>7705</v>
      </c>
      <c r="AA153" s="12" t="s">
        <v>7620</v>
      </c>
      <c r="AB153" s="16">
        <v>45507.0</v>
      </c>
      <c r="AC153" s="12" t="s">
        <v>4512</v>
      </c>
      <c r="AD153" s="12" t="s">
        <v>816</v>
      </c>
      <c r="AE153" s="12" t="s">
        <v>816</v>
      </c>
      <c r="AF153" s="12" t="s">
        <v>816</v>
      </c>
    </row>
    <row r="154" ht="14.25" hidden="1" customHeight="1">
      <c r="A154" s="3">
        <v>2023.0</v>
      </c>
      <c r="B154" s="4" t="s">
        <v>32</v>
      </c>
      <c r="C154" s="4" t="s">
        <v>33</v>
      </c>
      <c r="D154" s="3">
        <v>10.0</v>
      </c>
      <c r="E154" s="4" t="s">
        <v>35</v>
      </c>
      <c r="F154" s="3">
        <v>100.0</v>
      </c>
      <c r="G154" s="4" t="s">
        <v>35</v>
      </c>
      <c r="H154" s="3">
        <v>100.0</v>
      </c>
      <c r="I154" s="4" t="s">
        <v>36</v>
      </c>
      <c r="J154" s="3">
        <v>4.0</v>
      </c>
      <c r="K154" s="4" t="s">
        <v>42</v>
      </c>
      <c r="L154" s="3">
        <v>4100.0</v>
      </c>
      <c r="M154" s="4" t="s">
        <v>44</v>
      </c>
      <c r="N154" s="3">
        <v>4102.0</v>
      </c>
      <c r="O154" s="4" t="s">
        <v>45</v>
      </c>
      <c r="P154" s="3">
        <v>14545.0</v>
      </c>
      <c r="Q154" s="4" t="s">
        <v>7706</v>
      </c>
      <c r="R154" s="4" t="s">
        <v>7707</v>
      </c>
      <c r="S154" s="3">
        <v>5854.0</v>
      </c>
      <c r="T154" s="3">
        <v>1.0</v>
      </c>
      <c r="U154" s="4" t="s">
        <v>7618</v>
      </c>
      <c r="V154" s="3">
        <v>5021.0</v>
      </c>
      <c r="W154" s="3">
        <v>1.0710165E7</v>
      </c>
      <c r="X154" s="3">
        <v>951481.0</v>
      </c>
      <c r="Y154" s="3">
        <v>951481.0</v>
      </c>
      <c r="Z154" s="4" t="s">
        <v>7708</v>
      </c>
      <c r="AA154" s="4" t="s">
        <v>7620</v>
      </c>
      <c r="AB154" s="5">
        <v>45507.0</v>
      </c>
      <c r="AC154" s="4" t="s">
        <v>4512</v>
      </c>
      <c r="AD154" s="4" t="s">
        <v>816</v>
      </c>
      <c r="AE154" s="4" t="s">
        <v>816</v>
      </c>
      <c r="AF154" s="4" t="s">
        <v>816</v>
      </c>
    </row>
    <row r="155" ht="14.25" hidden="1" customHeight="1">
      <c r="A155" s="11">
        <v>2023.0</v>
      </c>
      <c r="B155" s="12" t="s">
        <v>32</v>
      </c>
      <c r="C155" s="12" t="s">
        <v>33</v>
      </c>
      <c r="D155" s="11">
        <v>10.0</v>
      </c>
      <c r="E155" s="12" t="s">
        <v>35</v>
      </c>
      <c r="F155" s="11">
        <v>100.0</v>
      </c>
      <c r="G155" s="12" t="s">
        <v>35</v>
      </c>
      <c r="H155" s="11">
        <v>100.0</v>
      </c>
      <c r="I155" s="12" t="s">
        <v>36</v>
      </c>
      <c r="J155" s="11">
        <v>4.0</v>
      </c>
      <c r="K155" s="12" t="s">
        <v>42</v>
      </c>
      <c r="L155" s="11">
        <v>4100.0</v>
      </c>
      <c r="M155" s="12" t="s">
        <v>44</v>
      </c>
      <c r="N155" s="11">
        <v>4102.0</v>
      </c>
      <c r="O155" s="12" t="s">
        <v>45</v>
      </c>
      <c r="P155" s="11">
        <v>14545.0</v>
      </c>
      <c r="Q155" s="12" t="s">
        <v>7706</v>
      </c>
      <c r="R155" s="12" t="s">
        <v>7707</v>
      </c>
      <c r="S155" s="11">
        <v>5854.0</v>
      </c>
      <c r="T155" s="11">
        <v>1.0</v>
      </c>
      <c r="U155" s="12" t="s">
        <v>7618</v>
      </c>
      <c r="V155" s="11">
        <v>5021.0</v>
      </c>
      <c r="W155" s="11">
        <v>1.0710165E7</v>
      </c>
      <c r="X155" s="11">
        <v>0.0</v>
      </c>
      <c r="Y155" s="11">
        <v>0.0</v>
      </c>
      <c r="Z155" s="12" t="s">
        <v>7708</v>
      </c>
      <c r="AA155" s="12" t="s">
        <v>7620</v>
      </c>
      <c r="AB155" s="16">
        <v>45507.0</v>
      </c>
      <c r="AC155" s="12" t="s">
        <v>4512</v>
      </c>
      <c r="AD155" s="12" t="s">
        <v>816</v>
      </c>
      <c r="AE155" s="12" t="s">
        <v>816</v>
      </c>
      <c r="AF155" s="12" t="s">
        <v>816</v>
      </c>
    </row>
    <row r="156" ht="14.25" hidden="1" customHeight="1">
      <c r="A156" s="3">
        <v>2023.0</v>
      </c>
      <c r="B156" s="4" t="s">
        <v>32</v>
      </c>
      <c r="C156" s="4" t="s">
        <v>33</v>
      </c>
      <c r="D156" s="3">
        <v>10.0</v>
      </c>
      <c r="E156" s="4" t="s">
        <v>35</v>
      </c>
      <c r="F156" s="3">
        <v>100.0</v>
      </c>
      <c r="G156" s="4" t="s">
        <v>35</v>
      </c>
      <c r="H156" s="3">
        <v>100.0</v>
      </c>
      <c r="I156" s="4" t="s">
        <v>36</v>
      </c>
      <c r="J156" s="3">
        <v>4.0</v>
      </c>
      <c r="K156" s="4" t="s">
        <v>42</v>
      </c>
      <c r="L156" s="3">
        <v>4100.0</v>
      </c>
      <c r="M156" s="4" t="s">
        <v>44</v>
      </c>
      <c r="N156" s="3">
        <v>4102.0</v>
      </c>
      <c r="O156" s="4" t="s">
        <v>45</v>
      </c>
      <c r="P156" s="3">
        <v>14585.0</v>
      </c>
      <c r="Q156" s="4" t="s">
        <v>7709</v>
      </c>
      <c r="R156" s="4" t="s">
        <v>7710</v>
      </c>
      <c r="S156" s="3">
        <v>10273.0</v>
      </c>
      <c r="T156" s="3">
        <v>1.0</v>
      </c>
      <c r="U156" s="4" t="s">
        <v>7618</v>
      </c>
      <c r="V156" s="3">
        <v>5075.0</v>
      </c>
      <c r="W156" s="3">
        <v>3.15626696E8</v>
      </c>
      <c r="X156" s="3">
        <v>1.400609325E9</v>
      </c>
      <c r="Y156" s="3">
        <v>1.258515358E9</v>
      </c>
      <c r="Z156" s="4" t="s">
        <v>7711</v>
      </c>
      <c r="AA156" s="4" t="s">
        <v>7620</v>
      </c>
      <c r="AB156" s="5">
        <v>45507.0</v>
      </c>
      <c r="AC156" s="4" t="s">
        <v>4512</v>
      </c>
      <c r="AD156" s="4" t="s">
        <v>816</v>
      </c>
      <c r="AE156" s="4" t="s">
        <v>816</v>
      </c>
      <c r="AF156" s="4" t="s">
        <v>816</v>
      </c>
    </row>
    <row r="157" ht="14.25" hidden="1" customHeight="1">
      <c r="A157" s="11">
        <v>2023.0</v>
      </c>
      <c r="B157" s="12" t="s">
        <v>32</v>
      </c>
      <c r="C157" s="12" t="s">
        <v>33</v>
      </c>
      <c r="D157" s="11">
        <v>10.0</v>
      </c>
      <c r="E157" s="12" t="s">
        <v>35</v>
      </c>
      <c r="F157" s="11">
        <v>100.0</v>
      </c>
      <c r="G157" s="12" t="s">
        <v>35</v>
      </c>
      <c r="H157" s="11">
        <v>100.0</v>
      </c>
      <c r="I157" s="12" t="s">
        <v>36</v>
      </c>
      <c r="J157" s="11">
        <v>4.0</v>
      </c>
      <c r="K157" s="12" t="s">
        <v>42</v>
      </c>
      <c r="L157" s="11">
        <v>4100.0</v>
      </c>
      <c r="M157" s="12" t="s">
        <v>44</v>
      </c>
      <c r="N157" s="11">
        <v>4102.0</v>
      </c>
      <c r="O157" s="12" t="s">
        <v>45</v>
      </c>
      <c r="P157" s="11">
        <v>14585.0</v>
      </c>
      <c r="Q157" s="12" t="s">
        <v>7709</v>
      </c>
      <c r="R157" s="12" t="s">
        <v>7710</v>
      </c>
      <c r="S157" s="11">
        <v>10273.0</v>
      </c>
      <c r="T157" s="11">
        <v>1.0</v>
      </c>
      <c r="U157" s="12" t="s">
        <v>7618</v>
      </c>
      <c r="V157" s="11">
        <v>5075.0</v>
      </c>
      <c r="W157" s="11">
        <v>3.15626696E8</v>
      </c>
      <c r="X157" s="11">
        <v>1.621995149E9</v>
      </c>
      <c r="Y157" s="11">
        <v>1.038213856E9</v>
      </c>
      <c r="Z157" s="12" t="s">
        <v>7711</v>
      </c>
      <c r="AA157" s="12" t="s">
        <v>7620</v>
      </c>
      <c r="AB157" s="16">
        <v>45507.0</v>
      </c>
      <c r="AC157" s="12" t="s">
        <v>4512</v>
      </c>
      <c r="AD157" s="12" t="s">
        <v>816</v>
      </c>
      <c r="AE157" s="12" t="s">
        <v>816</v>
      </c>
      <c r="AF157" s="12" t="s">
        <v>816</v>
      </c>
    </row>
    <row r="158" ht="14.25" hidden="1" customHeight="1">
      <c r="A158" s="3">
        <v>2023.0</v>
      </c>
      <c r="B158" s="4" t="s">
        <v>32</v>
      </c>
      <c r="C158" s="4" t="s">
        <v>33</v>
      </c>
      <c r="D158" s="3">
        <v>10.0</v>
      </c>
      <c r="E158" s="4" t="s">
        <v>35</v>
      </c>
      <c r="F158" s="3">
        <v>100.0</v>
      </c>
      <c r="G158" s="4" t="s">
        <v>35</v>
      </c>
      <c r="H158" s="3">
        <v>100.0</v>
      </c>
      <c r="I158" s="4" t="s">
        <v>36</v>
      </c>
      <c r="J158" s="3">
        <v>4.0</v>
      </c>
      <c r="K158" s="4" t="s">
        <v>42</v>
      </c>
      <c r="L158" s="3">
        <v>4100.0</v>
      </c>
      <c r="M158" s="4" t="s">
        <v>44</v>
      </c>
      <c r="N158" s="3">
        <v>4102.0</v>
      </c>
      <c r="O158" s="4" t="s">
        <v>45</v>
      </c>
      <c r="P158" s="3">
        <v>14585.0</v>
      </c>
      <c r="Q158" s="4" t="s">
        <v>7709</v>
      </c>
      <c r="R158" s="4" t="s">
        <v>7710</v>
      </c>
      <c r="S158" s="3">
        <v>10273.0</v>
      </c>
      <c r="T158" s="3">
        <v>1.0</v>
      </c>
      <c r="U158" s="4" t="s">
        <v>7618</v>
      </c>
      <c r="V158" s="3">
        <v>5075.0</v>
      </c>
      <c r="W158" s="3">
        <v>3.15626696E8</v>
      </c>
      <c r="X158" s="3">
        <v>5.389636E7</v>
      </c>
      <c r="Y158" s="3">
        <v>4.51770483E8</v>
      </c>
      <c r="Z158" s="4" t="s">
        <v>7711</v>
      </c>
      <c r="AA158" s="4" t="s">
        <v>7620</v>
      </c>
      <c r="AB158" s="5">
        <v>45507.0</v>
      </c>
      <c r="AC158" s="4" t="s">
        <v>4512</v>
      </c>
      <c r="AD158" s="4" t="s">
        <v>816</v>
      </c>
      <c r="AE158" s="4" t="s">
        <v>816</v>
      </c>
      <c r="AF158" s="4" t="s">
        <v>816</v>
      </c>
    </row>
    <row r="159" ht="14.25" hidden="1" customHeight="1">
      <c r="A159" s="11">
        <v>2023.0</v>
      </c>
      <c r="B159" s="12" t="s">
        <v>32</v>
      </c>
      <c r="C159" s="12" t="s">
        <v>33</v>
      </c>
      <c r="D159" s="11">
        <v>10.0</v>
      </c>
      <c r="E159" s="12" t="s">
        <v>35</v>
      </c>
      <c r="F159" s="11">
        <v>100.0</v>
      </c>
      <c r="G159" s="12" t="s">
        <v>35</v>
      </c>
      <c r="H159" s="11">
        <v>100.0</v>
      </c>
      <c r="I159" s="12" t="s">
        <v>36</v>
      </c>
      <c r="J159" s="11">
        <v>4.0</v>
      </c>
      <c r="K159" s="12" t="s">
        <v>42</v>
      </c>
      <c r="L159" s="11">
        <v>4100.0</v>
      </c>
      <c r="M159" s="12" t="s">
        <v>44</v>
      </c>
      <c r="N159" s="11">
        <v>4102.0</v>
      </c>
      <c r="O159" s="12" t="s">
        <v>45</v>
      </c>
      <c r="P159" s="11">
        <v>14611.0</v>
      </c>
      <c r="Q159" s="12" t="s">
        <v>294</v>
      </c>
      <c r="R159" s="12" t="s">
        <v>7712</v>
      </c>
      <c r="S159" s="11">
        <v>7283.0</v>
      </c>
      <c r="T159" s="11">
        <v>1.0</v>
      </c>
      <c r="U159" s="12" t="s">
        <v>7618</v>
      </c>
      <c r="V159" s="11">
        <v>5106.0</v>
      </c>
      <c r="W159" s="11">
        <v>4.8629478E7</v>
      </c>
      <c r="X159" s="11">
        <v>6.07016789E8</v>
      </c>
      <c r="Y159" s="11">
        <v>6.0688924E7</v>
      </c>
      <c r="Z159" s="12" t="s">
        <v>7713</v>
      </c>
      <c r="AA159" s="12" t="s">
        <v>7620</v>
      </c>
      <c r="AB159" s="16">
        <v>45507.0</v>
      </c>
      <c r="AC159" s="12" t="s">
        <v>4512</v>
      </c>
      <c r="AD159" s="12" t="s">
        <v>816</v>
      </c>
      <c r="AE159" s="12" t="s">
        <v>816</v>
      </c>
      <c r="AF159" s="12" t="s">
        <v>816</v>
      </c>
    </row>
    <row r="160" ht="14.25" hidden="1" customHeight="1">
      <c r="A160" s="3">
        <v>2023.0</v>
      </c>
      <c r="B160" s="4" t="s">
        <v>32</v>
      </c>
      <c r="C160" s="4" t="s">
        <v>33</v>
      </c>
      <c r="D160" s="3">
        <v>10.0</v>
      </c>
      <c r="E160" s="4" t="s">
        <v>35</v>
      </c>
      <c r="F160" s="3">
        <v>100.0</v>
      </c>
      <c r="G160" s="4" t="s">
        <v>35</v>
      </c>
      <c r="H160" s="3">
        <v>100.0</v>
      </c>
      <c r="I160" s="4" t="s">
        <v>36</v>
      </c>
      <c r="J160" s="3">
        <v>4.0</v>
      </c>
      <c r="K160" s="4" t="s">
        <v>42</v>
      </c>
      <c r="L160" s="3">
        <v>4100.0</v>
      </c>
      <c r="M160" s="4" t="s">
        <v>44</v>
      </c>
      <c r="N160" s="3">
        <v>4102.0</v>
      </c>
      <c r="O160" s="4" t="s">
        <v>45</v>
      </c>
      <c r="P160" s="3">
        <v>14611.0</v>
      </c>
      <c r="Q160" s="4" t="s">
        <v>294</v>
      </c>
      <c r="R160" s="4" t="s">
        <v>7712</v>
      </c>
      <c r="S160" s="3">
        <v>7283.0</v>
      </c>
      <c r="T160" s="3">
        <v>1.0</v>
      </c>
      <c r="U160" s="4" t="s">
        <v>7618</v>
      </c>
      <c r="V160" s="3">
        <v>5106.0</v>
      </c>
      <c r="W160" s="3">
        <v>4.8629478E7</v>
      </c>
      <c r="X160" s="3">
        <v>6.06909958E8</v>
      </c>
      <c r="Y160" s="3">
        <v>6.06889122E8</v>
      </c>
      <c r="Z160" s="4" t="s">
        <v>7713</v>
      </c>
      <c r="AA160" s="4" t="s">
        <v>7620</v>
      </c>
      <c r="AB160" s="5">
        <v>45507.0</v>
      </c>
      <c r="AC160" s="4" t="s">
        <v>4512</v>
      </c>
      <c r="AD160" s="4" t="s">
        <v>816</v>
      </c>
      <c r="AE160" s="4" t="s">
        <v>816</v>
      </c>
      <c r="AF160" s="4" t="s">
        <v>816</v>
      </c>
    </row>
    <row r="161" ht="14.25" hidden="1" customHeight="1">
      <c r="A161" s="11">
        <v>2023.0</v>
      </c>
      <c r="B161" s="12" t="s">
        <v>32</v>
      </c>
      <c r="C161" s="12" t="s">
        <v>33</v>
      </c>
      <c r="D161" s="11">
        <v>10.0</v>
      </c>
      <c r="E161" s="12" t="s">
        <v>35</v>
      </c>
      <c r="F161" s="11">
        <v>100.0</v>
      </c>
      <c r="G161" s="12" t="s">
        <v>35</v>
      </c>
      <c r="H161" s="11">
        <v>100.0</v>
      </c>
      <c r="I161" s="12" t="s">
        <v>36</v>
      </c>
      <c r="J161" s="11">
        <v>4.0</v>
      </c>
      <c r="K161" s="12" t="s">
        <v>42</v>
      </c>
      <c r="L161" s="11">
        <v>4100.0</v>
      </c>
      <c r="M161" s="12" t="s">
        <v>44</v>
      </c>
      <c r="N161" s="11">
        <v>4102.0</v>
      </c>
      <c r="O161" s="12" t="s">
        <v>45</v>
      </c>
      <c r="P161" s="11">
        <v>14611.0</v>
      </c>
      <c r="Q161" s="12" t="s">
        <v>294</v>
      </c>
      <c r="R161" s="12" t="s">
        <v>7712</v>
      </c>
      <c r="S161" s="11">
        <v>7283.0</v>
      </c>
      <c r="T161" s="11">
        <v>1.0</v>
      </c>
      <c r="U161" s="12" t="s">
        <v>7618</v>
      </c>
      <c r="V161" s="11">
        <v>5106.0</v>
      </c>
      <c r="W161" s="11">
        <v>4.8629478E7</v>
      </c>
      <c r="X161" s="11">
        <v>5.62568443E8</v>
      </c>
      <c r="Y161" s="11">
        <v>5.6187241E7</v>
      </c>
      <c r="Z161" s="12" t="s">
        <v>7713</v>
      </c>
      <c r="AA161" s="12" t="s">
        <v>7620</v>
      </c>
      <c r="AB161" s="16">
        <v>45507.0</v>
      </c>
      <c r="AC161" s="12" t="s">
        <v>4512</v>
      </c>
      <c r="AD161" s="12" t="s">
        <v>816</v>
      </c>
      <c r="AE161" s="12" t="s">
        <v>816</v>
      </c>
      <c r="AF161" s="12" t="s">
        <v>816</v>
      </c>
    </row>
    <row r="162" ht="14.25" hidden="1" customHeight="1">
      <c r="A162" s="3">
        <v>2023.0</v>
      </c>
      <c r="B162" s="4" t="s">
        <v>32</v>
      </c>
      <c r="C162" s="4" t="s">
        <v>33</v>
      </c>
      <c r="D162" s="3">
        <v>10.0</v>
      </c>
      <c r="E162" s="4" t="s">
        <v>35</v>
      </c>
      <c r="F162" s="3">
        <v>100.0</v>
      </c>
      <c r="G162" s="4" t="s">
        <v>35</v>
      </c>
      <c r="H162" s="3">
        <v>100.0</v>
      </c>
      <c r="I162" s="4" t="s">
        <v>36</v>
      </c>
      <c r="J162" s="3">
        <v>4.0</v>
      </c>
      <c r="K162" s="4" t="s">
        <v>42</v>
      </c>
      <c r="L162" s="3">
        <v>4100.0</v>
      </c>
      <c r="M162" s="4" t="s">
        <v>44</v>
      </c>
      <c r="N162" s="3">
        <v>4102.0</v>
      </c>
      <c r="O162" s="4" t="s">
        <v>45</v>
      </c>
      <c r="P162" s="3">
        <v>14612.0</v>
      </c>
      <c r="Q162" s="4" t="s">
        <v>7714</v>
      </c>
      <c r="R162" s="4" t="s">
        <v>7715</v>
      </c>
      <c r="S162" s="3">
        <v>5798.0</v>
      </c>
      <c r="T162" s="3">
        <v>1.0</v>
      </c>
      <c r="U162" s="4" t="s">
        <v>7618</v>
      </c>
      <c r="V162" s="3">
        <v>5108.0</v>
      </c>
      <c r="W162" s="3">
        <v>1.6677479E7</v>
      </c>
      <c r="X162" s="3">
        <v>6.39997816E8</v>
      </c>
      <c r="Y162" s="3">
        <v>6.3349184E7</v>
      </c>
      <c r="Z162" s="4" t="s">
        <v>7716</v>
      </c>
      <c r="AA162" s="4" t="s">
        <v>7620</v>
      </c>
      <c r="AB162" s="5">
        <v>45507.0</v>
      </c>
      <c r="AC162" s="4" t="s">
        <v>4512</v>
      </c>
      <c r="AD162" s="4" t="s">
        <v>816</v>
      </c>
      <c r="AE162" s="4" t="s">
        <v>816</v>
      </c>
      <c r="AF162" s="4" t="s">
        <v>816</v>
      </c>
    </row>
    <row r="163" ht="14.25" hidden="1" customHeight="1">
      <c r="A163" s="11">
        <v>2023.0</v>
      </c>
      <c r="B163" s="12" t="s">
        <v>32</v>
      </c>
      <c r="C163" s="12" t="s">
        <v>33</v>
      </c>
      <c r="D163" s="11">
        <v>10.0</v>
      </c>
      <c r="E163" s="12" t="s">
        <v>35</v>
      </c>
      <c r="F163" s="11">
        <v>100.0</v>
      </c>
      <c r="G163" s="12" t="s">
        <v>35</v>
      </c>
      <c r="H163" s="11">
        <v>100.0</v>
      </c>
      <c r="I163" s="12" t="s">
        <v>36</v>
      </c>
      <c r="J163" s="11">
        <v>4.0</v>
      </c>
      <c r="K163" s="12" t="s">
        <v>42</v>
      </c>
      <c r="L163" s="11">
        <v>4100.0</v>
      </c>
      <c r="M163" s="12" t="s">
        <v>44</v>
      </c>
      <c r="N163" s="11">
        <v>4102.0</v>
      </c>
      <c r="O163" s="12" t="s">
        <v>45</v>
      </c>
      <c r="P163" s="11">
        <v>14613.0</v>
      </c>
      <c r="Q163" s="12" t="s">
        <v>300</v>
      </c>
      <c r="R163" s="12" t="s">
        <v>7717</v>
      </c>
      <c r="S163" s="11">
        <v>9455.0</v>
      </c>
      <c r="T163" s="11">
        <v>1.0</v>
      </c>
      <c r="U163" s="12" t="s">
        <v>7618</v>
      </c>
      <c r="V163" s="11">
        <v>5122.0</v>
      </c>
      <c r="W163" s="11">
        <v>4.8868121E7</v>
      </c>
      <c r="X163" s="11">
        <v>1.191377743E9</v>
      </c>
      <c r="Y163" s="11">
        <v>1.189876738E9</v>
      </c>
      <c r="Z163" s="12" t="s">
        <v>7718</v>
      </c>
      <c r="AA163" s="12" t="s">
        <v>7620</v>
      </c>
      <c r="AB163" s="16">
        <v>45507.0</v>
      </c>
      <c r="AC163" s="12" t="s">
        <v>4512</v>
      </c>
      <c r="AD163" s="12" t="s">
        <v>816</v>
      </c>
      <c r="AE163" s="12" t="s">
        <v>816</v>
      </c>
      <c r="AF163" s="12" t="s">
        <v>816</v>
      </c>
    </row>
    <row r="164" ht="14.25" hidden="1" customHeight="1">
      <c r="A164" s="3">
        <v>2023.0</v>
      </c>
      <c r="B164" s="4" t="s">
        <v>32</v>
      </c>
      <c r="C164" s="4" t="s">
        <v>33</v>
      </c>
      <c r="D164" s="3">
        <v>10.0</v>
      </c>
      <c r="E164" s="4" t="s">
        <v>35</v>
      </c>
      <c r="F164" s="3">
        <v>100.0</v>
      </c>
      <c r="G164" s="4" t="s">
        <v>35</v>
      </c>
      <c r="H164" s="3">
        <v>100.0</v>
      </c>
      <c r="I164" s="4" t="s">
        <v>36</v>
      </c>
      <c r="J164" s="3">
        <v>4.0</v>
      </c>
      <c r="K164" s="4" t="s">
        <v>42</v>
      </c>
      <c r="L164" s="3">
        <v>4100.0</v>
      </c>
      <c r="M164" s="4" t="s">
        <v>44</v>
      </c>
      <c r="N164" s="3">
        <v>4102.0</v>
      </c>
      <c r="O164" s="4" t="s">
        <v>45</v>
      </c>
      <c r="P164" s="3">
        <v>14613.0</v>
      </c>
      <c r="Q164" s="4" t="s">
        <v>300</v>
      </c>
      <c r="R164" s="4" t="s">
        <v>7717</v>
      </c>
      <c r="S164" s="3">
        <v>9455.0</v>
      </c>
      <c r="T164" s="3">
        <v>1.0</v>
      </c>
      <c r="U164" s="4" t="s">
        <v>7618</v>
      </c>
      <c r="V164" s="3">
        <v>5122.0</v>
      </c>
      <c r="W164" s="3">
        <v>4.8868121E7</v>
      </c>
      <c r="X164" s="3">
        <v>3.94738049E8</v>
      </c>
      <c r="Y164" s="3">
        <v>3.94738039E8</v>
      </c>
      <c r="Z164" s="4" t="s">
        <v>7718</v>
      </c>
      <c r="AA164" s="4" t="s">
        <v>7620</v>
      </c>
      <c r="AB164" s="5">
        <v>45507.0</v>
      </c>
      <c r="AC164" s="4" t="s">
        <v>4512</v>
      </c>
      <c r="AD164" s="4" t="s">
        <v>816</v>
      </c>
      <c r="AE164" s="4" t="s">
        <v>816</v>
      </c>
      <c r="AF164" s="4" t="s">
        <v>816</v>
      </c>
    </row>
    <row r="165" ht="14.25" hidden="1" customHeight="1">
      <c r="A165" s="11">
        <v>2023.0</v>
      </c>
      <c r="B165" s="12" t="s">
        <v>32</v>
      </c>
      <c r="C165" s="12" t="s">
        <v>33</v>
      </c>
      <c r="D165" s="11">
        <v>10.0</v>
      </c>
      <c r="E165" s="12" t="s">
        <v>35</v>
      </c>
      <c r="F165" s="11">
        <v>100.0</v>
      </c>
      <c r="G165" s="12" t="s">
        <v>35</v>
      </c>
      <c r="H165" s="11">
        <v>100.0</v>
      </c>
      <c r="I165" s="12" t="s">
        <v>36</v>
      </c>
      <c r="J165" s="11">
        <v>4.0</v>
      </c>
      <c r="K165" s="12" t="s">
        <v>42</v>
      </c>
      <c r="L165" s="11">
        <v>4100.0</v>
      </c>
      <c r="M165" s="12" t="s">
        <v>44</v>
      </c>
      <c r="N165" s="11">
        <v>4102.0</v>
      </c>
      <c r="O165" s="12" t="s">
        <v>45</v>
      </c>
      <c r="P165" s="11">
        <v>14613.0</v>
      </c>
      <c r="Q165" s="12" t="s">
        <v>300</v>
      </c>
      <c r="R165" s="12" t="s">
        <v>7717</v>
      </c>
      <c r="S165" s="11">
        <v>9455.0</v>
      </c>
      <c r="T165" s="11">
        <v>1.0</v>
      </c>
      <c r="U165" s="12" t="s">
        <v>7618</v>
      </c>
      <c r="V165" s="11">
        <v>5122.0</v>
      </c>
      <c r="W165" s="11">
        <v>4.8868121E7</v>
      </c>
      <c r="X165" s="11">
        <v>5.14842603E8</v>
      </c>
      <c r="Y165" s="11">
        <v>5.14842603E8</v>
      </c>
      <c r="Z165" s="12" t="s">
        <v>7718</v>
      </c>
      <c r="AA165" s="12" t="s">
        <v>7620</v>
      </c>
      <c r="AB165" s="16">
        <v>45507.0</v>
      </c>
      <c r="AC165" s="12" t="s">
        <v>4512</v>
      </c>
      <c r="AD165" s="12" t="s">
        <v>816</v>
      </c>
      <c r="AE165" s="12" t="s">
        <v>816</v>
      </c>
      <c r="AF165" s="12" t="s">
        <v>816</v>
      </c>
    </row>
    <row r="166" ht="14.25" hidden="1" customHeight="1">
      <c r="A166" s="3">
        <v>2023.0</v>
      </c>
      <c r="B166" s="4" t="s">
        <v>32</v>
      </c>
      <c r="C166" s="4" t="s">
        <v>33</v>
      </c>
      <c r="D166" s="3">
        <v>10.0</v>
      </c>
      <c r="E166" s="4" t="s">
        <v>35</v>
      </c>
      <c r="F166" s="3">
        <v>100.0</v>
      </c>
      <c r="G166" s="4" t="s">
        <v>35</v>
      </c>
      <c r="H166" s="3">
        <v>100.0</v>
      </c>
      <c r="I166" s="4" t="s">
        <v>36</v>
      </c>
      <c r="J166" s="3">
        <v>4.0</v>
      </c>
      <c r="K166" s="4" t="s">
        <v>42</v>
      </c>
      <c r="L166" s="3">
        <v>4100.0</v>
      </c>
      <c r="M166" s="4" t="s">
        <v>44</v>
      </c>
      <c r="N166" s="3">
        <v>4102.0</v>
      </c>
      <c r="O166" s="4" t="s">
        <v>45</v>
      </c>
      <c r="P166" s="3">
        <v>14622.0</v>
      </c>
      <c r="Q166" s="4" t="s">
        <v>7719</v>
      </c>
      <c r="R166" s="4" t="s">
        <v>7720</v>
      </c>
      <c r="S166" s="3">
        <v>9097.0</v>
      </c>
      <c r="T166" s="3">
        <v>1.0</v>
      </c>
      <c r="U166" s="4" t="s">
        <v>7618</v>
      </c>
      <c r="V166" s="3">
        <v>5128.0</v>
      </c>
      <c r="W166" s="3">
        <v>9.8766462E7</v>
      </c>
      <c r="X166" s="3">
        <v>4.683857364E9</v>
      </c>
      <c r="Y166" s="3">
        <v>4.508403914E9</v>
      </c>
      <c r="Z166" s="4" t="s">
        <v>7721</v>
      </c>
      <c r="AA166" s="4" t="s">
        <v>7620</v>
      </c>
      <c r="AB166" s="5">
        <v>45507.0</v>
      </c>
      <c r="AC166" s="4" t="s">
        <v>4512</v>
      </c>
      <c r="AD166" s="4" t="s">
        <v>816</v>
      </c>
      <c r="AE166" s="4" t="s">
        <v>816</v>
      </c>
      <c r="AF166" s="4" t="s">
        <v>816</v>
      </c>
    </row>
    <row r="167" ht="14.25" hidden="1" customHeight="1">
      <c r="A167" s="11">
        <v>2023.0</v>
      </c>
      <c r="B167" s="12" t="s">
        <v>32</v>
      </c>
      <c r="C167" s="12" t="s">
        <v>33</v>
      </c>
      <c r="D167" s="11">
        <v>10.0</v>
      </c>
      <c r="E167" s="12" t="s">
        <v>35</v>
      </c>
      <c r="F167" s="11">
        <v>100.0</v>
      </c>
      <c r="G167" s="12" t="s">
        <v>35</v>
      </c>
      <c r="H167" s="11">
        <v>100.0</v>
      </c>
      <c r="I167" s="12" t="s">
        <v>36</v>
      </c>
      <c r="J167" s="11">
        <v>4.0</v>
      </c>
      <c r="K167" s="12" t="s">
        <v>42</v>
      </c>
      <c r="L167" s="11">
        <v>4100.0</v>
      </c>
      <c r="M167" s="12" t="s">
        <v>44</v>
      </c>
      <c r="N167" s="11">
        <v>4102.0</v>
      </c>
      <c r="O167" s="12" t="s">
        <v>45</v>
      </c>
      <c r="P167" s="11">
        <v>14622.0</v>
      </c>
      <c r="Q167" s="12" t="s">
        <v>7719</v>
      </c>
      <c r="R167" s="12" t="s">
        <v>7720</v>
      </c>
      <c r="S167" s="11">
        <v>9097.0</v>
      </c>
      <c r="T167" s="11">
        <v>1.0</v>
      </c>
      <c r="U167" s="12" t="s">
        <v>7618</v>
      </c>
      <c r="V167" s="11">
        <v>5128.0</v>
      </c>
      <c r="W167" s="11">
        <v>9.8766462E7</v>
      </c>
      <c r="X167" s="11">
        <v>0.0</v>
      </c>
      <c r="Y167" s="11">
        <v>0.0</v>
      </c>
      <c r="Z167" s="12" t="s">
        <v>7721</v>
      </c>
      <c r="AA167" s="12" t="s">
        <v>7620</v>
      </c>
      <c r="AB167" s="16">
        <v>45507.0</v>
      </c>
      <c r="AC167" s="12" t="s">
        <v>4512</v>
      </c>
      <c r="AD167" s="12" t="s">
        <v>816</v>
      </c>
      <c r="AE167" s="12" t="s">
        <v>816</v>
      </c>
      <c r="AF167" s="12" t="s">
        <v>816</v>
      </c>
    </row>
    <row r="168" ht="14.25" hidden="1" customHeight="1">
      <c r="A168" s="3">
        <v>2023.0</v>
      </c>
      <c r="B168" s="4" t="s">
        <v>32</v>
      </c>
      <c r="C168" s="4" t="s">
        <v>33</v>
      </c>
      <c r="D168" s="3">
        <v>10.0</v>
      </c>
      <c r="E168" s="4" t="s">
        <v>35</v>
      </c>
      <c r="F168" s="3">
        <v>100.0</v>
      </c>
      <c r="G168" s="4" t="s">
        <v>35</v>
      </c>
      <c r="H168" s="3">
        <v>100.0</v>
      </c>
      <c r="I168" s="4" t="s">
        <v>36</v>
      </c>
      <c r="J168" s="3">
        <v>4.0</v>
      </c>
      <c r="K168" s="4" t="s">
        <v>42</v>
      </c>
      <c r="L168" s="3">
        <v>4100.0</v>
      </c>
      <c r="M168" s="4" t="s">
        <v>44</v>
      </c>
      <c r="N168" s="3">
        <v>4102.0</v>
      </c>
      <c r="O168" s="4" t="s">
        <v>45</v>
      </c>
      <c r="P168" s="3">
        <v>14628.0</v>
      </c>
      <c r="Q168" s="4" t="s">
        <v>7722</v>
      </c>
      <c r="R168" s="4" t="s">
        <v>7723</v>
      </c>
      <c r="S168" s="3">
        <v>8144.0</v>
      </c>
      <c r="T168" s="3">
        <v>1.0</v>
      </c>
      <c r="U168" s="4" t="s">
        <v>7618</v>
      </c>
      <c r="V168" s="3">
        <v>5132.0</v>
      </c>
      <c r="W168" s="3">
        <v>1.6132808E7</v>
      </c>
      <c r="X168" s="3">
        <v>4.05332257E8</v>
      </c>
      <c r="Y168" s="3">
        <v>3.67010522E8</v>
      </c>
      <c r="Z168" s="4" t="s">
        <v>7724</v>
      </c>
      <c r="AA168" s="4" t="s">
        <v>7620</v>
      </c>
      <c r="AB168" s="5">
        <v>45507.0</v>
      </c>
      <c r="AC168" s="4" t="s">
        <v>4512</v>
      </c>
      <c r="AD168" s="4" t="s">
        <v>816</v>
      </c>
      <c r="AE168" s="4" t="s">
        <v>816</v>
      </c>
      <c r="AF168" s="4" t="s">
        <v>816</v>
      </c>
    </row>
    <row r="169" ht="14.25" hidden="1" customHeight="1">
      <c r="A169" s="11">
        <v>2023.0</v>
      </c>
      <c r="B169" s="12" t="s">
        <v>32</v>
      </c>
      <c r="C169" s="12" t="s">
        <v>33</v>
      </c>
      <c r="D169" s="11">
        <v>10.0</v>
      </c>
      <c r="E169" s="12" t="s">
        <v>35</v>
      </c>
      <c r="F169" s="11">
        <v>100.0</v>
      </c>
      <c r="G169" s="12" t="s">
        <v>35</v>
      </c>
      <c r="H169" s="11">
        <v>100.0</v>
      </c>
      <c r="I169" s="12" t="s">
        <v>36</v>
      </c>
      <c r="J169" s="11">
        <v>4.0</v>
      </c>
      <c r="K169" s="12" t="s">
        <v>42</v>
      </c>
      <c r="L169" s="11">
        <v>4100.0</v>
      </c>
      <c r="M169" s="12" t="s">
        <v>44</v>
      </c>
      <c r="N169" s="11">
        <v>4102.0</v>
      </c>
      <c r="O169" s="12" t="s">
        <v>45</v>
      </c>
      <c r="P169" s="11">
        <v>14628.0</v>
      </c>
      <c r="Q169" s="12" t="s">
        <v>7722</v>
      </c>
      <c r="R169" s="12" t="s">
        <v>7723</v>
      </c>
      <c r="S169" s="11">
        <v>8144.0</v>
      </c>
      <c r="T169" s="11">
        <v>1.0</v>
      </c>
      <c r="U169" s="12" t="s">
        <v>7618</v>
      </c>
      <c r="V169" s="11">
        <v>5132.0</v>
      </c>
      <c r="W169" s="11">
        <v>1.6132808E7</v>
      </c>
      <c r="X169" s="11">
        <v>1.0</v>
      </c>
      <c r="Y169" s="11">
        <v>0.0</v>
      </c>
      <c r="Z169" s="12" t="s">
        <v>7724</v>
      </c>
      <c r="AA169" s="12" t="s">
        <v>7620</v>
      </c>
      <c r="AB169" s="16">
        <v>45507.0</v>
      </c>
      <c r="AC169" s="12" t="s">
        <v>4512</v>
      </c>
      <c r="AD169" s="12" t="s">
        <v>816</v>
      </c>
      <c r="AE169" s="12" t="s">
        <v>816</v>
      </c>
      <c r="AF169" s="12" t="s">
        <v>816</v>
      </c>
    </row>
    <row r="170" ht="14.25" hidden="1" customHeight="1">
      <c r="A170" s="3">
        <v>2023.0</v>
      </c>
      <c r="B170" s="4" t="s">
        <v>32</v>
      </c>
      <c r="C170" s="4" t="s">
        <v>33</v>
      </c>
      <c r="D170" s="3">
        <v>10.0</v>
      </c>
      <c r="E170" s="4" t="s">
        <v>35</v>
      </c>
      <c r="F170" s="3">
        <v>100.0</v>
      </c>
      <c r="G170" s="4" t="s">
        <v>35</v>
      </c>
      <c r="H170" s="3">
        <v>100.0</v>
      </c>
      <c r="I170" s="4" t="s">
        <v>36</v>
      </c>
      <c r="J170" s="3">
        <v>4.0</v>
      </c>
      <c r="K170" s="4" t="s">
        <v>42</v>
      </c>
      <c r="L170" s="3">
        <v>4100.0</v>
      </c>
      <c r="M170" s="4" t="s">
        <v>44</v>
      </c>
      <c r="N170" s="3">
        <v>4102.0</v>
      </c>
      <c r="O170" s="4" t="s">
        <v>45</v>
      </c>
      <c r="P170" s="3">
        <v>14645.0</v>
      </c>
      <c r="Q170" s="4" t="s">
        <v>909</v>
      </c>
      <c r="R170" s="4" t="s">
        <v>7725</v>
      </c>
      <c r="S170" s="3">
        <v>18.0</v>
      </c>
      <c r="T170" s="3">
        <v>1.0</v>
      </c>
      <c r="U170" s="4" t="s">
        <v>7618</v>
      </c>
      <c r="V170" s="3">
        <v>5160.0</v>
      </c>
      <c r="W170" s="3">
        <v>9.0760269E7</v>
      </c>
      <c r="X170" s="3">
        <v>0.0</v>
      </c>
      <c r="Y170" s="3">
        <v>0.0</v>
      </c>
      <c r="Z170" s="4" t="s">
        <v>7726</v>
      </c>
      <c r="AA170" s="4" t="s">
        <v>7620</v>
      </c>
      <c r="AB170" s="5">
        <v>45507.0</v>
      </c>
      <c r="AC170" s="4" t="s">
        <v>4512</v>
      </c>
      <c r="AD170" s="4" t="s">
        <v>816</v>
      </c>
      <c r="AE170" s="4" t="s">
        <v>816</v>
      </c>
      <c r="AF170" s="4" t="s">
        <v>816</v>
      </c>
    </row>
    <row r="171" ht="14.25" hidden="1" customHeight="1">
      <c r="A171" s="11">
        <v>2023.0</v>
      </c>
      <c r="B171" s="12" t="s">
        <v>32</v>
      </c>
      <c r="C171" s="12" t="s">
        <v>33</v>
      </c>
      <c r="D171" s="11">
        <v>10.0</v>
      </c>
      <c r="E171" s="12" t="s">
        <v>35</v>
      </c>
      <c r="F171" s="11">
        <v>100.0</v>
      </c>
      <c r="G171" s="12" t="s">
        <v>35</v>
      </c>
      <c r="H171" s="11">
        <v>100.0</v>
      </c>
      <c r="I171" s="12" t="s">
        <v>36</v>
      </c>
      <c r="J171" s="11">
        <v>4.0</v>
      </c>
      <c r="K171" s="12" t="s">
        <v>42</v>
      </c>
      <c r="L171" s="11">
        <v>4100.0</v>
      </c>
      <c r="M171" s="12" t="s">
        <v>44</v>
      </c>
      <c r="N171" s="11">
        <v>4102.0</v>
      </c>
      <c r="O171" s="12" t="s">
        <v>45</v>
      </c>
      <c r="P171" s="11">
        <v>14645.0</v>
      </c>
      <c r="Q171" s="12" t="s">
        <v>909</v>
      </c>
      <c r="R171" s="12" t="s">
        <v>7725</v>
      </c>
      <c r="S171" s="11">
        <v>18.0</v>
      </c>
      <c r="T171" s="11">
        <v>1.0</v>
      </c>
      <c r="U171" s="12" t="s">
        <v>7618</v>
      </c>
      <c r="V171" s="11">
        <v>5160.0</v>
      </c>
      <c r="W171" s="11">
        <v>9.0760269E7</v>
      </c>
      <c r="X171" s="11">
        <v>0.0</v>
      </c>
      <c r="Y171" s="11">
        <v>0.0</v>
      </c>
      <c r="Z171" s="12" t="s">
        <v>7726</v>
      </c>
      <c r="AA171" s="12" t="s">
        <v>7620</v>
      </c>
      <c r="AB171" s="16">
        <v>45507.0</v>
      </c>
      <c r="AC171" s="12" t="s">
        <v>4512</v>
      </c>
      <c r="AD171" s="12" t="s">
        <v>816</v>
      </c>
      <c r="AE171" s="12" t="s">
        <v>816</v>
      </c>
      <c r="AF171" s="12" t="s">
        <v>816</v>
      </c>
    </row>
    <row r="172" ht="14.25" hidden="1" customHeight="1">
      <c r="A172" s="3">
        <v>2023.0</v>
      </c>
      <c r="B172" s="4" t="s">
        <v>32</v>
      </c>
      <c r="C172" s="4" t="s">
        <v>33</v>
      </c>
      <c r="D172" s="3">
        <v>10.0</v>
      </c>
      <c r="E172" s="4" t="s">
        <v>35</v>
      </c>
      <c r="F172" s="3">
        <v>100.0</v>
      </c>
      <c r="G172" s="4" t="s">
        <v>35</v>
      </c>
      <c r="H172" s="3">
        <v>100.0</v>
      </c>
      <c r="I172" s="4" t="s">
        <v>36</v>
      </c>
      <c r="J172" s="3">
        <v>4.0</v>
      </c>
      <c r="K172" s="4" t="s">
        <v>42</v>
      </c>
      <c r="L172" s="3">
        <v>4100.0</v>
      </c>
      <c r="M172" s="4" t="s">
        <v>44</v>
      </c>
      <c r="N172" s="3">
        <v>4102.0</v>
      </c>
      <c r="O172" s="4" t="s">
        <v>45</v>
      </c>
      <c r="P172" s="3">
        <v>14710.0</v>
      </c>
      <c r="Q172" s="4" t="s">
        <v>7727</v>
      </c>
      <c r="R172" s="4" t="s">
        <v>7728</v>
      </c>
      <c r="S172" s="3">
        <v>5543.0</v>
      </c>
      <c r="T172" s="3">
        <v>1.0</v>
      </c>
      <c r="U172" s="4" t="s">
        <v>7618</v>
      </c>
      <c r="V172" s="3">
        <v>5349.0</v>
      </c>
      <c r="W172" s="3">
        <v>2.1055086E7</v>
      </c>
      <c r="X172" s="3">
        <v>3.84661039E8</v>
      </c>
      <c r="Y172" s="3">
        <v>3.84661039E8</v>
      </c>
      <c r="Z172" s="4" t="s">
        <v>7729</v>
      </c>
      <c r="AA172" s="4" t="s">
        <v>7620</v>
      </c>
      <c r="AB172" s="5">
        <v>45507.0</v>
      </c>
      <c r="AC172" s="4" t="s">
        <v>4512</v>
      </c>
      <c r="AD172" s="4" t="s">
        <v>816</v>
      </c>
      <c r="AE172" s="4" t="s">
        <v>816</v>
      </c>
      <c r="AF172" s="4" t="s">
        <v>816</v>
      </c>
    </row>
    <row r="173" ht="14.25" hidden="1" customHeight="1">
      <c r="A173" s="11">
        <v>2023.0</v>
      </c>
      <c r="B173" s="12" t="s">
        <v>32</v>
      </c>
      <c r="C173" s="12" t="s">
        <v>33</v>
      </c>
      <c r="D173" s="11">
        <v>10.0</v>
      </c>
      <c r="E173" s="12" t="s">
        <v>35</v>
      </c>
      <c r="F173" s="11">
        <v>100.0</v>
      </c>
      <c r="G173" s="12" t="s">
        <v>35</v>
      </c>
      <c r="H173" s="11">
        <v>100.0</v>
      </c>
      <c r="I173" s="12" t="s">
        <v>36</v>
      </c>
      <c r="J173" s="11">
        <v>4.0</v>
      </c>
      <c r="K173" s="12" t="s">
        <v>42</v>
      </c>
      <c r="L173" s="11">
        <v>4100.0</v>
      </c>
      <c r="M173" s="12" t="s">
        <v>44</v>
      </c>
      <c r="N173" s="11">
        <v>4102.0</v>
      </c>
      <c r="O173" s="12" t="s">
        <v>45</v>
      </c>
      <c r="P173" s="11">
        <v>14710.0</v>
      </c>
      <c r="Q173" s="12" t="s">
        <v>7727</v>
      </c>
      <c r="R173" s="12" t="s">
        <v>7728</v>
      </c>
      <c r="S173" s="11">
        <v>5543.0</v>
      </c>
      <c r="T173" s="11">
        <v>1.0</v>
      </c>
      <c r="U173" s="12" t="s">
        <v>7618</v>
      </c>
      <c r="V173" s="11">
        <v>5349.0</v>
      </c>
      <c r="W173" s="11">
        <v>2.1055086E7</v>
      </c>
      <c r="X173" s="11">
        <v>39.0</v>
      </c>
      <c r="Y173" s="11">
        <v>0.0</v>
      </c>
      <c r="Z173" s="12" t="s">
        <v>7729</v>
      </c>
      <c r="AA173" s="12" t="s">
        <v>7620</v>
      </c>
      <c r="AB173" s="16">
        <v>45507.0</v>
      </c>
      <c r="AC173" s="12" t="s">
        <v>4512</v>
      </c>
      <c r="AD173" s="12" t="s">
        <v>816</v>
      </c>
      <c r="AE173" s="12" t="s">
        <v>816</v>
      </c>
      <c r="AF173" s="12" t="s">
        <v>816</v>
      </c>
    </row>
    <row r="174" ht="14.25" hidden="1" customHeight="1">
      <c r="A174" s="3">
        <v>2023.0</v>
      </c>
      <c r="B174" s="4" t="s">
        <v>32</v>
      </c>
      <c r="C174" s="4" t="s">
        <v>33</v>
      </c>
      <c r="D174" s="3">
        <v>10.0</v>
      </c>
      <c r="E174" s="4" t="s">
        <v>35</v>
      </c>
      <c r="F174" s="3">
        <v>100.0</v>
      </c>
      <c r="G174" s="4" t="s">
        <v>35</v>
      </c>
      <c r="H174" s="3">
        <v>100.0</v>
      </c>
      <c r="I174" s="4" t="s">
        <v>36</v>
      </c>
      <c r="J174" s="3">
        <v>4.0</v>
      </c>
      <c r="K174" s="4" t="s">
        <v>42</v>
      </c>
      <c r="L174" s="3">
        <v>4100.0</v>
      </c>
      <c r="M174" s="4" t="s">
        <v>44</v>
      </c>
      <c r="N174" s="3">
        <v>4102.0</v>
      </c>
      <c r="O174" s="4" t="s">
        <v>45</v>
      </c>
      <c r="P174" s="3">
        <v>14756.0</v>
      </c>
      <c r="Q174" s="4" t="s">
        <v>7730</v>
      </c>
      <c r="R174" s="4" t="s">
        <v>7731</v>
      </c>
      <c r="S174" s="3">
        <v>18.0</v>
      </c>
      <c r="T174" s="3">
        <v>1.0</v>
      </c>
      <c r="U174" s="4" t="s">
        <v>7618</v>
      </c>
      <c r="V174" s="3">
        <v>5139.0</v>
      </c>
      <c r="W174" s="3">
        <v>3959794.0</v>
      </c>
      <c r="X174" s="3">
        <v>762605.0</v>
      </c>
      <c r="Y174" s="3">
        <v>7.1276292E7</v>
      </c>
      <c r="Z174" s="4" t="s">
        <v>7732</v>
      </c>
      <c r="AA174" s="4" t="s">
        <v>7620</v>
      </c>
      <c r="AB174" s="5">
        <v>45507.0</v>
      </c>
      <c r="AC174" s="4" t="s">
        <v>4512</v>
      </c>
      <c r="AD174" s="4" t="s">
        <v>816</v>
      </c>
      <c r="AE174" s="4" t="s">
        <v>816</v>
      </c>
      <c r="AF174" s="4" t="s">
        <v>816</v>
      </c>
    </row>
    <row r="175" ht="14.25" hidden="1" customHeight="1">
      <c r="A175" s="11">
        <v>2023.0</v>
      </c>
      <c r="B175" s="12" t="s">
        <v>32</v>
      </c>
      <c r="C175" s="12" t="s">
        <v>33</v>
      </c>
      <c r="D175" s="11">
        <v>10.0</v>
      </c>
      <c r="E175" s="12" t="s">
        <v>35</v>
      </c>
      <c r="F175" s="11">
        <v>100.0</v>
      </c>
      <c r="G175" s="12" t="s">
        <v>35</v>
      </c>
      <c r="H175" s="11">
        <v>100.0</v>
      </c>
      <c r="I175" s="12" t="s">
        <v>36</v>
      </c>
      <c r="J175" s="11">
        <v>4.0</v>
      </c>
      <c r="K175" s="12" t="s">
        <v>42</v>
      </c>
      <c r="L175" s="11">
        <v>4100.0</v>
      </c>
      <c r="M175" s="12" t="s">
        <v>44</v>
      </c>
      <c r="N175" s="11">
        <v>4102.0</v>
      </c>
      <c r="O175" s="12" t="s">
        <v>45</v>
      </c>
      <c r="P175" s="11">
        <v>14756.0</v>
      </c>
      <c r="Q175" s="12" t="s">
        <v>7730</v>
      </c>
      <c r="R175" s="12" t="s">
        <v>7731</v>
      </c>
      <c r="S175" s="11">
        <v>18.0</v>
      </c>
      <c r="T175" s="11">
        <v>1.0</v>
      </c>
      <c r="U175" s="12" t="s">
        <v>7618</v>
      </c>
      <c r="V175" s="11">
        <v>5139.0</v>
      </c>
      <c r="W175" s="11">
        <v>3959794.0</v>
      </c>
      <c r="X175" s="11">
        <v>29354.0</v>
      </c>
      <c r="Y175" s="11">
        <v>0.0</v>
      </c>
      <c r="Z175" s="12" t="s">
        <v>7732</v>
      </c>
      <c r="AA175" s="12" t="s">
        <v>7620</v>
      </c>
      <c r="AB175" s="16">
        <v>45507.0</v>
      </c>
      <c r="AC175" s="12" t="s">
        <v>4512</v>
      </c>
      <c r="AD175" s="12" t="s">
        <v>816</v>
      </c>
      <c r="AE175" s="12" t="s">
        <v>816</v>
      </c>
      <c r="AF175" s="12" t="s">
        <v>816</v>
      </c>
    </row>
    <row r="176" ht="14.25" hidden="1" customHeight="1">
      <c r="A176" s="3">
        <v>2023.0</v>
      </c>
      <c r="B176" s="4" t="s">
        <v>32</v>
      </c>
      <c r="C176" s="4" t="s">
        <v>33</v>
      </c>
      <c r="D176" s="3">
        <v>10.0</v>
      </c>
      <c r="E176" s="4" t="s">
        <v>35</v>
      </c>
      <c r="F176" s="3">
        <v>100.0</v>
      </c>
      <c r="G176" s="4" t="s">
        <v>35</v>
      </c>
      <c r="H176" s="3">
        <v>100.0</v>
      </c>
      <c r="I176" s="4" t="s">
        <v>36</v>
      </c>
      <c r="J176" s="3">
        <v>4.0</v>
      </c>
      <c r="K176" s="4" t="s">
        <v>42</v>
      </c>
      <c r="L176" s="3">
        <v>4100.0</v>
      </c>
      <c r="M176" s="4" t="s">
        <v>44</v>
      </c>
      <c r="N176" s="3">
        <v>4102.0</v>
      </c>
      <c r="O176" s="4" t="s">
        <v>45</v>
      </c>
      <c r="P176" s="3">
        <v>14785.0</v>
      </c>
      <c r="Q176" s="4" t="s">
        <v>7733</v>
      </c>
      <c r="R176" s="4" t="s">
        <v>7734</v>
      </c>
      <c r="S176" s="3">
        <v>18.0</v>
      </c>
      <c r="T176" s="3">
        <v>1.0</v>
      </c>
      <c r="U176" s="4" t="s">
        <v>7618</v>
      </c>
      <c r="V176" s="3">
        <v>5288.0</v>
      </c>
      <c r="W176" s="3">
        <v>1.0770214E7</v>
      </c>
      <c r="X176" s="3">
        <v>2074792.0</v>
      </c>
      <c r="Y176" s="3">
        <v>1.93863852E8</v>
      </c>
      <c r="Z176" s="4" t="s">
        <v>7735</v>
      </c>
      <c r="AA176" s="4" t="s">
        <v>7620</v>
      </c>
      <c r="AB176" s="5">
        <v>45507.0</v>
      </c>
      <c r="AC176" s="4" t="s">
        <v>4512</v>
      </c>
      <c r="AD176" s="4" t="s">
        <v>816</v>
      </c>
      <c r="AE176" s="4" t="s">
        <v>816</v>
      </c>
      <c r="AF176" s="4" t="s">
        <v>816</v>
      </c>
    </row>
    <row r="177" ht="14.25" hidden="1" customHeight="1">
      <c r="A177" s="11">
        <v>2023.0</v>
      </c>
      <c r="B177" s="12" t="s">
        <v>32</v>
      </c>
      <c r="C177" s="12" t="s">
        <v>33</v>
      </c>
      <c r="D177" s="11">
        <v>10.0</v>
      </c>
      <c r="E177" s="12" t="s">
        <v>35</v>
      </c>
      <c r="F177" s="11">
        <v>100.0</v>
      </c>
      <c r="G177" s="12" t="s">
        <v>35</v>
      </c>
      <c r="H177" s="11">
        <v>100.0</v>
      </c>
      <c r="I177" s="12" t="s">
        <v>36</v>
      </c>
      <c r="J177" s="11">
        <v>4.0</v>
      </c>
      <c r="K177" s="12" t="s">
        <v>42</v>
      </c>
      <c r="L177" s="11">
        <v>4100.0</v>
      </c>
      <c r="M177" s="12" t="s">
        <v>44</v>
      </c>
      <c r="N177" s="11">
        <v>4102.0</v>
      </c>
      <c r="O177" s="12" t="s">
        <v>45</v>
      </c>
      <c r="P177" s="11">
        <v>14785.0</v>
      </c>
      <c r="Q177" s="12" t="s">
        <v>7733</v>
      </c>
      <c r="R177" s="12" t="s">
        <v>7734</v>
      </c>
      <c r="S177" s="11">
        <v>18.0</v>
      </c>
      <c r="T177" s="11">
        <v>1.0</v>
      </c>
      <c r="U177" s="12" t="s">
        <v>7618</v>
      </c>
      <c r="V177" s="11">
        <v>5288.0</v>
      </c>
      <c r="W177" s="11">
        <v>1.0770214E7</v>
      </c>
      <c r="X177" s="11">
        <v>79251.0</v>
      </c>
      <c r="Y177" s="11">
        <v>0.0</v>
      </c>
      <c r="Z177" s="12" t="s">
        <v>7735</v>
      </c>
      <c r="AA177" s="12" t="s">
        <v>7620</v>
      </c>
      <c r="AB177" s="16">
        <v>45507.0</v>
      </c>
      <c r="AC177" s="12" t="s">
        <v>4512</v>
      </c>
      <c r="AD177" s="12" t="s">
        <v>816</v>
      </c>
      <c r="AE177" s="12" t="s">
        <v>816</v>
      </c>
      <c r="AF177" s="12" t="s">
        <v>816</v>
      </c>
    </row>
    <row r="178" ht="14.25" hidden="1" customHeight="1">
      <c r="A178" s="3">
        <v>2023.0</v>
      </c>
      <c r="B178" s="4" t="s">
        <v>32</v>
      </c>
      <c r="C178" s="4" t="s">
        <v>33</v>
      </c>
      <c r="D178" s="3">
        <v>10.0</v>
      </c>
      <c r="E178" s="4" t="s">
        <v>35</v>
      </c>
      <c r="F178" s="3">
        <v>100.0</v>
      </c>
      <c r="G178" s="4" t="s">
        <v>35</v>
      </c>
      <c r="H178" s="3">
        <v>100.0</v>
      </c>
      <c r="I178" s="4" t="s">
        <v>36</v>
      </c>
      <c r="J178" s="3">
        <v>4.0</v>
      </c>
      <c r="K178" s="4" t="s">
        <v>42</v>
      </c>
      <c r="L178" s="3">
        <v>4100.0</v>
      </c>
      <c r="M178" s="4" t="s">
        <v>44</v>
      </c>
      <c r="N178" s="3">
        <v>4102.0</v>
      </c>
      <c r="O178" s="4" t="s">
        <v>45</v>
      </c>
      <c r="P178" s="3">
        <v>14786.0</v>
      </c>
      <c r="Q178" s="4" t="s">
        <v>7736</v>
      </c>
      <c r="R178" s="4" t="s">
        <v>7737</v>
      </c>
      <c r="S178" s="3">
        <v>381.0</v>
      </c>
      <c r="T178" s="3">
        <v>1.0</v>
      </c>
      <c r="U178" s="4" t="s">
        <v>7618</v>
      </c>
      <c r="V178" s="3">
        <v>5289.0</v>
      </c>
      <c r="W178" s="3">
        <v>3989148.0</v>
      </c>
      <c r="X178" s="3">
        <v>1536952.0</v>
      </c>
      <c r="Y178" s="3">
        <v>1.51992379E8</v>
      </c>
      <c r="Z178" s="4" t="s">
        <v>7738</v>
      </c>
      <c r="AA178" s="4" t="s">
        <v>7620</v>
      </c>
      <c r="AB178" s="5">
        <v>45507.0</v>
      </c>
      <c r="AC178" s="4" t="s">
        <v>4512</v>
      </c>
      <c r="AD178" s="4" t="s">
        <v>816</v>
      </c>
      <c r="AE178" s="4" t="s">
        <v>816</v>
      </c>
      <c r="AF178" s="4" t="s">
        <v>816</v>
      </c>
    </row>
    <row r="179" ht="14.25" hidden="1" customHeight="1">
      <c r="A179" s="11">
        <v>2023.0</v>
      </c>
      <c r="B179" s="12" t="s">
        <v>32</v>
      </c>
      <c r="C179" s="12" t="s">
        <v>33</v>
      </c>
      <c r="D179" s="11">
        <v>10.0</v>
      </c>
      <c r="E179" s="12" t="s">
        <v>35</v>
      </c>
      <c r="F179" s="11">
        <v>100.0</v>
      </c>
      <c r="G179" s="12" t="s">
        <v>35</v>
      </c>
      <c r="H179" s="11">
        <v>100.0</v>
      </c>
      <c r="I179" s="12" t="s">
        <v>36</v>
      </c>
      <c r="J179" s="11">
        <v>4.0</v>
      </c>
      <c r="K179" s="12" t="s">
        <v>42</v>
      </c>
      <c r="L179" s="11">
        <v>4100.0</v>
      </c>
      <c r="M179" s="12" t="s">
        <v>44</v>
      </c>
      <c r="N179" s="11">
        <v>4102.0</v>
      </c>
      <c r="O179" s="12" t="s">
        <v>45</v>
      </c>
      <c r="P179" s="11">
        <v>14786.0</v>
      </c>
      <c r="Q179" s="12" t="s">
        <v>7736</v>
      </c>
      <c r="R179" s="12" t="s">
        <v>7737</v>
      </c>
      <c r="S179" s="11">
        <v>381.0</v>
      </c>
      <c r="T179" s="11">
        <v>1.0</v>
      </c>
      <c r="U179" s="12" t="s">
        <v>7618</v>
      </c>
      <c r="V179" s="11">
        <v>5289.0</v>
      </c>
      <c r="W179" s="11">
        <v>3989148.0</v>
      </c>
      <c r="X179" s="11">
        <v>58707.0</v>
      </c>
      <c r="Y179" s="11">
        <v>0.0</v>
      </c>
      <c r="Z179" s="12" t="s">
        <v>7738</v>
      </c>
      <c r="AA179" s="12" t="s">
        <v>7620</v>
      </c>
      <c r="AB179" s="16">
        <v>45507.0</v>
      </c>
      <c r="AC179" s="12" t="s">
        <v>4512</v>
      </c>
      <c r="AD179" s="12" t="s">
        <v>816</v>
      </c>
      <c r="AE179" s="12" t="s">
        <v>816</v>
      </c>
      <c r="AF179" s="12" t="s">
        <v>816</v>
      </c>
    </row>
    <row r="180" ht="14.25" hidden="1" customHeight="1">
      <c r="A180" s="3">
        <v>2023.0</v>
      </c>
      <c r="B180" s="4" t="s">
        <v>32</v>
      </c>
      <c r="C180" s="4" t="s">
        <v>33</v>
      </c>
      <c r="D180" s="3">
        <v>10.0</v>
      </c>
      <c r="E180" s="4" t="s">
        <v>35</v>
      </c>
      <c r="F180" s="3">
        <v>100.0</v>
      </c>
      <c r="G180" s="4" t="s">
        <v>35</v>
      </c>
      <c r="H180" s="3">
        <v>100.0</v>
      </c>
      <c r="I180" s="4" t="s">
        <v>36</v>
      </c>
      <c r="J180" s="3">
        <v>4.0</v>
      </c>
      <c r="K180" s="4" t="s">
        <v>42</v>
      </c>
      <c r="L180" s="3">
        <v>4100.0</v>
      </c>
      <c r="M180" s="4" t="s">
        <v>44</v>
      </c>
      <c r="N180" s="3">
        <v>4102.0</v>
      </c>
      <c r="O180" s="4" t="s">
        <v>45</v>
      </c>
      <c r="P180" s="3">
        <v>14787.0</v>
      </c>
      <c r="Q180" s="4" t="s">
        <v>7739</v>
      </c>
      <c r="R180" s="4" t="s">
        <v>7740</v>
      </c>
      <c r="S180" s="3">
        <v>5932.0</v>
      </c>
      <c r="T180" s="3">
        <v>1.0</v>
      </c>
      <c r="U180" s="4" t="s">
        <v>7618</v>
      </c>
      <c r="V180" s="3">
        <v>5290.0</v>
      </c>
      <c r="W180" s="3">
        <v>1.0770214E7</v>
      </c>
      <c r="X180" s="3">
        <v>6373959.0</v>
      </c>
      <c r="Y180" s="3">
        <v>6.33688542E8</v>
      </c>
      <c r="Z180" s="4" t="s">
        <v>7741</v>
      </c>
      <c r="AA180" s="4" t="s">
        <v>7620</v>
      </c>
      <c r="AB180" s="5">
        <v>45507.0</v>
      </c>
      <c r="AC180" s="4" t="s">
        <v>4512</v>
      </c>
      <c r="AD180" s="4" t="s">
        <v>816</v>
      </c>
      <c r="AE180" s="4" t="s">
        <v>816</v>
      </c>
      <c r="AF180" s="4" t="s">
        <v>816</v>
      </c>
    </row>
    <row r="181" ht="14.25" hidden="1" customHeight="1">
      <c r="A181" s="11">
        <v>2023.0</v>
      </c>
      <c r="B181" s="12" t="s">
        <v>32</v>
      </c>
      <c r="C181" s="12" t="s">
        <v>33</v>
      </c>
      <c r="D181" s="11">
        <v>10.0</v>
      </c>
      <c r="E181" s="12" t="s">
        <v>35</v>
      </c>
      <c r="F181" s="11">
        <v>100.0</v>
      </c>
      <c r="G181" s="12" t="s">
        <v>35</v>
      </c>
      <c r="H181" s="11">
        <v>100.0</v>
      </c>
      <c r="I181" s="12" t="s">
        <v>36</v>
      </c>
      <c r="J181" s="11">
        <v>4.0</v>
      </c>
      <c r="K181" s="12" t="s">
        <v>42</v>
      </c>
      <c r="L181" s="11">
        <v>4100.0</v>
      </c>
      <c r="M181" s="12" t="s">
        <v>44</v>
      </c>
      <c r="N181" s="11">
        <v>4102.0</v>
      </c>
      <c r="O181" s="12" t="s">
        <v>45</v>
      </c>
      <c r="P181" s="11">
        <v>14787.0</v>
      </c>
      <c r="Q181" s="12" t="s">
        <v>7739</v>
      </c>
      <c r="R181" s="12" t="s">
        <v>7740</v>
      </c>
      <c r="S181" s="11">
        <v>5932.0</v>
      </c>
      <c r="T181" s="11">
        <v>1.0</v>
      </c>
      <c r="U181" s="12" t="s">
        <v>7618</v>
      </c>
      <c r="V181" s="11">
        <v>5290.0</v>
      </c>
      <c r="W181" s="11">
        <v>1.0770214E7</v>
      </c>
      <c r="X181" s="11">
        <v>79251.0</v>
      </c>
      <c r="Y181" s="11">
        <v>0.0</v>
      </c>
      <c r="Z181" s="12" t="s">
        <v>7741</v>
      </c>
      <c r="AA181" s="12" t="s">
        <v>7620</v>
      </c>
      <c r="AB181" s="16">
        <v>45507.0</v>
      </c>
      <c r="AC181" s="12" t="s">
        <v>4512</v>
      </c>
      <c r="AD181" s="12" t="s">
        <v>816</v>
      </c>
      <c r="AE181" s="12" t="s">
        <v>816</v>
      </c>
      <c r="AF181" s="12" t="s">
        <v>816</v>
      </c>
    </row>
    <row r="182" ht="14.25" hidden="1" customHeight="1">
      <c r="A182" s="3">
        <v>2023.0</v>
      </c>
      <c r="B182" s="4" t="s">
        <v>32</v>
      </c>
      <c r="C182" s="4" t="s">
        <v>33</v>
      </c>
      <c r="D182" s="3">
        <v>10.0</v>
      </c>
      <c r="E182" s="4" t="s">
        <v>35</v>
      </c>
      <c r="F182" s="3">
        <v>100.0</v>
      </c>
      <c r="G182" s="4" t="s">
        <v>35</v>
      </c>
      <c r="H182" s="3">
        <v>100.0</v>
      </c>
      <c r="I182" s="4" t="s">
        <v>36</v>
      </c>
      <c r="J182" s="3">
        <v>4.0</v>
      </c>
      <c r="K182" s="4" t="s">
        <v>42</v>
      </c>
      <c r="L182" s="3">
        <v>4100.0</v>
      </c>
      <c r="M182" s="4" t="s">
        <v>44</v>
      </c>
      <c r="N182" s="3">
        <v>4102.0</v>
      </c>
      <c r="O182" s="4" t="s">
        <v>45</v>
      </c>
      <c r="P182" s="3">
        <v>14788.0</v>
      </c>
      <c r="Q182" s="4" t="s">
        <v>7742</v>
      </c>
      <c r="R182" s="4" t="s">
        <v>7743</v>
      </c>
      <c r="S182" s="3">
        <v>4608.0</v>
      </c>
      <c r="T182" s="3">
        <v>1.0</v>
      </c>
      <c r="U182" s="4" t="s">
        <v>7618</v>
      </c>
      <c r="V182" s="3">
        <v>5291.0</v>
      </c>
      <c r="W182" s="3">
        <v>1.0770214E7</v>
      </c>
      <c r="X182" s="3">
        <v>4.97408652E8</v>
      </c>
      <c r="Y182" s="3">
        <v>4.9629704E7</v>
      </c>
      <c r="Z182" s="4" t="s">
        <v>7744</v>
      </c>
      <c r="AA182" s="4" t="s">
        <v>7620</v>
      </c>
      <c r="AB182" s="5">
        <v>45507.0</v>
      </c>
      <c r="AC182" s="4" t="s">
        <v>4512</v>
      </c>
      <c r="AD182" s="4" t="s">
        <v>816</v>
      </c>
      <c r="AE182" s="4" t="s">
        <v>816</v>
      </c>
      <c r="AF182" s="4" t="s">
        <v>816</v>
      </c>
    </row>
    <row r="183" ht="14.25" hidden="1" customHeight="1">
      <c r="A183" s="11">
        <v>2023.0</v>
      </c>
      <c r="B183" s="12" t="s">
        <v>32</v>
      </c>
      <c r="C183" s="12" t="s">
        <v>33</v>
      </c>
      <c r="D183" s="11">
        <v>10.0</v>
      </c>
      <c r="E183" s="12" t="s">
        <v>35</v>
      </c>
      <c r="F183" s="11">
        <v>100.0</v>
      </c>
      <c r="G183" s="12" t="s">
        <v>35</v>
      </c>
      <c r="H183" s="11">
        <v>100.0</v>
      </c>
      <c r="I183" s="12" t="s">
        <v>36</v>
      </c>
      <c r="J183" s="11">
        <v>4.0</v>
      </c>
      <c r="K183" s="12" t="s">
        <v>42</v>
      </c>
      <c r="L183" s="11">
        <v>4100.0</v>
      </c>
      <c r="M183" s="12" t="s">
        <v>44</v>
      </c>
      <c r="N183" s="11">
        <v>4102.0</v>
      </c>
      <c r="O183" s="12" t="s">
        <v>45</v>
      </c>
      <c r="P183" s="11">
        <v>14788.0</v>
      </c>
      <c r="Q183" s="12" t="s">
        <v>7742</v>
      </c>
      <c r="R183" s="12" t="s">
        <v>7743</v>
      </c>
      <c r="S183" s="11">
        <v>4608.0</v>
      </c>
      <c r="T183" s="11">
        <v>1.0</v>
      </c>
      <c r="U183" s="12" t="s">
        <v>7618</v>
      </c>
      <c r="V183" s="11">
        <v>5291.0</v>
      </c>
      <c r="W183" s="11">
        <v>1.0770214E7</v>
      </c>
      <c r="X183" s="11">
        <v>79251.0</v>
      </c>
      <c r="Y183" s="11">
        <v>0.0</v>
      </c>
      <c r="Z183" s="12" t="s">
        <v>7744</v>
      </c>
      <c r="AA183" s="12" t="s">
        <v>7620</v>
      </c>
      <c r="AB183" s="16">
        <v>45507.0</v>
      </c>
      <c r="AC183" s="12" t="s">
        <v>4512</v>
      </c>
      <c r="AD183" s="12" t="s">
        <v>816</v>
      </c>
      <c r="AE183" s="12" t="s">
        <v>816</v>
      </c>
      <c r="AF183" s="12" t="s">
        <v>816</v>
      </c>
    </row>
    <row r="184" ht="14.25" hidden="1" customHeight="1">
      <c r="A184" s="3">
        <v>2023.0</v>
      </c>
      <c r="B184" s="4" t="s">
        <v>32</v>
      </c>
      <c r="C184" s="4" t="s">
        <v>33</v>
      </c>
      <c r="D184" s="3">
        <v>10.0</v>
      </c>
      <c r="E184" s="4" t="s">
        <v>35</v>
      </c>
      <c r="F184" s="3">
        <v>100.0</v>
      </c>
      <c r="G184" s="4" t="s">
        <v>35</v>
      </c>
      <c r="H184" s="3">
        <v>100.0</v>
      </c>
      <c r="I184" s="4" t="s">
        <v>36</v>
      </c>
      <c r="J184" s="3">
        <v>4.0</v>
      </c>
      <c r="K184" s="4" t="s">
        <v>42</v>
      </c>
      <c r="L184" s="3">
        <v>4100.0</v>
      </c>
      <c r="M184" s="4" t="s">
        <v>44</v>
      </c>
      <c r="N184" s="3">
        <v>4102.0</v>
      </c>
      <c r="O184" s="4" t="s">
        <v>45</v>
      </c>
      <c r="P184" s="3">
        <v>14789.0</v>
      </c>
      <c r="Q184" s="4" t="s">
        <v>7745</v>
      </c>
      <c r="R184" s="4" t="s">
        <v>7746</v>
      </c>
      <c r="S184" s="3">
        <v>745.0</v>
      </c>
      <c r="T184" s="3">
        <v>1.0</v>
      </c>
      <c r="U184" s="4" t="s">
        <v>7618</v>
      </c>
      <c r="V184" s="3">
        <v>5292.0</v>
      </c>
      <c r="W184" s="3">
        <v>3989148.0</v>
      </c>
      <c r="X184" s="3">
        <v>1536952.0</v>
      </c>
      <c r="Y184" s="3">
        <v>1536952.0</v>
      </c>
      <c r="Z184" s="4" t="s">
        <v>7747</v>
      </c>
      <c r="AA184" s="4" t="s">
        <v>7620</v>
      </c>
      <c r="AB184" s="5">
        <v>45507.0</v>
      </c>
      <c r="AC184" s="4" t="s">
        <v>4512</v>
      </c>
      <c r="AD184" s="4" t="s">
        <v>816</v>
      </c>
      <c r="AE184" s="4" t="s">
        <v>816</v>
      </c>
      <c r="AF184" s="4" t="s">
        <v>816</v>
      </c>
    </row>
    <row r="185" ht="14.25" hidden="1" customHeight="1">
      <c r="A185" s="11">
        <v>2023.0</v>
      </c>
      <c r="B185" s="12" t="s">
        <v>32</v>
      </c>
      <c r="C185" s="12" t="s">
        <v>33</v>
      </c>
      <c r="D185" s="11">
        <v>10.0</v>
      </c>
      <c r="E185" s="12" t="s">
        <v>35</v>
      </c>
      <c r="F185" s="11">
        <v>100.0</v>
      </c>
      <c r="G185" s="12" t="s">
        <v>35</v>
      </c>
      <c r="H185" s="11">
        <v>100.0</v>
      </c>
      <c r="I185" s="12" t="s">
        <v>36</v>
      </c>
      <c r="J185" s="11">
        <v>4.0</v>
      </c>
      <c r="K185" s="12" t="s">
        <v>42</v>
      </c>
      <c r="L185" s="11">
        <v>4100.0</v>
      </c>
      <c r="M185" s="12" t="s">
        <v>44</v>
      </c>
      <c r="N185" s="11">
        <v>4102.0</v>
      </c>
      <c r="O185" s="12" t="s">
        <v>45</v>
      </c>
      <c r="P185" s="11">
        <v>14789.0</v>
      </c>
      <c r="Q185" s="12" t="s">
        <v>7745</v>
      </c>
      <c r="R185" s="12" t="s">
        <v>7746</v>
      </c>
      <c r="S185" s="11">
        <v>745.0</v>
      </c>
      <c r="T185" s="11">
        <v>1.0</v>
      </c>
      <c r="U185" s="12" t="s">
        <v>7618</v>
      </c>
      <c r="V185" s="11">
        <v>5292.0</v>
      </c>
      <c r="W185" s="11">
        <v>3989148.0</v>
      </c>
      <c r="X185" s="11">
        <v>58707.0</v>
      </c>
      <c r="Y185" s="11">
        <v>0.0</v>
      </c>
      <c r="Z185" s="12" t="s">
        <v>7747</v>
      </c>
      <c r="AA185" s="12" t="s">
        <v>7620</v>
      </c>
      <c r="AB185" s="16">
        <v>45507.0</v>
      </c>
      <c r="AC185" s="12" t="s">
        <v>4512</v>
      </c>
      <c r="AD185" s="12" t="s">
        <v>816</v>
      </c>
      <c r="AE185" s="12" t="s">
        <v>816</v>
      </c>
      <c r="AF185" s="12" t="s">
        <v>816</v>
      </c>
    </row>
    <row r="186" ht="14.25" hidden="1" customHeight="1">
      <c r="A186" s="3">
        <v>2023.0</v>
      </c>
      <c r="B186" s="4" t="s">
        <v>32</v>
      </c>
      <c r="C186" s="4" t="s">
        <v>33</v>
      </c>
      <c r="D186" s="3">
        <v>10.0</v>
      </c>
      <c r="E186" s="4" t="s">
        <v>35</v>
      </c>
      <c r="F186" s="3">
        <v>100.0</v>
      </c>
      <c r="G186" s="4" t="s">
        <v>35</v>
      </c>
      <c r="H186" s="3">
        <v>100.0</v>
      </c>
      <c r="I186" s="4" t="s">
        <v>36</v>
      </c>
      <c r="J186" s="3">
        <v>4.0</v>
      </c>
      <c r="K186" s="4" t="s">
        <v>42</v>
      </c>
      <c r="L186" s="3">
        <v>4100.0</v>
      </c>
      <c r="M186" s="4" t="s">
        <v>44</v>
      </c>
      <c r="N186" s="3">
        <v>4102.0</v>
      </c>
      <c r="O186" s="4" t="s">
        <v>45</v>
      </c>
      <c r="P186" s="3">
        <v>14904.0</v>
      </c>
      <c r="Q186" s="4" t="s">
        <v>7748</v>
      </c>
      <c r="R186" s="4" t="s">
        <v>7749</v>
      </c>
      <c r="S186" s="3">
        <v>8778.0</v>
      </c>
      <c r="T186" s="3">
        <v>1.0</v>
      </c>
      <c r="U186" s="4" t="s">
        <v>7618</v>
      </c>
      <c r="V186" s="3">
        <v>5502.0</v>
      </c>
      <c r="W186" s="3">
        <v>1.8843687E7</v>
      </c>
      <c r="X186" s="3">
        <v>1.654230734E9</v>
      </c>
      <c r="Y186" s="3">
        <v>1.654230734E9</v>
      </c>
      <c r="Z186" s="4" t="s">
        <v>7750</v>
      </c>
      <c r="AA186" s="4" t="s">
        <v>7620</v>
      </c>
      <c r="AB186" s="5">
        <v>45507.0</v>
      </c>
      <c r="AC186" s="4" t="s">
        <v>4512</v>
      </c>
      <c r="AD186" s="4" t="s">
        <v>816</v>
      </c>
      <c r="AE186" s="4" t="s">
        <v>816</v>
      </c>
      <c r="AF186" s="4" t="s">
        <v>816</v>
      </c>
    </row>
    <row r="187" ht="14.25" hidden="1" customHeight="1">
      <c r="A187" s="11">
        <v>2023.0</v>
      </c>
      <c r="B187" s="12" t="s">
        <v>32</v>
      </c>
      <c r="C187" s="12" t="s">
        <v>33</v>
      </c>
      <c r="D187" s="11">
        <v>10.0</v>
      </c>
      <c r="E187" s="12" t="s">
        <v>35</v>
      </c>
      <c r="F187" s="11">
        <v>100.0</v>
      </c>
      <c r="G187" s="12" t="s">
        <v>35</v>
      </c>
      <c r="H187" s="11">
        <v>100.0</v>
      </c>
      <c r="I187" s="12" t="s">
        <v>36</v>
      </c>
      <c r="J187" s="11">
        <v>4.0</v>
      </c>
      <c r="K187" s="12" t="s">
        <v>42</v>
      </c>
      <c r="L187" s="11">
        <v>4100.0</v>
      </c>
      <c r="M187" s="12" t="s">
        <v>44</v>
      </c>
      <c r="N187" s="11">
        <v>4102.0</v>
      </c>
      <c r="O187" s="12" t="s">
        <v>45</v>
      </c>
      <c r="P187" s="11">
        <v>14904.0</v>
      </c>
      <c r="Q187" s="12" t="s">
        <v>7748</v>
      </c>
      <c r="R187" s="12" t="s">
        <v>7749</v>
      </c>
      <c r="S187" s="11">
        <v>8778.0</v>
      </c>
      <c r="T187" s="11">
        <v>1.0</v>
      </c>
      <c r="U187" s="12" t="s">
        <v>7618</v>
      </c>
      <c r="V187" s="11">
        <v>5502.0</v>
      </c>
      <c r="W187" s="11">
        <v>1.8843687E7</v>
      </c>
      <c r="X187" s="11">
        <v>1.0</v>
      </c>
      <c r="Y187" s="11">
        <v>0.0</v>
      </c>
      <c r="Z187" s="12" t="s">
        <v>7750</v>
      </c>
      <c r="AA187" s="12" t="s">
        <v>7620</v>
      </c>
      <c r="AB187" s="16">
        <v>45507.0</v>
      </c>
      <c r="AC187" s="12" t="s">
        <v>4512</v>
      </c>
      <c r="AD187" s="12" t="s">
        <v>816</v>
      </c>
      <c r="AE187" s="12" t="s">
        <v>816</v>
      </c>
      <c r="AF187" s="12" t="s">
        <v>816</v>
      </c>
    </row>
    <row r="188" ht="14.25" hidden="1" customHeight="1">
      <c r="A188" s="3">
        <v>2023.0</v>
      </c>
      <c r="B188" s="4" t="s">
        <v>32</v>
      </c>
      <c r="C188" s="4" t="s">
        <v>33</v>
      </c>
      <c r="D188" s="3">
        <v>10.0</v>
      </c>
      <c r="E188" s="4" t="s">
        <v>35</v>
      </c>
      <c r="F188" s="3">
        <v>100.0</v>
      </c>
      <c r="G188" s="4" t="s">
        <v>35</v>
      </c>
      <c r="H188" s="3">
        <v>100.0</v>
      </c>
      <c r="I188" s="4" t="s">
        <v>36</v>
      </c>
      <c r="J188" s="3">
        <v>4.0</v>
      </c>
      <c r="K188" s="4" t="s">
        <v>42</v>
      </c>
      <c r="L188" s="3">
        <v>4100.0</v>
      </c>
      <c r="M188" s="4" t="s">
        <v>44</v>
      </c>
      <c r="N188" s="3">
        <v>4102.0</v>
      </c>
      <c r="O188" s="4" t="s">
        <v>45</v>
      </c>
      <c r="P188" s="3">
        <v>14923.0</v>
      </c>
      <c r="Q188" s="4" t="s">
        <v>7751</v>
      </c>
      <c r="R188" s="4" t="s">
        <v>7752</v>
      </c>
      <c r="S188" s="3">
        <v>8975.0</v>
      </c>
      <c r="T188" s="3">
        <v>1.0</v>
      </c>
      <c r="U188" s="4" t="s">
        <v>7618</v>
      </c>
      <c r="V188" s="3">
        <v>5309.0</v>
      </c>
      <c r="W188" s="3">
        <v>3959793.0</v>
      </c>
      <c r="X188" s="3">
        <v>3.53446001E8</v>
      </c>
      <c r="Y188" s="3">
        <v>3.53446001E8</v>
      </c>
      <c r="Z188" s="4" t="s">
        <v>7753</v>
      </c>
      <c r="AA188" s="4" t="s">
        <v>7620</v>
      </c>
      <c r="AB188" s="5">
        <v>45507.0</v>
      </c>
      <c r="AC188" s="4" t="s">
        <v>4512</v>
      </c>
      <c r="AD188" s="4" t="s">
        <v>816</v>
      </c>
      <c r="AE188" s="4" t="s">
        <v>816</v>
      </c>
      <c r="AF188" s="4" t="s">
        <v>816</v>
      </c>
    </row>
    <row r="189" ht="14.25" hidden="1" customHeight="1">
      <c r="A189" s="11">
        <v>2023.0</v>
      </c>
      <c r="B189" s="12" t="s">
        <v>32</v>
      </c>
      <c r="C189" s="12" t="s">
        <v>33</v>
      </c>
      <c r="D189" s="11">
        <v>10.0</v>
      </c>
      <c r="E189" s="12" t="s">
        <v>35</v>
      </c>
      <c r="F189" s="11">
        <v>100.0</v>
      </c>
      <c r="G189" s="12" t="s">
        <v>35</v>
      </c>
      <c r="H189" s="11">
        <v>100.0</v>
      </c>
      <c r="I189" s="12" t="s">
        <v>36</v>
      </c>
      <c r="J189" s="11">
        <v>4.0</v>
      </c>
      <c r="K189" s="12" t="s">
        <v>42</v>
      </c>
      <c r="L189" s="11">
        <v>4100.0</v>
      </c>
      <c r="M189" s="12" t="s">
        <v>44</v>
      </c>
      <c r="N189" s="11">
        <v>4102.0</v>
      </c>
      <c r="O189" s="12" t="s">
        <v>45</v>
      </c>
      <c r="P189" s="11">
        <v>14923.0</v>
      </c>
      <c r="Q189" s="12" t="s">
        <v>7751</v>
      </c>
      <c r="R189" s="12" t="s">
        <v>7752</v>
      </c>
      <c r="S189" s="11">
        <v>8975.0</v>
      </c>
      <c r="T189" s="11">
        <v>1.0</v>
      </c>
      <c r="U189" s="12" t="s">
        <v>7618</v>
      </c>
      <c r="V189" s="11">
        <v>5309.0</v>
      </c>
      <c r="W189" s="11">
        <v>3959793.0</v>
      </c>
      <c r="X189" s="11">
        <v>29354.0</v>
      </c>
      <c r="Y189" s="11">
        <v>0.0</v>
      </c>
      <c r="Z189" s="12" t="s">
        <v>7753</v>
      </c>
      <c r="AA189" s="12" t="s">
        <v>7620</v>
      </c>
      <c r="AB189" s="16">
        <v>45507.0</v>
      </c>
      <c r="AC189" s="12" t="s">
        <v>4512</v>
      </c>
      <c r="AD189" s="12" t="s">
        <v>816</v>
      </c>
      <c r="AE189" s="12" t="s">
        <v>816</v>
      </c>
      <c r="AF189" s="12" t="s">
        <v>816</v>
      </c>
    </row>
    <row r="190" ht="14.25" hidden="1" customHeight="1">
      <c r="A190" s="3">
        <v>2023.0</v>
      </c>
      <c r="B190" s="4" t="s">
        <v>32</v>
      </c>
      <c r="C190" s="4" t="s">
        <v>33</v>
      </c>
      <c r="D190" s="3">
        <v>10.0</v>
      </c>
      <c r="E190" s="4" t="s">
        <v>35</v>
      </c>
      <c r="F190" s="3">
        <v>100.0</v>
      </c>
      <c r="G190" s="4" t="s">
        <v>35</v>
      </c>
      <c r="H190" s="3">
        <v>100.0</v>
      </c>
      <c r="I190" s="4" t="s">
        <v>36</v>
      </c>
      <c r="J190" s="3">
        <v>4.0</v>
      </c>
      <c r="K190" s="4" t="s">
        <v>42</v>
      </c>
      <c r="L190" s="3">
        <v>4100.0</v>
      </c>
      <c r="M190" s="4" t="s">
        <v>44</v>
      </c>
      <c r="N190" s="3">
        <v>4102.0</v>
      </c>
      <c r="O190" s="4" t="s">
        <v>45</v>
      </c>
      <c r="P190" s="3">
        <v>14924.0</v>
      </c>
      <c r="Q190" s="4" t="s">
        <v>7754</v>
      </c>
      <c r="R190" s="4" t="s">
        <v>7755</v>
      </c>
      <c r="S190" s="3">
        <v>90.0</v>
      </c>
      <c r="T190" s="3">
        <v>1.0</v>
      </c>
      <c r="U190" s="4" t="s">
        <v>7618</v>
      </c>
      <c r="V190" s="3">
        <v>5310.0</v>
      </c>
      <c r="W190" s="3">
        <v>3959793.0</v>
      </c>
      <c r="X190" s="3">
        <v>3.56381401E8</v>
      </c>
      <c r="Y190" s="3">
        <v>3.56381401E8</v>
      </c>
      <c r="Z190" s="4" t="s">
        <v>7756</v>
      </c>
      <c r="AA190" s="4" t="s">
        <v>7620</v>
      </c>
      <c r="AB190" s="5">
        <v>45507.0</v>
      </c>
      <c r="AC190" s="4" t="s">
        <v>4512</v>
      </c>
      <c r="AD190" s="4" t="s">
        <v>816</v>
      </c>
      <c r="AE190" s="4" t="s">
        <v>816</v>
      </c>
      <c r="AF190" s="4" t="s">
        <v>816</v>
      </c>
    </row>
    <row r="191" ht="14.25" hidden="1" customHeight="1">
      <c r="A191" s="11">
        <v>2023.0</v>
      </c>
      <c r="B191" s="12" t="s">
        <v>32</v>
      </c>
      <c r="C191" s="12" t="s">
        <v>33</v>
      </c>
      <c r="D191" s="11">
        <v>10.0</v>
      </c>
      <c r="E191" s="12" t="s">
        <v>35</v>
      </c>
      <c r="F191" s="11">
        <v>100.0</v>
      </c>
      <c r="G191" s="12" t="s">
        <v>35</v>
      </c>
      <c r="H191" s="11">
        <v>100.0</v>
      </c>
      <c r="I191" s="12" t="s">
        <v>36</v>
      </c>
      <c r="J191" s="11">
        <v>4.0</v>
      </c>
      <c r="K191" s="12" t="s">
        <v>42</v>
      </c>
      <c r="L191" s="11">
        <v>4100.0</v>
      </c>
      <c r="M191" s="12" t="s">
        <v>44</v>
      </c>
      <c r="N191" s="11">
        <v>4102.0</v>
      </c>
      <c r="O191" s="12" t="s">
        <v>45</v>
      </c>
      <c r="P191" s="11">
        <v>14924.0</v>
      </c>
      <c r="Q191" s="12" t="s">
        <v>7754</v>
      </c>
      <c r="R191" s="12" t="s">
        <v>7755</v>
      </c>
      <c r="S191" s="11">
        <v>90.0</v>
      </c>
      <c r="T191" s="11">
        <v>1.0</v>
      </c>
      <c r="U191" s="12" t="s">
        <v>7618</v>
      </c>
      <c r="V191" s="11">
        <v>5310.0</v>
      </c>
      <c r="W191" s="11">
        <v>3959793.0</v>
      </c>
      <c r="X191" s="11">
        <v>29354.0</v>
      </c>
      <c r="Y191" s="11">
        <v>0.0</v>
      </c>
      <c r="Z191" s="12" t="s">
        <v>7756</v>
      </c>
      <c r="AA191" s="12" t="s">
        <v>7620</v>
      </c>
      <c r="AB191" s="16">
        <v>45507.0</v>
      </c>
      <c r="AC191" s="12" t="s">
        <v>4512</v>
      </c>
      <c r="AD191" s="12" t="s">
        <v>816</v>
      </c>
      <c r="AE191" s="12" t="s">
        <v>816</v>
      </c>
      <c r="AF191" s="12" t="s">
        <v>816</v>
      </c>
    </row>
    <row r="192" ht="14.25" hidden="1" customHeight="1">
      <c r="A192" s="3">
        <v>2023.0</v>
      </c>
      <c r="B192" s="4" t="s">
        <v>32</v>
      </c>
      <c r="C192" s="4" t="s">
        <v>33</v>
      </c>
      <c r="D192" s="3">
        <v>10.0</v>
      </c>
      <c r="E192" s="4" t="s">
        <v>35</v>
      </c>
      <c r="F192" s="3">
        <v>100.0</v>
      </c>
      <c r="G192" s="4" t="s">
        <v>35</v>
      </c>
      <c r="H192" s="3">
        <v>100.0</v>
      </c>
      <c r="I192" s="4" t="s">
        <v>36</v>
      </c>
      <c r="J192" s="3">
        <v>4.0</v>
      </c>
      <c r="K192" s="4" t="s">
        <v>42</v>
      </c>
      <c r="L192" s="3">
        <v>4100.0</v>
      </c>
      <c r="M192" s="4" t="s">
        <v>44</v>
      </c>
      <c r="N192" s="3">
        <v>4102.0</v>
      </c>
      <c r="O192" s="4" t="s">
        <v>45</v>
      </c>
      <c r="P192" s="3">
        <v>14925.0</v>
      </c>
      <c r="Q192" s="4" t="s">
        <v>7757</v>
      </c>
      <c r="R192" s="4" t="s">
        <v>7758</v>
      </c>
      <c r="S192" s="3">
        <v>7691.0</v>
      </c>
      <c r="T192" s="3">
        <v>1.0</v>
      </c>
      <c r="U192" s="4" t="s">
        <v>7618</v>
      </c>
      <c r="V192" s="3">
        <v>5312.0</v>
      </c>
      <c r="W192" s="3">
        <v>1.0690963E7</v>
      </c>
      <c r="X192" s="3">
        <v>9.54261595E8</v>
      </c>
      <c r="Y192" s="3">
        <v>8.22313815E8</v>
      </c>
      <c r="Z192" s="4" t="s">
        <v>7759</v>
      </c>
      <c r="AA192" s="4" t="s">
        <v>7620</v>
      </c>
      <c r="AB192" s="5">
        <v>45507.0</v>
      </c>
      <c r="AC192" s="4" t="s">
        <v>4512</v>
      </c>
      <c r="AD192" s="4" t="s">
        <v>816</v>
      </c>
      <c r="AE192" s="4" t="s">
        <v>816</v>
      </c>
      <c r="AF192" s="4" t="s">
        <v>816</v>
      </c>
    </row>
    <row r="193" ht="14.25" hidden="1" customHeight="1">
      <c r="A193" s="11">
        <v>2023.0</v>
      </c>
      <c r="B193" s="12" t="s">
        <v>32</v>
      </c>
      <c r="C193" s="12" t="s">
        <v>33</v>
      </c>
      <c r="D193" s="11">
        <v>10.0</v>
      </c>
      <c r="E193" s="12" t="s">
        <v>35</v>
      </c>
      <c r="F193" s="11">
        <v>100.0</v>
      </c>
      <c r="G193" s="12" t="s">
        <v>35</v>
      </c>
      <c r="H193" s="11">
        <v>100.0</v>
      </c>
      <c r="I193" s="12" t="s">
        <v>36</v>
      </c>
      <c r="J193" s="11">
        <v>4.0</v>
      </c>
      <c r="K193" s="12" t="s">
        <v>42</v>
      </c>
      <c r="L193" s="11">
        <v>4100.0</v>
      </c>
      <c r="M193" s="12" t="s">
        <v>44</v>
      </c>
      <c r="N193" s="11">
        <v>4102.0</v>
      </c>
      <c r="O193" s="12" t="s">
        <v>45</v>
      </c>
      <c r="P193" s="11">
        <v>14925.0</v>
      </c>
      <c r="Q193" s="12" t="s">
        <v>7757</v>
      </c>
      <c r="R193" s="12" t="s">
        <v>7758</v>
      </c>
      <c r="S193" s="11">
        <v>7691.0</v>
      </c>
      <c r="T193" s="11">
        <v>1.0</v>
      </c>
      <c r="U193" s="12" t="s">
        <v>7618</v>
      </c>
      <c r="V193" s="11">
        <v>5312.0</v>
      </c>
      <c r="W193" s="11">
        <v>1.0690963E7</v>
      </c>
      <c r="X193" s="11">
        <v>79251.0</v>
      </c>
      <c r="Y193" s="11">
        <v>0.0</v>
      </c>
      <c r="Z193" s="12" t="s">
        <v>7759</v>
      </c>
      <c r="AA193" s="12" t="s">
        <v>7620</v>
      </c>
      <c r="AB193" s="16">
        <v>45507.0</v>
      </c>
      <c r="AC193" s="12" t="s">
        <v>4512</v>
      </c>
      <c r="AD193" s="12" t="s">
        <v>816</v>
      </c>
      <c r="AE193" s="12" t="s">
        <v>816</v>
      </c>
      <c r="AF193" s="12" t="s">
        <v>816</v>
      </c>
    </row>
    <row r="194" ht="14.25" hidden="1" customHeight="1">
      <c r="A194" s="3">
        <v>2023.0</v>
      </c>
      <c r="B194" s="4" t="s">
        <v>32</v>
      </c>
      <c r="C194" s="4" t="s">
        <v>33</v>
      </c>
      <c r="D194" s="3">
        <v>10.0</v>
      </c>
      <c r="E194" s="4" t="s">
        <v>35</v>
      </c>
      <c r="F194" s="3">
        <v>100.0</v>
      </c>
      <c r="G194" s="4" t="s">
        <v>35</v>
      </c>
      <c r="H194" s="3">
        <v>100.0</v>
      </c>
      <c r="I194" s="4" t="s">
        <v>36</v>
      </c>
      <c r="J194" s="3">
        <v>4.0</v>
      </c>
      <c r="K194" s="4" t="s">
        <v>42</v>
      </c>
      <c r="L194" s="3">
        <v>4100.0</v>
      </c>
      <c r="M194" s="4" t="s">
        <v>44</v>
      </c>
      <c r="N194" s="3">
        <v>4102.0</v>
      </c>
      <c r="O194" s="4" t="s">
        <v>45</v>
      </c>
      <c r="P194" s="3">
        <v>14926.0</v>
      </c>
      <c r="Q194" s="4" t="s">
        <v>7760</v>
      </c>
      <c r="R194" s="4" t="s">
        <v>7761</v>
      </c>
      <c r="S194" s="3">
        <v>8925.0</v>
      </c>
      <c r="T194" s="3">
        <v>1.0</v>
      </c>
      <c r="U194" s="4" t="s">
        <v>7618</v>
      </c>
      <c r="V194" s="3">
        <v>5313.0</v>
      </c>
      <c r="W194" s="3">
        <v>3959793.0</v>
      </c>
      <c r="X194" s="3">
        <v>3.53446001E8</v>
      </c>
      <c r="Y194" s="3">
        <v>3.53446001E8</v>
      </c>
      <c r="Z194" s="4" t="s">
        <v>7762</v>
      </c>
      <c r="AA194" s="4" t="s">
        <v>7620</v>
      </c>
      <c r="AB194" s="5">
        <v>45507.0</v>
      </c>
      <c r="AC194" s="4" t="s">
        <v>4512</v>
      </c>
      <c r="AD194" s="4" t="s">
        <v>816</v>
      </c>
      <c r="AE194" s="4" t="s">
        <v>816</v>
      </c>
      <c r="AF194" s="4" t="s">
        <v>816</v>
      </c>
    </row>
    <row r="195" ht="14.25" hidden="1" customHeight="1">
      <c r="A195" s="11">
        <v>2023.0</v>
      </c>
      <c r="B195" s="12" t="s">
        <v>32</v>
      </c>
      <c r="C195" s="12" t="s">
        <v>33</v>
      </c>
      <c r="D195" s="11">
        <v>10.0</v>
      </c>
      <c r="E195" s="12" t="s">
        <v>35</v>
      </c>
      <c r="F195" s="11">
        <v>100.0</v>
      </c>
      <c r="G195" s="12" t="s">
        <v>35</v>
      </c>
      <c r="H195" s="11">
        <v>100.0</v>
      </c>
      <c r="I195" s="12" t="s">
        <v>36</v>
      </c>
      <c r="J195" s="11">
        <v>4.0</v>
      </c>
      <c r="K195" s="12" t="s">
        <v>42</v>
      </c>
      <c r="L195" s="11">
        <v>4100.0</v>
      </c>
      <c r="M195" s="12" t="s">
        <v>44</v>
      </c>
      <c r="N195" s="11">
        <v>4102.0</v>
      </c>
      <c r="O195" s="12" t="s">
        <v>45</v>
      </c>
      <c r="P195" s="11">
        <v>14926.0</v>
      </c>
      <c r="Q195" s="12" t="s">
        <v>7760</v>
      </c>
      <c r="R195" s="12" t="s">
        <v>7761</v>
      </c>
      <c r="S195" s="11">
        <v>8925.0</v>
      </c>
      <c r="T195" s="11">
        <v>1.0</v>
      </c>
      <c r="U195" s="12" t="s">
        <v>7618</v>
      </c>
      <c r="V195" s="11">
        <v>5313.0</v>
      </c>
      <c r="W195" s="11">
        <v>3959793.0</v>
      </c>
      <c r="X195" s="11">
        <v>29354.0</v>
      </c>
      <c r="Y195" s="11">
        <v>0.0</v>
      </c>
      <c r="Z195" s="12" t="s">
        <v>7762</v>
      </c>
      <c r="AA195" s="12" t="s">
        <v>7620</v>
      </c>
      <c r="AB195" s="16">
        <v>45507.0</v>
      </c>
      <c r="AC195" s="12" t="s">
        <v>4512</v>
      </c>
      <c r="AD195" s="12" t="s">
        <v>816</v>
      </c>
      <c r="AE195" s="12" t="s">
        <v>816</v>
      </c>
      <c r="AF195" s="12" t="s">
        <v>816</v>
      </c>
    </row>
    <row r="196" ht="14.25" hidden="1" customHeight="1">
      <c r="A196" s="3">
        <v>2023.0</v>
      </c>
      <c r="B196" s="4" t="s">
        <v>32</v>
      </c>
      <c r="C196" s="4" t="s">
        <v>33</v>
      </c>
      <c r="D196" s="3">
        <v>10.0</v>
      </c>
      <c r="E196" s="4" t="s">
        <v>35</v>
      </c>
      <c r="F196" s="3">
        <v>100.0</v>
      </c>
      <c r="G196" s="4" t="s">
        <v>35</v>
      </c>
      <c r="H196" s="3">
        <v>100.0</v>
      </c>
      <c r="I196" s="4" t="s">
        <v>36</v>
      </c>
      <c r="J196" s="3">
        <v>4.0</v>
      </c>
      <c r="K196" s="4" t="s">
        <v>42</v>
      </c>
      <c r="L196" s="3">
        <v>4100.0</v>
      </c>
      <c r="M196" s="4" t="s">
        <v>44</v>
      </c>
      <c r="N196" s="3">
        <v>4102.0</v>
      </c>
      <c r="O196" s="4" t="s">
        <v>45</v>
      </c>
      <c r="P196" s="3">
        <v>14927.0</v>
      </c>
      <c r="Q196" s="4" t="s">
        <v>7763</v>
      </c>
      <c r="R196" s="4" t="s">
        <v>7764</v>
      </c>
      <c r="S196" s="3">
        <v>6795.0</v>
      </c>
      <c r="T196" s="3">
        <v>1.0</v>
      </c>
      <c r="U196" s="4" t="s">
        <v>7618</v>
      </c>
      <c r="V196" s="3">
        <v>5315.0</v>
      </c>
      <c r="W196" s="3">
        <v>1.0690963E7</v>
      </c>
      <c r="X196" s="3">
        <v>7.90522505E8</v>
      </c>
      <c r="Y196" s="3">
        <v>7.26506089E8</v>
      </c>
      <c r="Z196" s="4" t="s">
        <v>7765</v>
      </c>
      <c r="AA196" s="4" t="s">
        <v>7620</v>
      </c>
      <c r="AB196" s="5">
        <v>45507.0</v>
      </c>
      <c r="AC196" s="4" t="s">
        <v>4512</v>
      </c>
      <c r="AD196" s="4" t="s">
        <v>816</v>
      </c>
      <c r="AE196" s="4" t="s">
        <v>816</v>
      </c>
      <c r="AF196" s="4" t="s">
        <v>816</v>
      </c>
    </row>
    <row r="197" ht="14.25" hidden="1" customHeight="1">
      <c r="A197" s="11">
        <v>2023.0</v>
      </c>
      <c r="B197" s="12" t="s">
        <v>32</v>
      </c>
      <c r="C197" s="12" t="s">
        <v>33</v>
      </c>
      <c r="D197" s="11">
        <v>10.0</v>
      </c>
      <c r="E197" s="12" t="s">
        <v>35</v>
      </c>
      <c r="F197" s="11">
        <v>100.0</v>
      </c>
      <c r="G197" s="12" t="s">
        <v>35</v>
      </c>
      <c r="H197" s="11">
        <v>100.0</v>
      </c>
      <c r="I197" s="12" t="s">
        <v>36</v>
      </c>
      <c r="J197" s="11">
        <v>4.0</v>
      </c>
      <c r="K197" s="12" t="s">
        <v>42</v>
      </c>
      <c r="L197" s="11">
        <v>4100.0</v>
      </c>
      <c r="M197" s="12" t="s">
        <v>44</v>
      </c>
      <c r="N197" s="11">
        <v>4102.0</v>
      </c>
      <c r="O197" s="12" t="s">
        <v>45</v>
      </c>
      <c r="P197" s="11">
        <v>14927.0</v>
      </c>
      <c r="Q197" s="12" t="s">
        <v>7763</v>
      </c>
      <c r="R197" s="12" t="s">
        <v>7764</v>
      </c>
      <c r="S197" s="11">
        <v>6795.0</v>
      </c>
      <c r="T197" s="11">
        <v>1.0</v>
      </c>
      <c r="U197" s="12" t="s">
        <v>7618</v>
      </c>
      <c r="V197" s="11">
        <v>5315.0</v>
      </c>
      <c r="W197" s="11">
        <v>1.0690963E7</v>
      </c>
      <c r="X197" s="11">
        <v>79251.0</v>
      </c>
      <c r="Y197" s="11">
        <v>0.0</v>
      </c>
      <c r="Z197" s="12" t="s">
        <v>7765</v>
      </c>
      <c r="AA197" s="12" t="s">
        <v>7620</v>
      </c>
      <c r="AB197" s="16">
        <v>45507.0</v>
      </c>
      <c r="AC197" s="12" t="s">
        <v>4512</v>
      </c>
      <c r="AD197" s="12" t="s">
        <v>816</v>
      </c>
      <c r="AE197" s="12" t="s">
        <v>816</v>
      </c>
      <c r="AF197" s="12" t="s">
        <v>816</v>
      </c>
    </row>
    <row r="198" ht="14.25" hidden="1" customHeight="1">
      <c r="A198" s="3">
        <v>2023.0</v>
      </c>
      <c r="B198" s="4" t="s">
        <v>32</v>
      </c>
      <c r="C198" s="4" t="s">
        <v>33</v>
      </c>
      <c r="D198" s="3">
        <v>10.0</v>
      </c>
      <c r="E198" s="4" t="s">
        <v>35</v>
      </c>
      <c r="F198" s="3">
        <v>100.0</v>
      </c>
      <c r="G198" s="4" t="s">
        <v>35</v>
      </c>
      <c r="H198" s="3">
        <v>100.0</v>
      </c>
      <c r="I198" s="4" t="s">
        <v>36</v>
      </c>
      <c r="J198" s="3">
        <v>4.0</v>
      </c>
      <c r="K198" s="4" t="s">
        <v>42</v>
      </c>
      <c r="L198" s="3">
        <v>4100.0</v>
      </c>
      <c r="M198" s="4" t="s">
        <v>44</v>
      </c>
      <c r="N198" s="3">
        <v>4102.0</v>
      </c>
      <c r="O198" s="4" t="s">
        <v>45</v>
      </c>
      <c r="P198" s="3">
        <v>14937.0</v>
      </c>
      <c r="Q198" s="4" t="s">
        <v>7766</v>
      </c>
      <c r="R198" s="4" t="s">
        <v>7767</v>
      </c>
      <c r="S198" s="3">
        <v>0.0</v>
      </c>
      <c r="T198" s="3">
        <v>1.0</v>
      </c>
      <c r="U198" s="4" t="s">
        <v>7618</v>
      </c>
      <c r="V198" s="3">
        <v>5316.0</v>
      </c>
      <c r="W198" s="3">
        <v>1.0690963E7</v>
      </c>
      <c r="X198" s="3">
        <v>0.0</v>
      </c>
      <c r="Y198" s="3">
        <v>0.0</v>
      </c>
      <c r="Z198" s="4" t="s">
        <v>7768</v>
      </c>
      <c r="AA198" s="4" t="s">
        <v>7620</v>
      </c>
      <c r="AB198" s="5">
        <v>45507.0</v>
      </c>
      <c r="AC198" s="4" t="s">
        <v>4512</v>
      </c>
      <c r="AD198" s="4" t="s">
        <v>816</v>
      </c>
      <c r="AE198" s="4" t="s">
        <v>816</v>
      </c>
      <c r="AF198" s="4" t="s">
        <v>816</v>
      </c>
    </row>
    <row r="199" ht="14.25" hidden="1" customHeight="1">
      <c r="A199" s="11">
        <v>2023.0</v>
      </c>
      <c r="B199" s="12" t="s">
        <v>32</v>
      </c>
      <c r="C199" s="12" t="s">
        <v>33</v>
      </c>
      <c r="D199" s="11">
        <v>10.0</v>
      </c>
      <c r="E199" s="12" t="s">
        <v>35</v>
      </c>
      <c r="F199" s="11">
        <v>100.0</v>
      </c>
      <c r="G199" s="12" t="s">
        <v>35</v>
      </c>
      <c r="H199" s="11">
        <v>100.0</v>
      </c>
      <c r="I199" s="12" t="s">
        <v>36</v>
      </c>
      <c r="J199" s="11">
        <v>4.0</v>
      </c>
      <c r="K199" s="12" t="s">
        <v>42</v>
      </c>
      <c r="L199" s="11">
        <v>4100.0</v>
      </c>
      <c r="M199" s="12" t="s">
        <v>44</v>
      </c>
      <c r="N199" s="11">
        <v>4102.0</v>
      </c>
      <c r="O199" s="12" t="s">
        <v>45</v>
      </c>
      <c r="P199" s="11">
        <v>14937.0</v>
      </c>
      <c r="Q199" s="12" t="s">
        <v>7766</v>
      </c>
      <c r="R199" s="12" t="s">
        <v>7767</v>
      </c>
      <c r="S199" s="11">
        <v>0.0</v>
      </c>
      <c r="T199" s="11">
        <v>1.0</v>
      </c>
      <c r="U199" s="12" t="s">
        <v>7618</v>
      </c>
      <c r="V199" s="11">
        <v>5316.0</v>
      </c>
      <c r="W199" s="11">
        <v>1.0690963E7</v>
      </c>
      <c r="X199" s="11">
        <v>0.0</v>
      </c>
      <c r="Y199" s="11">
        <v>0.0</v>
      </c>
      <c r="Z199" s="12" t="s">
        <v>7768</v>
      </c>
      <c r="AA199" s="12" t="s">
        <v>7620</v>
      </c>
      <c r="AB199" s="16">
        <v>45507.0</v>
      </c>
      <c r="AC199" s="12" t="s">
        <v>4512</v>
      </c>
      <c r="AD199" s="12" t="s">
        <v>816</v>
      </c>
      <c r="AE199" s="12" t="s">
        <v>816</v>
      </c>
      <c r="AF199" s="12" t="s">
        <v>816</v>
      </c>
    </row>
    <row r="200" ht="14.25" hidden="1" customHeight="1">
      <c r="A200" s="3">
        <v>2023.0</v>
      </c>
      <c r="B200" s="4" t="s">
        <v>32</v>
      </c>
      <c r="C200" s="4" t="s">
        <v>33</v>
      </c>
      <c r="D200" s="3">
        <v>10.0</v>
      </c>
      <c r="E200" s="4" t="s">
        <v>35</v>
      </c>
      <c r="F200" s="3">
        <v>100.0</v>
      </c>
      <c r="G200" s="4" t="s">
        <v>35</v>
      </c>
      <c r="H200" s="3">
        <v>100.0</v>
      </c>
      <c r="I200" s="4" t="s">
        <v>36</v>
      </c>
      <c r="J200" s="3">
        <v>4.0</v>
      </c>
      <c r="K200" s="4" t="s">
        <v>42</v>
      </c>
      <c r="L200" s="3">
        <v>4100.0</v>
      </c>
      <c r="M200" s="4" t="s">
        <v>44</v>
      </c>
      <c r="N200" s="3">
        <v>4102.0</v>
      </c>
      <c r="O200" s="4" t="s">
        <v>45</v>
      </c>
      <c r="P200" s="3">
        <v>14938.0</v>
      </c>
      <c r="Q200" s="4" t="s">
        <v>7769</v>
      </c>
      <c r="R200" s="4" t="s">
        <v>7770</v>
      </c>
      <c r="S200" s="3">
        <v>7419.0</v>
      </c>
      <c r="T200" s="3">
        <v>1.0</v>
      </c>
      <c r="U200" s="4" t="s">
        <v>7618</v>
      </c>
      <c r="V200" s="3">
        <v>5314.0</v>
      </c>
      <c r="W200" s="3">
        <v>3959793.0</v>
      </c>
      <c r="X200" s="3">
        <v>3.5707365E7</v>
      </c>
      <c r="Y200" s="3">
        <v>2.93809315E8</v>
      </c>
      <c r="Z200" s="4" t="s">
        <v>7771</v>
      </c>
      <c r="AA200" s="4" t="s">
        <v>7620</v>
      </c>
      <c r="AB200" s="5">
        <v>45507.0</v>
      </c>
      <c r="AC200" s="4" t="s">
        <v>4512</v>
      </c>
      <c r="AD200" s="4" t="s">
        <v>816</v>
      </c>
      <c r="AE200" s="4" t="s">
        <v>816</v>
      </c>
      <c r="AF200" s="4" t="s">
        <v>816</v>
      </c>
    </row>
    <row r="201" ht="14.25" hidden="1" customHeight="1">
      <c r="A201" s="11">
        <v>2023.0</v>
      </c>
      <c r="B201" s="12" t="s">
        <v>32</v>
      </c>
      <c r="C201" s="12" t="s">
        <v>33</v>
      </c>
      <c r="D201" s="11">
        <v>10.0</v>
      </c>
      <c r="E201" s="12" t="s">
        <v>35</v>
      </c>
      <c r="F201" s="11">
        <v>100.0</v>
      </c>
      <c r="G201" s="12" t="s">
        <v>35</v>
      </c>
      <c r="H201" s="11">
        <v>100.0</v>
      </c>
      <c r="I201" s="12" t="s">
        <v>36</v>
      </c>
      <c r="J201" s="11">
        <v>4.0</v>
      </c>
      <c r="K201" s="12" t="s">
        <v>42</v>
      </c>
      <c r="L201" s="11">
        <v>4100.0</v>
      </c>
      <c r="M201" s="12" t="s">
        <v>44</v>
      </c>
      <c r="N201" s="11">
        <v>4102.0</v>
      </c>
      <c r="O201" s="12" t="s">
        <v>45</v>
      </c>
      <c r="P201" s="11">
        <v>14938.0</v>
      </c>
      <c r="Q201" s="12" t="s">
        <v>7769</v>
      </c>
      <c r="R201" s="12" t="s">
        <v>7770</v>
      </c>
      <c r="S201" s="11">
        <v>7419.0</v>
      </c>
      <c r="T201" s="11">
        <v>1.0</v>
      </c>
      <c r="U201" s="12" t="s">
        <v>7618</v>
      </c>
      <c r="V201" s="11">
        <v>5314.0</v>
      </c>
      <c r="W201" s="11">
        <v>3959793.0</v>
      </c>
      <c r="X201" s="11">
        <v>29354.0</v>
      </c>
      <c r="Y201" s="11">
        <v>0.0</v>
      </c>
      <c r="Z201" s="12" t="s">
        <v>7771</v>
      </c>
      <c r="AA201" s="12" t="s">
        <v>7620</v>
      </c>
      <c r="AB201" s="16">
        <v>45507.0</v>
      </c>
      <c r="AC201" s="12" t="s">
        <v>4512</v>
      </c>
      <c r="AD201" s="12" t="s">
        <v>816</v>
      </c>
      <c r="AE201" s="12" t="s">
        <v>816</v>
      </c>
      <c r="AF201" s="12" t="s">
        <v>816</v>
      </c>
    </row>
    <row r="202" ht="14.25" hidden="1" customHeight="1">
      <c r="A202" s="3">
        <v>2023.0</v>
      </c>
      <c r="B202" s="4" t="s">
        <v>32</v>
      </c>
      <c r="C202" s="4" t="s">
        <v>33</v>
      </c>
      <c r="D202" s="3">
        <v>10.0</v>
      </c>
      <c r="E202" s="4" t="s">
        <v>35</v>
      </c>
      <c r="F202" s="3">
        <v>100.0</v>
      </c>
      <c r="G202" s="4" t="s">
        <v>35</v>
      </c>
      <c r="H202" s="3">
        <v>100.0</v>
      </c>
      <c r="I202" s="4" t="s">
        <v>36</v>
      </c>
      <c r="J202" s="3">
        <v>4.0</v>
      </c>
      <c r="K202" s="4" t="s">
        <v>42</v>
      </c>
      <c r="L202" s="3">
        <v>4100.0</v>
      </c>
      <c r="M202" s="4" t="s">
        <v>44</v>
      </c>
      <c r="N202" s="3">
        <v>4102.0</v>
      </c>
      <c r="O202" s="4" t="s">
        <v>45</v>
      </c>
      <c r="P202" s="3">
        <v>14972.0</v>
      </c>
      <c r="Q202" s="4" t="s">
        <v>7772</v>
      </c>
      <c r="R202" s="4" t="s">
        <v>7773</v>
      </c>
      <c r="S202" s="3">
        <v>4304.0</v>
      </c>
      <c r="T202" s="3">
        <v>1.0</v>
      </c>
      <c r="U202" s="4" t="s">
        <v>7618</v>
      </c>
      <c r="V202" s="3">
        <v>5318.0</v>
      </c>
      <c r="W202" s="3">
        <v>1.0651337E7</v>
      </c>
      <c r="X202" s="3">
        <v>4718372.0</v>
      </c>
      <c r="Y202" s="3">
        <v>4.58459648E8</v>
      </c>
      <c r="Z202" s="4" t="s">
        <v>7774</v>
      </c>
      <c r="AA202" s="4" t="s">
        <v>7620</v>
      </c>
      <c r="AB202" s="5">
        <v>45507.0</v>
      </c>
      <c r="AC202" s="4" t="s">
        <v>4512</v>
      </c>
      <c r="AD202" s="4" t="s">
        <v>816</v>
      </c>
      <c r="AE202" s="4" t="s">
        <v>816</v>
      </c>
      <c r="AF202" s="4" t="s">
        <v>816</v>
      </c>
    </row>
    <row r="203" ht="14.25" hidden="1" customHeight="1">
      <c r="A203" s="11">
        <v>2023.0</v>
      </c>
      <c r="B203" s="12" t="s">
        <v>32</v>
      </c>
      <c r="C203" s="12" t="s">
        <v>33</v>
      </c>
      <c r="D203" s="11">
        <v>10.0</v>
      </c>
      <c r="E203" s="12" t="s">
        <v>35</v>
      </c>
      <c r="F203" s="11">
        <v>100.0</v>
      </c>
      <c r="G203" s="12" t="s">
        <v>35</v>
      </c>
      <c r="H203" s="11">
        <v>100.0</v>
      </c>
      <c r="I203" s="12" t="s">
        <v>36</v>
      </c>
      <c r="J203" s="11">
        <v>4.0</v>
      </c>
      <c r="K203" s="12" t="s">
        <v>42</v>
      </c>
      <c r="L203" s="11">
        <v>4100.0</v>
      </c>
      <c r="M203" s="12" t="s">
        <v>44</v>
      </c>
      <c r="N203" s="11">
        <v>4102.0</v>
      </c>
      <c r="O203" s="12" t="s">
        <v>45</v>
      </c>
      <c r="P203" s="11">
        <v>14972.0</v>
      </c>
      <c r="Q203" s="12" t="s">
        <v>7772</v>
      </c>
      <c r="R203" s="12" t="s">
        <v>7773</v>
      </c>
      <c r="S203" s="11">
        <v>4304.0</v>
      </c>
      <c r="T203" s="11">
        <v>1.0</v>
      </c>
      <c r="U203" s="12" t="s">
        <v>7618</v>
      </c>
      <c r="V203" s="11">
        <v>5318.0</v>
      </c>
      <c r="W203" s="11">
        <v>1.0651337E7</v>
      </c>
      <c r="X203" s="11">
        <v>396255.0</v>
      </c>
      <c r="Y203" s="11">
        <v>0.0</v>
      </c>
      <c r="Z203" s="12" t="s">
        <v>7774</v>
      </c>
      <c r="AA203" s="12" t="s">
        <v>7620</v>
      </c>
      <c r="AB203" s="16">
        <v>45507.0</v>
      </c>
      <c r="AC203" s="12" t="s">
        <v>4512</v>
      </c>
      <c r="AD203" s="12" t="s">
        <v>816</v>
      </c>
      <c r="AE203" s="12" t="s">
        <v>816</v>
      </c>
      <c r="AF203" s="12" t="s">
        <v>816</v>
      </c>
    </row>
    <row r="204" ht="14.25" hidden="1" customHeight="1">
      <c r="A204" s="3">
        <v>2023.0</v>
      </c>
      <c r="B204" s="4" t="s">
        <v>32</v>
      </c>
      <c r="C204" s="4" t="s">
        <v>33</v>
      </c>
      <c r="D204" s="3">
        <v>10.0</v>
      </c>
      <c r="E204" s="4" t="s">
        <v>35</v>
      </c>
      <c r="F204" s="3">
        <v>100.0</v>
      </c>
      <c r="G204" s="4" t="s">
        <v>35</v>
      </c>
      <c r="H204" s="3">
        <v>100.0</v>
      </c>
      <c r="I204" s="4" t="s">
        <v>36</v>
      </c>
      <c r="J204" s="3">
        <v>4.0</v>
      </c>
      <c r="K204" s="4" t="s">
        <v>42</v>
      </c>
      <c r="L204" s="3">
        <v>4100.0</v>
      </c>
      <c r="M204" s="4" t="s">
        <v>44</v>
      </c>
      <c r="N204" s="3">
        <v>4102.0</v>
      </c>
      <c r="O204" s="4" t="s">
        <v>45</v>
      </c>
      <c r="P204" s="3">
        <v>14973.0</v>
      </c>
      <c r="Q204" s="4" t="s">
        <v>7775</v>
      </c>
      <c r="R204" s="4" t="s">
        <v>7776</v>
      </c>
      <c r="S204" s="3">
        <v>2515.0</v>
      </c>
      <c r="T204" s="3">
        <v>1.0</v>
      </c>
      <c r="U204" s="4" t="s">
        <v>7618</v>
      </c>
      <c r="V204" s="3">
        <v>5319.0</v>
      </c>
      <c r="W204" s="3">
        <v>1.0651337E7</v>
      </c>
      <c r="X204" s="3">
        <v>2813598.0</v>
      </c>
      <c r="Y204" s="3">
        <v>2.67982167E8</v>
      </c>
      <c r="Z204" s="4" t="s">
        <v>7777</v>
      </c>
      <c r="AA204" s="4" t="s">
        <v>7620</v>
      </c>
      <c r="AB204" s="5">
        <v>45507.0</v>
      </c>
      <c r="AC204" s="4" t="s">
        <v>4512</v>
      </c>
      <c r="AD204" s="4" t="s">
        <v>816</v>
      </c>
      <c r="AE204" s="4" t="s">
        <v>816</v>
      </c>
      <c r="AF204" s="4" t="s">
        <v>816</v>
      </c>
    </row>
    <row r="205" ht="14.25" hidden="1" customHeight="1">
      <c r="A205" s="11">
        <v>2023.0</v>
      </c>
      <c r="B205" s="12" t="s">
        <v>32</v>
      </c>
      <c r="C205" s="12" t="s">
        <v>33</v>
      </c>
      <c r="D205" s="11">
        <v>10.0</v>
      </c>
      <c r="E205" s="12" t="s">
        <v>35</v>
      </c>
      <c r="F205" s="11">
        <v>100.0</v>
      </c>
      <c r="G205" s="12" t="s">
        <v>35</v>
      </c>
      <c r="H205" s="11">
        <v>100.0</v>
      </c>
      <c r="I205" s="12" t="s">
        <v>36</v>
      </c>
      <c r="J205" s="11">
        <v>4.0</v>
      </c>
      <c r="K205" s="12" t="s">
        <v>42</v>
      </c>
      <c r="L205" s="11">
        <v>4100.0</v>
      </c>
      <c r="M205" s="12" t="s">
        <v>44</v>
      </c>
      <c r="N205" s="11">
        <v>4102.0</v>
      </c>
      <c r="O205" s="12" t="s">
        <v>45</v>
      </c>
      <c r="P205" s="11">
        <v>14973.0</v>
      </c>
      <c r="Q205" s="12" t="s">
        <v>7775</v>
      </c>
      <c r="R205" s="12" t="s">
        <v>7776</v>
      </c>
      <c r="S205" s="11">
        <v>2515.0</v>
      </c>
      <c r="T205" s="11">
        <v>1.0</v>
      </c>
      <c r="U205" s="12" t="s">
        <v>7618</v>
      </c>
      <c r="V205" s="11">
        <v>5319.0</v>
      </c>
      <c r="W205" s="11">
        <v>1.0651337E7</v>
      </c>
      <c r="X205" s="11">
        <v>396255.0</v>
      </c>
      <c r="Y205" s="11">
        <v>0.0</v>
      </c>
      <c r="Z205" s="12" t="s">
        <v>7777</v>
      </c>
      <c r="AA205" s="12" t="s">
        <v>7620</v>
      </c>
      <c r="AB205" s="16">
        <v>45507.0</v>
      </c>
      <c r="AC205" s="12" t="s">
        <v>4512</v>
      </c>
      <c r="AD205" s="12" t="s">
        <v>816</v>
      </c>
      <c r="AE205" s="12" t="s">
        <v>816</v>
      </c>
      <c r="AF205" s="12" t="s">
        <v>816</v>
      </c>
    </row>
    <row r="206" ht="14.25" hidden="1" customHeight="1">
      <c r="A206" s="3">
        <v>2023.0</v>
      </c>
      <c r="B206" s="4" t="s">
        <v>32</v>
      </c>
      <c r="C206" s="4" t="s">
        <v>33</v>
      </c>
      <c r="D206" s="3">
        <v>10.0</v>
      </c>
      <c r="E206" s="4" t="s">
        <v>35</v>
      </c>
      <c r="F206" s="3">
        <v>100.0</v>
      </c>
      <c r="G206" s="4" t="s">
        <v>35</v>
      </c>
      <c r="H206" s="3">
        <v>100.0</v>
      </c>
      <c r="I206" s="4" t="s">
        <v>36</v>
      </c>
      <c r="J206" s="3">
        <v>4.0</v>
      </c>
      <c r="K206" s="4" t="s">
        <v>42</v>
      </c>
      <c r="L206" s="3">
        <v>4100.0</v>
      </c>
      <c r="M206" s="4" t="s">
        <v>44</v>
      </c>
      <c r="N206" s="3">
        <v>4102.0</v>
      </c>
      <c r="O206" s="4" t="s">
        <v>45</v>
      </c>
      <c r="P206" s="3">
        <v>14974.0</v>
      </c>
      <c r="Q206" s="4" t="s">
        <v>7778</v>
      </c>
      <c r="R206" s="4" t="s">
        <v>7779</v>
      </c>
      <c r="S206" s="3">
        <v>4764.0</v>
      </c>
      <c r="T206" s="3">
        <v>1.0</v>
      </c>
      <c r="U206" s="4" t="s">
        <v>7618</v>
      </c>
      <c r="V206" s="3">
        <v>5320.0</v>
      </c>
      <c r="W206" s="3">
        <v>1.0651337E7</v>
      </c>
      <c r="X206" s="3">
        <v>5.02208288E8</v>
      </c>
      <c r="Y206" s="3">
        <v>5.02208288E8</v>
      </c>
      <c r="Z206" s="4" t="s">
        <v>7780</v>
      </c>
      <c r="AA206" s="4" t="s">
        <v>7620</v>
      </c>
      <c r="AB206" s="5">
        <v>45507.0</v>
      </c>
      <c r="AC206" s="4" t="s">
        <v>4512</v>
      </c>
      <c r="AD206" s="4" t="s">
        <v>816</v>
      </c>
      <c r="AE206" s="4" t="s">
        <v>816</v>
      </c>
      <c r="AF206" s="4" t="s">
        <v>816</v>
      </c>
    </row>
    <row r="207" ht="14.25" hidden="1" customHeight="1">
      <c r="A207" s="11">
        <v>2023.0</v>
      </c>
      <c r="B207" s="12" t="s">
        <v>32</v>
      </c>
      <c r="C207" s="12" t="s">
        <v>33</v>
      </c>
      <c r="D207" s="11">
        <v>10.0</v>
      </c>
      <c r="E207" s="12" t="s">
        <v>35</v>
      </c>
      <c r="F207" s="11">
        <v>100.0</v>
      </c>
      <c r="G207" s="12" t="s">
        <v>35</v>
      </c>
      <c r="H207" s="11">
        <v>100.0</v>
      </c>
      <c r="I207" s="12" t="s">
        <v>36</v>
      </c>
      <c r="J207" s="11">
        <v>4.0</v>
      </c>
      <c r="K207" s="12" t="s">
        <v>42</v>
      </c>
      <c r="L207" s="11">
        <v>4100.0</v>
      </c>
      <c r="M207" s="12" t="s">
        <v>44</v>
      </c>
      <c r="N207" s="11">
        <v>4102.0</v>
      </c>
      <c r="O207" s="12" t="s">
        <v>45</v>
      </c>
      <c r="P207" s="11">
        <v>14974.0</v>
      </c>
      <c r="Q207" s="12" t="s">
        <v>7778</v>
      </c>
      <c r="R207" s="12" t="s">
        <v>7779</v>
      </c>
      <c r="S207" s="11">
        <v>4764.0</v>
      </c>
      <c r="T207" s="11">
        <v>1.0</v>
      </c>
      <c r="U207" s="12" t="s">
        <v>7618</v>
      </c>
      <c r="V207" s="11">
        <v>5320.0</v>
      </c>
      <c r="W207" s="11">
        <v>1.0651337E7</v>
      </c>
      <c r="X207" s="11">
        <v>0.0</v>
      </c>
      <c r="Y207" s="11">
        <v>0.0</v>
      </c>
      <c r="Z207" s="12" t="s">
        <v>7780</v>
      </c>
      <c r="AA207" s="12" t="s">
        <v>7620</v>
      </c>
      <c r="AB207" s="16">
        <v>45507.0</v>
      </c>
      <c r="AC207" s="12" t="s">
        <v>4512</v>
      </c>
      <c r="AD207" s="12" t="s">
        <v>816</v>
      </c>
      <c r="AE207" s="12" t="s">
        <v>816</v>
      </c>
      <c r="AF207" s="12" t="s">
        <v>816</v>
      </c>
    </row>
    <row r="208" ht="14.25" hidden="1" customHeight="1">
      <c r="A208" s="3">
        <v>2023.0</v>
      </c>
      <c r="B208" s="4" t="s">
        <v>32</v>
      </c>
      <c r="C208" s="4" t="s">
        <v>33</v>
      </c>
      <c r="D208" s="3">
        <v>10.0</v>
      </c>
      <c r="E208" s="4" t="s">
        <v>35</v>
      </c>
      <c r="F208" s="3">
        <v>100.0</v>
      </c>
      <c r="G208" s="4" t="s">
        <v>35</v>
      </c>
      <c r="H208" s="3">
        <v>100.0</v>
      </c>
      <c r="I208" s="4" t="s">
        <v>36</v>
      </c>
      <c r="J208" s="3">
        <v>4.0</v>
      </c>
      <c r="K208" s="4" t="s">
        <v>42</v>
      </c>
      <c r="L208" s="3">
        <v>4100.0</v>
      </c>
      <c r="M208" s="4" t="s">
        <v>44</v>
      </c>
      <c r="N208" s="3">
        <v>4102.0</v>
      </c>
      <c r="O208" s="4" t="s">
        <v>45</v>
      </c>
      <c r="P208" s="3">
        <v>14975.0</v>
      </c>
      <c r="Q208" s="4" t="s">
        <v>7781</v>
      </c>
      <c r="R208" s="4" t="s">
        <v>7782</v>
      </c>
      <c r="S208" s="3">
        <v>18.0</v>
      </c>
      <c r="T208" s="3">
        <v>1.0</v>
      </c>
      <c r="U208" s="4" t="s">
        <v>7618</v>
      </c>
      <c r="V208" s="3">
        <v>5321.0</v>
      </c>
      <c r="W208" s="3">
        <v>1.0651337E7</v>
      </c>
      <c r="X208" s="3">
        <v>2051016.0</v>
      </c>
      <c r="Y208" s="3">
        <v>1.91724066E8</v>
      </c>
      <c r="Z208" s="4" t="s">
        <v>7783</v>
      </c>
      <c r="AA208" s="4" t="s">
        <v>7620</v>
      </c>
      <c r="AB208" s="5">
        <v>45507.0</v>
      </c>
      <c r="AC208" s="4" t="s">
        <v>4512</v>
      </c>
      <c r="AD208" s="4" t="s">
        <v>816</v>
      </c>
      <c r="AE208" s="4" t="s">
        <v>816</v>
      </c>
      <c r="AF208" s="4" t="s">
        <v>816</v>
      </c>
    </row>
    <row r="209" ht="14.25" hidden="1" customHeight="1">
      <c r="A209" s="11">
        <v>2023.0</v>
      </c>
      <c r="B209" s="12" t="s">
        <v>32</v>
      </c>
      <c r="C209" s="12" t="s">
        <v>33</v>
      </c>
      <c r="D209" s="11">
        <v>10.0</v>
      </c>
      <c r="E209" s="12" t="s">
        <v>35</v>
      </c>
      <c r="F209" s="11">
        <v>100.0</v>
      </c>
      <c r="G209" s="12" t="s">
        <v>35</v>
      </c>
      <c r="H209" s="11">
        <v>100.0</v>
      </c>
      <c r="I209" s="12" t="s">
        <v>36</v>
      </c>
      <c r="J209" s="11">
        <v>4.0</v>
      </c>
      <c r="K209" s="12" t="s">
        <v>42</v>
      </c>
      <c r="L209" s="11">
        <v>4100.0</v>
      </c>
      <c r="M209" s="12" t="s">
        <v>44</v>
      </c>
      <c r="N209" s="11">
        <v>4102.0</v>
      </c>
      <c r="O209" s="12" t="s">
        <v>45</v>
      </c>
      <c r="P209" s="11">
        <v>14975.0</v>
      </c>
      <c r="Q209" s="12" t="s">
        <v>7781</v>
      </c>
      <c r="R209" s="12" t="s">
        <v>7782</v>
      </c>
      <c r="S209" s="11">
        <v>18.0</v>
      </c>
      <c r="T209" s="11">
        <v>1.0</v>
      </c>
      <c r="U209" s="12" t="s">
        <v>7618</v>
      </c>
      <c r="V209" s="11">
        <v>5321.0</v>
      </c>
      <c r="W209" s="11">
        <v>1.0651337E7</v>
      </c>
      <c r="X209" s="11">
        <v>79251.0</v>
      </c>
      <c r="Y209" s="11">
        <v>0.0</v>
      </c>
      <c r="Z209" s="12" t="s">
        <v>7783</v>
      </c>
      <c r="AA209" s="12" t="s">
        <v>7620</v>
      </c>
      <c r="AB209" s="16">
        <v>45507.0</v>
      </c>
      <c r="AC209" s="12" t="s">
        <v>4512</v>
      </c>
      <c r="AD209" s="12" t="s">
        <v>816</v>
      </c>
      <c r="AE209" s="12" t="s">
        <v>816</v>
      </c>
      <c r="AF209" s="12" t="s">
        <v>816</v>
      </c>
    </row>
    <row r="210" ht="14.25" hidden="1" customHeight="1">
      <c r="A210" s="3">
        <v>2023.0</v>
      </c>
      <c r="B210" s="4" t="s">
        <v>32</v>
      </c>
      <c r="C210" s="4" t="s">
        <v>33</v>
      </c>
      <c r="D210" s="3">
        <v>10.0</v>
      </c>
      <c r="E210" s="4" t="s">
        <v>35</v>
      </c>
      <c r="F210" s="3">
        <v>100.0</v>
      </c>
      <c r="G210" s="4" t="s">
        <v>35</v>
      </c>
      <c r="H210" s="3">
        <v>100.0</v>
      </c>
      <c r="I210" s="4" t="s">
        <v>36</v>
      </c>
      <c r="J210" s="3">
        <v>4.0</v>
      </c>
      <c r="K210" s="4" t="s">
        <v>42</v>
      </c>
      <c r="L210" s="3">
        <v>4100.0</v>
      </c>
      <c r="M210" s="4" t="s">
        <v>44</v>
      </c>
      <c r="N210" s="3">
        <v>4102.0</v>
      </c>
      <c r="O210" s="4" t="s">
        <v>45</v>
      </c>
      <c r="P210" s="3">
        <v>14976.0</v>
      </c>
      <c r="Q210" s="4" t="s">
        <v>7784</v>
      </c>
      <c r="R210" s="4" t="s">
        <v>7785</v>
      </c>
      <c r="S210" s="3">
        <v>18.0</v>
      </c>
      <c r="T210" s="3">
        <v>1.0</v>
      </c>
      <c r="U210" s="4" t="s">
        <v>7618</v>
      </c>
      <c r="V210" s="3">
        <v>5322.0</v>
      </c>
      <c r="W210" s="3">
        <v>4012317.0</v>
      </c>
      <c r="X210" s="3">
        <v>772610.0</v>
      </c>
      <c r="Y210" s="3">
        <v>7.2221706E7</v>
      </c>
      <c r="Z210" s="4" t="s">
        <v>7786</v>
      </c>
      <c r="AA210" s="4" t="s">
        <v>7620</v>
      </c>
      <c r="AB210" s="5">
        <v>45507.0</v>
      </c>
      <c r="AC210" s="4" t="s">
        <v>4512</v>
      </c>
      <c r="AD210" s="4" t="s">
        <v>816</v>
      </c>
      <c r="AE210" s="4" t="s">
        <v>816</v>
      </c>
      <c r="AF210" s="4" t="s">
        <v>816</v>
      </c>
    </row>
    <row r="211" ht="14.25" hidden="1" customHeight="1">
      <c r="A211" s="11">
        <v>2023.0</v>
      </c>
      <c r="B211" s="12" t="s">
        <v>32</v>
      </c>
      <c r="C211" s="12" t="s">
        <v>33</v>
      </c>
      <c r="D211" s="11">
        <v>10.0</v>
      </c>
      <c r="E211" s="12" t="s">
        <v>35</v>
      </c>
      <c r="F211" s="11">
        <v>100.0</v>
      </c>
      <c r="G211" s="12" t="s">
        <v>35</v>
      </c>
      <c r="H211" s="11">
        <v>100.0</v>
      </c>
      <c r="I211" s="12" t="s">
        <v>36</v>
      </c>
      <c r="J211" s="11">
        <v>4.0</v>
      </c>
      <c r="K211" s="12" t="s">
        <v>42</v>
      </c>
      <c r="L211" s="11">
        <v>4100.0</v>
      </c>
      <c r="M211" s="12" t="s">
        <v>44</v>
      </c>
      <c r="N211" s="11">
        <v>4102.0</v>
      </c>
      <c r="O211" s="12" t="s">
        <v>45</v>
      </c>
      <c r="P211" s="11">
        <v>14976.0</v>
      </c>
      <c r="Q211" s="12" t="s">
        <v>7784</v>
      </c>
      <c r="R211" s="12" t="s">
        <v>7785</v>
      </c>
      <c r="S211" s="11">
        <v>18.0</v>
      </c>
      <c r="T211" s="11">
        <v>1.0</v>
      </c>
      <c r="U211" s="12" t="s">
        <v>7618</v>
      </c>
      <c r="V211" s="11">
        <v>5322.0</v>
      </c>
      <c r="W211" s="11">
        <v>4012317.0</v>
      </c>
      <c r="X211" s="11">
        <v>29854.0</v>
      </c>
      <c r="Y211" s="11">
        <v>0.0</v>
      </c>
      <c r="Z211" s="12" t="s">
        <v>7786</v>
      </c>
      <c r="AA211" s="12" t="s">
        <v>7620</v>
      </c>
      <c r="AB211" s="16">
        <v>45507.0</v>
      </c>
      <c r="AC211" s="12" t="s">
        <v>4512</v>
      </c>
      <c r="AD211" s="12" t="s">
        <v>816</v>
      </c>
      <c r="AE211" s="12" t="s">
        <v>816</v>
      </c>
      <c r="AF211" s="12" t="s">
        <v>816</v>
      </c>
    </row>
    <row r="212" ht="14.25" hidden="1" customHeight="1">
      <c r="A212" s="3">
        <v>2023.0</v>
      </c>
      <c r="B212" s="4" t="s">
        <v>32</v>
      </c>
      <c r="C212" s="4" t="s">
        <v>33</v>
      </c>
      <c r="D212" s="3">
        <v>10.0</v>
      </c>
      <c r="E212" s="4" t="s">
        <v>35</v>
      </c>
      <c r="F212" s="3">
        <v>100.0</v>
      </c>
      <c r="G212" s="4" t="s">
        <v>35</v>
      </c>
      <c r="H212" s="3">
        <v>100.0</v>
      </c>
      <c r="I212" s="4" t="s">
        <v>36</v>
      </c>
      <c r="J212" s="3">
        <v>4.0</v>
      </c>
      <c r="K212" s="4" t="s">
        <v>42</v>
      </c>
      <c r="L212" s="3">
        <v>4100.0</v>
      </c>
      <c r="M212" s="4" t="s">
        <v>44</v>
      </c>
      <c r="N212" s="3">
        <v>4102.0</v>
      </c>
      <c r="O212" s="4" t="s">
        <v>45</v>
      </c>
      <c r="P212" s="3">
        <v>14977.0</v>
      </c>
      <c r="Q212" s="4" t="s">
        <v>7787</v>
      </c>
      <c r="R212" s="4" t="s">
        <v>7788</v>
      </c>
      <c r="S212" s="3">
        <v>1812.0</v>
      </c>
      <c r="T212" s="3">
        <v>1.0</v>
      </c>
      <c r="U212" s="4" t="s">
        <v>7618</v>
      </c>
      <c r="V212" s="3">
        <v>5323.0</v>
      </c>
      <c r="W212" s="3">
        <v>4012317.0</v>
      </c>
      <c r="X212" s="3">
        <v>772609.0</v>
      </c>
      <c r="Y212" s="3">
        <v>7.2737704E7</v>
      </c>
      <c r="Z212" s="4" t="s">
        <v>7789</v>
      </c>
      <c r="AA212" s="4" t="s">
        <v>7620</v>
      </c>
      <c r="AB212" s="5">
        <v>45507.0</v>
      </c>
      <c r="AC212" s="4" t="s">
        <v>4512</v>
      </c>
      <c r="AD212" s="4" t="s">
        <v>816</v>
      </c>
      <c r="AE212" s="4" t="s">
        <v>816</v>
      </c>
      <c r="AF212" s="4" t="s">
        <v>816</v>
      </c>
    </row>
    <row r="213" ht="14.25" hidden="1" customHeight="1">
      <c r="A213" s="11">
        <v>2023.0</v>
      </c>
      <c r="B213" s="12" t="s">
        <v>32</v>
      </c>
      <c r="C213" s="12" t="s">
        <v>33</v>
      </c>
      <c r="D213" s="11">
        <v>10.0</v>
      </c>
      <c r="E213" s="12" t="s">
        <v>35</v>
      </c>
      <c r="F213" s="11">
        <v>100.0</v>
      </c>
      <c r="G213" s="12" t="s">
        <v>35</v>
      </c>
      <c r="H213" s="11">
        <v>100.0</v>
      </c>
      <c r="I213" s="12" t="s">
        <v>36</v>
      </c>
      <c r="J213" s="11">
        <v>4.0</v>
      </c>
      <c r="K213" s="12" t="s">
        <v>42</v>
      </c>
      <c r="L213" s="11">
        <v>4100.0</v>
      </c>
      <c r="M213" s="12" t="s">
        <v>44</v>
      </c>
      <c r="N213" s="11">
        <v>4102.0</v>
      </c>
      <c r="O213" s="12" t="s">
        <v>45</v>
      </c>
      <c r="P213" s="11">
        <v>14977.0</v>
      </c>
      <c r="Q213" s="12" t="s">
        <v>7787</v>
      </c>
      <c r="R213" s="12" t="s">
        <v>7788</v>
      </c>
      <c r="S213" s="11">
        <v>1812.0</v>
      </c>
      <c r="T213" s="11">
        <v>1.0</v>
      </c>
      <c r="U213" s="12" t="s">
        <v>7618</v>
      </c>
      <c r="V213" s="11">
        <v>5323.0</v>
      </c>
      <c r="W213" s="11">
        <v>4012317.0</v>
      </c>
      <c r="X213" s="11">
        <v>29854.0</v>
      </c>
      <c r="Y213" s="11">
        <v>0.0</v>
      </c>
      <c r="Z213" s="12" t="s">
        <v>7789</v>
      </c>
      <c r="AA213" s="12" t="s">
        <v>7620</v>
      </c>
      <c r="AB213" s="16">
        <v>45507.0</v>
      </c>
      <c r="AC213" s="12" t="s">
        <v>4512</v>
      </c>
      <c r="AD213" s="12" t="s">
        <v>816</v>
      </c>
      <c r="AE213" s="12" t="s">
        <v>816</v>
      </c>
      <c r="AF213" s="12" t="s">
        <v>816</v>
      </c>
    </row>
    <row r="214" ht="14.25" hidden="1" customHeight="1">
      <c r="A214" s="3">
        <v>2023.0</v>
      </c>
      <c r="B214" s="4" t="s">
        <v>32</v>
      </c>
      <c r="C214" s="4" t="s">
        <v>33</v>
      </c>
      <c r="D214" s="3">
        <v>10.0</v>
      </c>
      <c r="E214" s="4" t="s">
        <v>35</v>
      </c>
      <c r="F214" s="3">
        <v>100.0</v>
      </c>
      <c r="G214" s="4" t="s">
        <v>35</v>
      </c>
      <c r="H214" s="3">
        <v>100.0</v>
      </c>
      <c r="I214" s="4" t="s">
        <v>36</v>
      </c>
      <c r="J214" s="3">
        <v>4.0</v>
      </c>
      <c r="K214" s="4" t="s">
        <v>42</v>
      </c>
      <c r="L214" s="3">
        <v>4100.0</v>
      </c>
      <c r="M214" s="4" t="s">
        <v>44</v>
      </c>
      <c r="N214" s="3">
        <v>4102.0</v>
      </c>
      <c r="O214" s="4" t="s">
        <v>45</v>
      </c>
      <c r="P214" s="3">
        <v>14978.0</v>
      </c>
      <c r="Q214" s="4" t="s">
        <v>7790</v>
      </c>
      <c r="R214" s="4" t="s">
        <v>7791</v>
      </c>
      <c r="S214" s="3">
        <v>18.0</v>
      </c>
      <c r="T214" s="3">
        <v>1.0</v>
      </c>
      <c r="U214" s="4" t="s">
        <v>7618</v>
      </c>
      <c r="V214" s="3">
        <v>5324.0</v>
      </c>
      <c r="W214" s="3">
        <v>4012317.0</v>
      </c>
      <c r="X214" s="3">
        <v>772610.0</v>
      </c>
      <c r="Y214" s="3">
        <v>7.2221706E7</v>
      </c>
      <c r="Z214" s="4" t="s">
        <v>7792</v>
      </c>
      <c r="AA214" s="4" t="s">
        <v>7620</v>
      </c>
      <c r="AB214" s="5">
        <v>45507.0</v>
      </c>
      <c r="AC214" s="4" t="s">
        <v>4512</v>
      </c>
      <c r="AD214" s="4" t="s">
        <v>816</v>
      </c>
      <c r="AE214" s="4" t="s">
        <v>816</v>
      </c>
      <c r="AF214" s="4" t="s">
        <v>816</v>
      </c>
    </row>
    <row r="215" ht="14.25" hidden="1" customHeight="1">
      <c r="A215" s="11">
        <v>2023.0</v>
      </c>
      <c r="B215" s="12" t="s">
        <v>32</v>
      </c>
      <c r="C215" s="12" t="s">
        <v>33</v>
      </c>
      <c r="D215" s="11">
        <v>10.0</v>
      </c>
      <c r="E215" s="12" t="s">
        <v>35</v>
      </c>
      <c r="F215" s="11">
        <v>100.0</v>
      </c>
      <c r="G215" s="12" t="s">
        <v>35</v>
      </c>
      <c r="H215" s="11">
        <v>100.0</v>
      </c>
      <c r="I215" s="12" t="s">
        <v>36</v>
      </c>
      <c r="J215" s="11">
        <v>4.0</v>
      </c>
      <c r="K215" s="12" t="s">
        <v>42</v>
      </c>
      <c r="L215" s="11">
        <v>4100.0</v>
      </c>
      <c r="M215" s="12" t="s">
        <v>44</v>
      </c>
      <c r="N215" s="11">
        <v>4102.0</v>
      </c>
      <c r="O215" s="12" t="s">
        <v>45</v>
      </c>
      <c r="P215" s="11">
        <v>14978.0</v>
      </c>
      <c r="Q215" s="12" t="s">
        <v>7790</v>
      </c>
      <c r="R215" s="12" t="s">
        <v>7791</v>
      </c>
      <c r="S215" s="11">
        <v>18.0</v>
      </c>
      <c r="T215" s="11">
        <v>1.0</v>
      </c>
      <c r="U215" s="12" t="s">
        <v>7618</v>
      </c>
      <c r="V215" s="11">
        <v>5324.0</v>
      </c>
      <c r="W215" s="11">
        <v>4012317.0</v>
      </c>
      <c r="X215" s="11">
        <v>29854.0</v>
      </c>
      <c r="Y215" s="11">
        <v>0.0</v>
      </c>
      <c r="Z215" s="12" t="s">
        <v>7792</v>
      </c>
      <c r="AA215" s="12" t="s">
        <v>7620</v>
      </c>
      <c r="AB215" s="16">
        <v>45507.0</v>
      </c>
      <c r="AC215" s="12" t="s">
        <v>4512</v>
      </c>
      <c r="AD215" s="12" t="s">
        <v>816</v>
      </c>
      <c r="AE215" s="12" t="s">
        <v>816</v>
      </c>
      <c r="AF215" s="12" t="s">
        <v>816</v>
      </c>
    </row>
    <row r="216" ht="14.25" hidden="1" customHeight="1">
      <c r="A216" s="3">
        <v>2023.0</v>
      </c>
      <c r="B216" s="4" t="s">
        <v>32</v>
      </c>
      <c r="C216" s="4" t="s">
        <v>33</v>
      </c>
      <c r="D216" s="3">
        <v>10.0</v>
      </c>
      <c r="E216" s="4" t="s">
        <v>35</v>
      </c>
      <c r="F216" s="3">
        <v>100.0</v>
      </c>
      <c r="G216" s="4" t="s">
        <v>35</v>
      </c>
      <c r="H216" s="3">
        <v>100.0</v>
      </c>
      <c r="I216" s="4" t="s">
        <v>36</v>
      </c>
      <c r="J216" s="3">
        <v>4.0</v>
      </c>
      <c r="K216" s="4" t="s">
        <v>42</v>
      </c>
      <c r="L216" s="3">
        <v>4100.0</v>
      </c>
      <c r="M216" s="4" t="s">
        <v>44</v>
      </c>
      <c r="N216" s="3">
        <v>4102.0</v>
      </c>
      <c r="O216" s="4" t="s">
        <v>45</v>
      </c>
      <c r="P216" s="3">
        <v>14979.0</v>
      </c>
      <c r="Q216" s="4" t="s">
        <v>7793</v>
      </c>
      <c r="R216" s="4" t="s">
        <v>7794</v>
      </c>
      <c r="S216" s="3">
        <v>1812.0</v>
      </c>
      <c r="T216" s="3">
        <v>1.0</v>
      </c>
      <c r="U216" s="4" t="s">
        <v>7618</v>
      </c>
      <c r="V216" s="3">
        <v>5326.0</v>
      </c>
      <c r="W216" s="3">
        <v>4012317.0</v>
      </c>
      <c r="X216" s="3">
        <v>772610.0</v>
      </c>
      <c r="Y216" s="3">
        <v>7.2737704E7</v>
      </c>
      <c r="Z216" s="4" t="s">
        <v>7795</v>
      </c>
      <c r="AA216" s="4" t="s">
        <v>7620</v>
      </c>
      <c r="AB216" s="5">
        <v>45507.0</v>
      </c>
      <c r="AC216" s="4" t="s">
        <v>4512</v>
      </c>
      <c r="AD216" s="4" t="s">
        <v>816</v>
      </c>
      <c r="AE216" s="4" t="s">
        <v>816</v>
      </c>
      <c r="AF216" s="4" t="s">
        <v>816</v>
      </c>
    </row>
    <row r="217" ht="14.25" hidden="1" customHeight="1">
      <c r="A217" s="11">
        <v>2023.0</v>
      </c>
      <c r="B217" s="12" t="s">
        <v>32</v>
      </c>
      <c r="C217" s="12" t="s">
        <v>33</v>
      </c>
      <c r="D217" s="11">
        <v>10.0</v>
      </c>
      <c r="E217" s="12" t="s">
        <v>35</v>
      </c>
      <c r="F217" s="11">
        <v>100.0</v>
      </c>
      <c r="G217" s="12" t="s">
        <v>35</v>
      </c>
      <c r="H217" s="11">
        <v>100.0</v>
      </c>
      <c r="I217" s="12" t="s">
        <v>36</v>
      </c>
      <c r="J217" s="11">
        <v>4.0</v>
      </c>
      <c r="K217" s="12" t="s">
        <v>42</v>
      </c>
      <c r="L217" s="11">
        <v>4100.0</v>
      </c>
      <c r="M217" s="12" t="s">
        <v>44</v>
      </c>
      <c r="N217" s="11">
        <v>4102.0</v>
      </c>
      <c r="O217" s="12" t="s">
        <v>45</v>
      </c>
      <c r="P217" s="11">
        <v>14979.0</v>
      </c>
      <c r="Q217" s="12" t="s">
        <v>7793</v>
      </c>
      <c r="R217" s="12" t="s">
        <v>7794</v>
      </c>
      <c r="S217" s="11">
        <v>1812.0</v>
      </c>
      <c r="T217" s="11">
        <v>1.0</v>
      </c>
      <c r="U217" s="12" t="s">
        <v>7618</v>
      </c>
      <c r="V217" s="11">
        <v>5326.0</v>
      </c>
      <c r="W217" s="11">
        <v>4012317.0</v>
      </c>
      <c r="X217" s="11">
        <v>29854.0</v>
      </c>
      <c r="Y217" s="11">
        <v>0.0</v>
      </c>
      <c r="Z217" s="12" t="s">
        <v>7795</v>
      </c>
      <c r="AA217" s="12" t="s">
        <v>7620</v>
      </c>
      <c r="AB217" s="16">
        <v>45507.0</v>
      </c>
      <c r="AC217" s="12" t="s">
        <v>4512</v>
      </c>
      <c r="AD217" s="12" t="s">
        <v>816</v>
      </c>
      <c r="AE217" s="12" t="s">
        <v>816</v>
      </c>
      <c r="AF217" s="12" t="s">
        <v>816</v>
      </c>
    </row>
    <row r="218" ht="14.25" hidden="1" customHeight="1">
      <c r="A218" s="3">
        <v>2023.0</v>
      </c>
      <c r="B218" s="4" t="s">
        <v>32</v>
      </c>
      <c r="C218" s="4" t="s">
        <v>33</v>
      </c>
      <c r="D218" s="3">
        <v>10.0</v>
      </c>
      <c r="E218" s="4" t="s">
        <v>35</v>
      </c>
      <c r="F218" s="3">
        <v>100.0</v>
      </c>
      <c r="G218" s="4" t="s">
        <v>35</v>
      </c>
      <c r="H218" s="3">
        <v>100.0</v>
      </c>
      <c r="I218" s="4" t="s">
        <v>36</v>
      </c>
      <c r="J218" s="3">
        <v>4.0</v>
      </c>
      <c r="K218" s="4" t="s">
        <v>42</v>
      </c>
      <c r="L218" s="3">
        <v>4100.0</v>
      </c>
      <c r="M218" s="4" t="s">
        <v>44</v>
      </c>
      <c r="N218" s="3">
        <v>4102.0</v>
      </c>
      <c r="O218" s="4" t="s">
        <v>45</v>
      </c>
      <c r="P218" s="3">
        <v>14995.0</v>
      </c>
      <c r="Q218" s="4" t="s">
        <v>7796</v>
      </c>
      <c r="R218" s="4" t="s">
        <v>7797</v>
      </c>
      <c r="S218" s="3">
        <v>0.0</v>
      </c>
      <c r="T218" s="3">
        <v>1.0</v>
      </c>
      <c r="U218" s="4" t="s">
        <v>7618</v>
      </c>
      <c r="V218" s="3">
        <v>5711.0</v>
      </c>
      <c r="W218" s="3">
        <v>1.6532462E7</v>
      </c>
      <c r="X218" s="3">
        <v>0.0</v>
      </c>
      <c r="Y218" s="3">
        <v>0.0</v>
      </c>
      <c r="Z218" s="4" t="s">
        <v>7798</v>
      </c>
      <c r="AA218" s="4" t="s">
        <v>7620</v>
      </c>
      <c r="AB218" s="5">
        <v>45507.0</v>
      </c>
      <c r="AC218" s="4" t="s">
        <v>4512</v>
      </c>
      <c r="AD218" s="4" t="s">
        <v>816</v>
      </c>
      <c r="AE218" s="4" t="s">
        <v>816</v>
      </c>
      <c r="AF218" s="4" t="s">
        <v>816</v>
      </c>
    </row>
    <row r="219" ht="14.25" hidden="1" customHeight="1">
      <c r="A219" s="11">
        <v>2023.0</v>
      </c>
      <c r="B219" s="12" t="s">
        <v>32</v>
      </c>
      <c r="C219" s="12" t="s">
        <v>33</v>
      </c>
      <c r="D219" s="11">
        <v>10.0</v>
      </c>
      <c r="E219" s="12" t="s">
        <v>35</v>
      </c>
      <c r="F219" s="11">
        <v>100.0</v>
      </c>
      <c r="G219" s="12" t="s">
        <v>35</v>
      </c>
      <c r="H219" s="11">
        <v>100.0</v>
      </c>
      <c r="I219" s="12" t="s">
        <v>36</v>
      </c>
      <c r="J219" s="11">
        <v>4.0</v>
      </c>
      <c r="K219" s="12" t="s">
        <v>42</v>
      </c>
      <c r="L219" s="11">
        <v>4100.0</v>
      </c>
      <c r="M219" s="12" t="s">
        <v>44</v>
      </c>
      <c r="N219" s="11">
        <v>4102.0</v>
      </c>
      <c r="O219" s="12" t="s">
        <v>45</v>
      </c>
      <c r="P219" s="11">
        <v>14995.0</v>
      </c>
      <c r="Q219" s="12" t="s">
        <v>7796</v>
      </c>
      <c r="R219" s="12" t="s">
        <v>7797</v>
      </c>
      <c r="S219" s="11">
        <v>0.0</v>
      </c>
      <c r="T219" s="11">
        <v>1.0</v>
      </c>
      <c r="U219" s="12" t="s">
        <v>7618</v>
      </c>
      <c r="V219" s="11">
        <v>5711.0</v>
      </c>
      <c r="W219" s="11">
        <v>1.6532462E7</v>
      </c>
      <c r="X219" s="11">
        <v>0.0</v>
      </c>
      <c r="Y219" s="11">
        <v>0.0</v>
      </c>
      <c r="Z219" s="12" t="s">
        <v>7798</v>
      </c>
      <c r="AA219" s="12" t="s">
        <v>7620</v>
      </c>
      <c r="AB219" s="16">
        <v>45507.0</v>
      </c>
      <c r="AC219" s="12" t="s">
        <v>4512</v>
      </c>
      <c r="AD219" s="12" t="s">
        <v>816</v>
      </c>
      <c r="AE219" s="12" t="s">
        <v>816</v>
      </c>
      <c r="AF219" s="12" t="s">
        <v>816</v>
      </c>
    </row>
    <row r="220" ht="14.25" hidden="1" customHeight="1">
      <c r="A220" s="3">
        <v>2023.0</v>
      </c>
      <c r="B220" s="4" t="s">
        <v>32</v>
      </c>
      <c r="C220" s="4" t="s">
        <v>33</v>
      </c>
      <c r="D220" s="3">
        <v>10.0</v>
      </c>
      <c r="E220" s="4" t="s">
        <v>35</v>
      </c>
      <c r="F220" s="3">
        <v>100.0</v>
      </c>
      <c r="G220" s="4" t="s">
        <v>35</v>
      </c>
      <c r="H220" s="3">
        <v>100.0</v>
      </c>
      <c r="I220" s="4" t="s">
        <v>36</v>
      </c>
      <c r="J220" s="3">
        <v>4.0</v>
      </c>
      <c r="K220" s="4" t="s">
        <v>42</v>
      </c>
      <c r="L220" s="3">
        <v>4100.0</v>
      </c>
      <c r="M220" s="4" t="s">
        <v>44</v>
      </c>
      <c r="N220" s="3">
        <v>4102.0</v>
      </c>
      <c r="O220" s="4" t="s">
        <v>45</v>
      </c>
      <c r="P220" s="3">
        <v>14995.0</v>
      </c>
      <c r="Q220" s="4" t="s">
        <v>7796</v>
      </c>
      <c r="R220" s="4" t="s">
        <v>7797</v>
      </c>
      <c r="S220" s="3">
        <v>0.0</v>
      </c>
      <c r="T220" s="3">
        <v>1.0</v>
      </c>
      <c r="U220" s="4" t="s">
        <v>7618</v>
      </c>
      <c r="V220" s="3">
        <v>5711.0</v>
      </c>
      <c r="W220" s="3">
        <v>1.6532462E7</v>
      </c>
      <c r="X220" s="3">
        <v>0.0</v>
      </c>
      <c r="Y220" s="3">
        <v>0.0</v>
      </c>
      <c r="Z220" s="4" t="s">
        <v>7798</v>
      </c>
      <c r="AA220" s="4" t="s">
        <v>7620</v>
      </c>
      <c r="AB220" s="5">
        <v>45507.0</v>
      </c>
      <c r="AC220" s="4" t="s">
        <v>4512</v>
      </c>
      <c r="AD220" s="4" t="s">
        <v>816</v>
      </c>
      <c r="AE220" s="4" t="s">
        <v>816</v>
      </c>
      <c r="AF220" s="4" t="s">
        <v>816</v>
      </c>
    </row>
    <row r="221" ht="14.25" hidden="1" customHeight="1">
      <c r="A221" s="11">
        <v>2023.0</v>
      </c>
      <c r="B221" s="12" t="s">
        <v>32</v>
      </c>
      <c r="C221" s="12" t="s">
        <v>33</v>
      </c>
      <c r="D221" s="11">
        <v>10.0</v>
      </c>
      <c r="E221" s="12" t="s">
        <v>35</v>
      </c>
      <c r="F221" s="11">
        <v>100.0</v>
      </c>
      <c r="G221" s="12" t="s">
        <v>35</v>
      </c>
      <c r="H221" s="11">
        <v>100.0</v>
      </c>
      <c r="I221" s="12" t="s">
        <v>36</v>
      </c>
      <c r="J221" s="11">
        <v>4.0</v>
      </c>
      <c r="K221" s="12" t="s">
        <v>42</v>
      </c>
      <c r="L221" s="11">
        <v>4200.0</v>
      </c>
      <c r="M221" s="12" t="s">
        <v>83</v>
      </c>
      <c r="N221" s="11">
        <v>4203.0</v>
      </c>
      <c r="O221" s="12" t="s">
        <v>84</v>
      </c>
      <c r="P221" s="11">
        <v>14229.0</v>
      </c>
      <c r="Q221" s="12" t="s">
        <v>7799</v>
      </c>
      <c r="R221" s="12" t="s">
        <v>7800</v>
      </c>
      <c r="S221" s="11">
        <v>5466.0</v>
      </c>
      <c r="T221" s="11">
        <v>2.0</v>
      </c>
      <c r="U221" s="12" t="s">
        <v>7801</v>
      </c>
      <c r="V221" s="11">
        <v>4592.0</v>
      </c>
      <c r="W221" s="11">
        <v>6103025.0</v>
      </c>
      <c r="X221" s="11">
        <v>0.0</v>
      </c>
      <c r="Y221" s="11">
        <v>0.0</v>
      </c>
      <c r="Z221" s="12" t="s">
        <v>7802</v>
      </c>
      <c r="AA221" s="12" t="s">
        <v>7620</v>
      </c>
      <c r="AB221" s="16">
        <v>45507.0</v>
      </c>
      <c r="AC221" s="12" t="s">
        <v>4512</v>
      </c>
      <c r="AD221" s="12" t="s">
        <v>816</v>
      </c>
      <c r="AE221" s="12" t="s">
        <v>816</v>
      </c>
      <c r="AF221" s="12" t="s">
        <v>816</v>
      </c>
    </row>
    <row r="222" ht="14.25" hidden="1" customHeight="1">
      <c r="A222" s="3">
        <v>2023.0</v>
      </c>
      <c r="B222" s="4" t="s">
        <v>32</v>
      </c>
      <c r="C222" s="4" t="s">
        <v>33</v>
      </c>
      <c r="D222" s="3">
        <v>10.0</v>
      </c>
      <c r="E222" s="4" t="s">
        <v>35</v>
      </c>
      <c r="F222" s="3">
        <v>100.0</v>
      </c>
      <c r="G222" s="4" t="s">
        <v>35</v>
      </c>
      <c r="H222" s="3">
        <v>100.0</v>
      </c>
      <c r="I222" s="4" t="s">
        <v>36</v>
      </c>
      <c r="J222" s="3">
        <v>4.0</v>
      </c>
      <c r="K222" s="4" t="s">
        <v>42</v>
      </c>
      <c r="L222" s="3">
        <v>4300.0</v>
      </c>
      <c r="M222" s="4" t="s">
        <v>66</v>
      </c>
      <c r="N222" s="3">
        <v>4302.0</v>
      </c>
      <c r="O222" s="4" t="s">
        <v>73</v>
      </c>
      <c r="P222" s="3">
        <v>14205.0</v>
      </c>
      <c r="Q222" s="4" t="s">
        <v>7803</v>
      </c>
      <c r="R222" s="4" t="s">
        <v>7804</v>
      </c>
      <c r="S222" s="3">
        <v>12757.0</v>
      </c>
      <c r="T222" s="3">
        <v>1.0</v>
      </c>
      <c r="U222" s="4" t="s">
        <v>7618</v>
      </c>
      <c r="V222" s="3">
        <v>4641.0</v>
      </c>
      <c r="W222" s="3">
        <v>5176579.0</v>
      </c>
      <c r="X222" s="3">
        <v>2.88671598E8</v>
      </c>
      <c r="Y222" s="3">
        <v>2.46458802E8</v>
      </c>
      <c r="Z222" s="4" t="s">
        <v>7805</v>
      </c>
      <c r="AA222" s="4" t="s">
        <v>7620</v>
      </c>
      <c r="AB222" s="5">
        <v>45507.0</v>
      </c>
      <c r="AC222" s="4" t="s">
        <v>4512</v>
      </c>
      <c r="AD222" s="4" t="s">
        <v>816</v>
      </c>
      <c r="AE222" s="4" t="s">
        <v>816</v>
      </c>
      <c r="AF222" s="4" t="s">
        <v>816</v>
      </c>
    </row>
    <row r="223" ht="14.25" hidden="1" customHeight="1">
      <c r="A223" s="11">
        <v>2023.0</v>
      </c>
      <c r="B223" s="12" t="s">
        <v>32</v>
      </c>
      <c r="C223" s="12" t="s">
        <v>33</v>
      </c>
      <c r="D223" s="11">
        <v>10.0</v>
      </c>
      <c r="E223" s="12" t="s">
        <v>35</v>
      </c>
      <c r="F223" s="11">
        <v>100.0</v>
      </c>
      <c r="G223" s="12" t="s">
        <v>35</v>
      </c>
      <c r="H223" s="11">
        <v>100.0</v>
      </c>
      <c r="I223" s="12" t="s">
        <v>36</v>
      </c>
      <c r="J223" s="11">
        <v>4.0</v>
      </c>
      <c r="K223" s="12" t="s">
        <v>42</v>
      </c>
      <c r="L223" s="11">
        <v>4300.0</v>
      </c>
      <c r="M223" s="12" t="s">
        <v>66</v>
      </c>
      <c r="N223" s="11">
        <v>4302.0</v>
      </c>
      <c r="O223" s="12" t="s">
        <v>73</v>
      </c>
      <c r="P223" s="11">
        <v>14205.0</v>
      </c>
      <c r="Q223" s="12" t="s">
        <v>7803</v>
      </c>
      <c r="R223" s="12" t="s">
        <v>7804</v>
      </c>
      <c r="S223" s="11">
        <v>12757.0</v>
      </c>
      <c r="T223" s="11">
        <v>1.0</v>
      </c>
      <c r="U223" s="12" t="s">
        <v>7618</v>
      </c>
      <c r="V223" s="11">
        <v>4641.0</v>
      </c>
      <c r="W223" s="11">
        <v>5176579.0</v>
      </c>
      <c r="X223" s="11">
        <v>0.0</v>
      </c>
      <c r="Y223" s="11">
        <v>0.0</v>
      </c>
      <c r="Z223" s="12" t="s">
        <v>7805</v>
      </c>
      <c r="AA223" s="12" t="s">
        <v>7620</v>
      </c>
      <c r="AB223" s="16">
        <v>45507.0</v>
      </c>
      <c r="AC223" s="12" t="s">
        <v>4512</v>
      </c>
      <c r="AD223" s="12" t="s">
        <v>816</v>
      </c>
      <c r="AE223" s="12" t="s">
        <v>816</v>
      </c>
      <c r="AF223" s="12" t="s">
        <v>816</v>
      </c>
    </row>
    <row r="224" ht="14.25" hidden="1" customHeight="1">
      <c r="A224" s="3">
        <v>2023.0</v>
      </c>
      <c r="B224" s="4" t="s">
        <v>32</v>
      </c>
      <c r="C224" s="4" t="s">
        <v>33</v>
      </c>
      <c r="D224" s="3">
        <v>10.0</v>
      </c>
      <c r="E224" s="4" t="s">
        <v>35</v>
      </c>
      <c r="F224" s="3">
        <v>100.0</v>
      </c>
      <c r="G224" s="4" t="s">
        <v>35</v>
      </c>
      <c r="H224" s="3">
        <v>100.0</v>
      </c>
      <c r="I224" s="4" t="s">
        <v>36</v>
      </c>
      <c r="J224" s="3">
        <v>4.0</v>
      </c>
      <c r="K224" s="4" t="s">
        <v>42</v>
      </c>
      <c r="L224" s="3">
        <v>4300.0</v>
      </c>
      <c r="M224" s="4" t="s">
        <v>66</v>
      </c>
      <c r="N224" s="3">
        <v>4302.0</v>
      </c>
      <c r="O224" s="4" t="s">
        <v>73</v>
      </c>
      <c r="P224" s="3">
        <v>14207.0</v>
      </c>
      <c r="Q224" s="4" t="s">
        <v>7806</v>
      </c>
      <c r="R224" s="4" t="s">
        <v>7807</v>
      </c>
      <c r="S224" s="3">
        <v>7732.0</v>
      </c>
      <c r="T224" s="3">
        <v>1.0</v>
      </c>
      <c r="U224" s="4" t="s">
        <v>7618</v>
      </c>
      <c r="V224" s="3">
        <v>4620.0</v>
      </c>
      <c r="W224" s="3">
        <v>2.2057984E7</v>
      </c>
      <c r="X224" s="3">
        <v>9.1613206E7</v>
      </c>
      <c r="Y224" s="3">
        <v>9.1613202E7</v>
      </c>
      <c r="Z224" s="4" t="s">
        <v>7808</v>
      </c>
      <c r="AA224" s="4" t="s">
        <v>7620</v>
      </c>
      <c r="AB224" s="5">
        <v>45507.0</v>
      </c>
      <c r="AC224" s="4" t="s">
        <v>4512</v>
      </c>
      <c r="AD224" s="4" t="s">
        <v>816</v>
      </c>
      <c r="AE224" s="4" t="s">
        <v>816</v>
      </c>
      <c r="AF224" s="4" t="s">
        <v>816</v>
      </c>
    </row>
    <row r="225" ht="14.25" hidden="1" customHeight="1">
      <c r="A225" s="11">
        <v>2023.0</v>
      </c>
      <c r="B225" s="12" t="s">
        <v>32</v>
      </c>
      <c r="C225" s="12" t="s">
        <v>33</v>
      </c>
      <c r="D225" s="11">
        <v>10.0</v>
      </c>
      <c r="E225" s="12" t="s">
        <v>35</v>
      </c>
      <c r="F225" s="11">
        <v>100.0</v>
      </c>
      <c r="G225" s="12" t="s">
        <v>35</v>
      </c>
      <c r="H225" s="11">
        <v>100.0</v>
      </c>
      <c r="I225" s="12" t="s">
        <v>36</v>
      </c>
      <c r="J225" s="11">
        <v>4.0</v>
      </c>
      <c r="K225" s="12" t="s">
        <v>42</v>
      </c>
      <c r="L225" s="11">
        <v>4300.0</v>
      </c>
      <c r="M225" s="12" t="s">
        <v>66</v>
      </c>
      <c r="N225" s="11">
        <v>4302.0</v>
      </c>
      <c r="O225" s="12" t="s">
        <v>73</v>
      </c>
      <c r="P225" s="11">
        <v>14207.0</v>
      </c>
      <c r="Q225" s="12" t="s">
        <v>7806</v>
      </c>
      <c r="R225" s="12" t="s">
        <v>7807</v>
      </c>
      <c r="S225" s="11">
        <v>7732.0</v>
      </c>
      <c r="T225" s="11">
        <v>1.0</v>
      </c>
      <c r="U225" s="12" t="s">
        <v>7618</v>
      </c>
      <c r="V225" s="11">
        <v>4620.0</v>
      </c>
      <c r="W225" s="11">
        <v>2.2057984E7</v>
      </c>
      <c r="X225" s="11">
        <v>0.0</v>
      </c>
      <c r="Y225" s="11">
        <v>0.0</v>
      </c>
      <c r="Z225" s="12" t="s">
        <v>7808</v>
      </c>
      <c r="AA225" s="12" t="s">
        <v>7620</v>
      </c>
      <c r="AB225" s="16">
        <v>45507.0</v>
      </c>
      <c r="AC225" s="12" t="s">
        <v>4512</v>
      </c>
      <c r="AD225" s="12" t="s">
        <v>816</v>
      </c>
      <c r="AE225" s="12" t="s">
        <v>816</v>
      </c>
      <c r="AF225" s="12" t="s">
        <v>816</v>
      </c>
    </row>
    <row r="226" ht="14.25" hidden="1" customHeight="1">
      <c r="A226" s="3">
        <v>2023.0</v>
      </c>
      <c r="B226" s="4" t="s">
        <v>32</v>
      </c>
      <c r="C226" s="4" t="s">
        <v>33</v>
      </c>
      <c r="D226" s="3">
        <v>10.0</v>
      </c>
      <c r="E226" s="4" t="s">
        <v>35</v>
      </c>
      <c r="F226" s="3">
        <v>100.0</v>
      </c>
      <c r="G226" s="4" t="s">
        <v>35</v>
      </c>
      <c r="H226" s="3">
        <v>100.0</v>
      </c>
      <c r="I226" s="4" t="s">
        <v>36</v>
      </c>
      <c r="J226" s="3">
        <v>4.0</v>
      </c>
      <c r="K226" s="4" t="s">
        <v>42</v>
      </c>
      <c r="L226" s="3">
        <v>4300.0</v>
      </c>
      <c r="M226" s="4" t="s">
        <v>66</v>
      </c>
      <c r="N226" s="3">
        <v>4302.0</v>
      </c>
      <c r="O226" s="4" t="s">
        <v>73</v>
      </c>
      <c r="P226" s="3">
        <v>14237.0</v>
      </c>
      <c r="Q226" s="4" t="s">
        <v>7809</v>
      </c>
      <c r="R226" s="4" t="s">
        <v>7810</v>
      </c>
      <c r="S226" s="3">
        <v>14098.0</v>
      </c>
      <c r="T226" s="3">
        <v>1.0</v>
      </c>
      <c r="U226" s="4" t="s">
        <v>7618</v>
      </c>
      <c r="V226" s="3">
        <v>4597.0</v>
      </c>
      <c r="W226" s="3">
        <v>2.5489796E7</v>
      </c>
      <c r="X226" s="3">
        <v>1.729478282E9</v>
      </c>
      <c r="Y226" s="3">
        <v>1.50315776E8</v>
      </c>
      <c r="Z226" s="4" t="s">
        <v>7811</v>
      </c>
      <c r="AA226" s="4" t="s">
        <v>7620</v>
      </c>
      <c r="AB226" s="5">
        <v>45507.0</v>
      </c>
      <c r="AC226" s="4" t="s">
        <v>4512</v>
      </c>
      <c r="AD226" s="4" t="s">
        <v>816</v>
      </c>
      <c r="AE226" s="4" t="s">
        <v>816</v>
      </c>
      <c r="AF226" s="4" t="s">
        <v>816</v>
      </c>
    </row>
    <row r="227" ht="14.25" hidden="1" customHeight="1">
      <c r="A227" s="11">
        <v>2023.0</v>
      </c>
      <c r="B227" s="12" t="s">
        <v>32</v>
      </c>
      <c r="C227" s="12" t="s">
        <v>33</v>
      </c>
      <c r="D227" s="11">
        <v>10.0</v>
      </c>
      <c r="E227" s="12" t="s">
        <v>35</v>
      </c>
      <c r="F227" s="11">
        <v>100.0</v>
      </c>
      <c r="G227" s="12" t="s">
        <v>35</v>
      </c>
      <c r="H227" s="11">
        <v>100.0</v>
      </c>
      <c r="I227" s="12" t="s">
        <v>36</v>
      </c>
      <c r="J227" s="11">
        <v>4.0</v>
      </c>
      <c r="K227" s="12" t="s">
        <v>42</v>
      </c>
      <c r="L227" s="11">
        <v>4300.0</v>
      </c>
      <c r="M227" s="12" t="s">
        <v>66</v>
      </c>
      <c r="N227" s="11">
        <v>4302.0</v>
      </c>
      <c r="O227" s="12" t="s">
        <v>73</v>
      </c>
      <c r="P227" s="11">
        <v>14238.0</v>
      </c>
      <c r="Q227" s="12" t="s">
        <v>7812</v>
      </c>
      <c r="R227" s="12" t="s">
        <v>7813</v>
      </c>
      <c r="S227" s="11">
        <v>11231.0</v>
      </c>
      <c r="T227" s="11">
        <v>1.0</v>
      </c>
      <c r="U227" s="12" t="s">
        <v>7618</v>
      </c>
      <c r="V227" s="11">
        <v>4598.0</v>
      </c>
      <c r="W227" s="11">
        <v>5466637.0</v>
      </c>
      <c r="X227" s="11">
        <v>2007145.0</v>
      </c>
      <c r="Y227" s="11">
        <v>2.00696917E8</v>
      </c>
      <c r="Z227" s="12" t="s">
        <v>7814</v>
      </c>
      <c r="AA227" s="12" t="s">
        <v>7620</v>
      </c>
      <c r="AB227" s="16">
        <v>45507.0</v>
      </c>
      <c r="AC227" s="12" t="s">
        <v>4512</v>
      </c>
      <c r="AD227" s="12" t="s">
        <v>816</v>
      </c>
      <c r="AE227" s="12" t="s">
        <v>816</v>
      </c>
      <c r="AF227" s="12" t="s">
        <v>816</v>
      </c>
    </row>
    <row r="228" ht="14.25" hidden="1" customHeight="1">
      <c r="A228" s="3">
        <v>2023.0</v>
      </c>
      <c r="B228" s="4" t="s">
        <v>32</v>
      </c>
      <c r="C228" s="4" t="s">
        <v>33</v>
      </c>
      <c r="D228" s="3">
        <v>10.0</v>
      </c>
      <c r="E228" s="4" t="s">
        <v>35</v>
      </c>
      <c r="F228" s="3">
        <v>100.0</v>
      </c>
      <c r="G228" s="4" t="s">
        <v>35</v>
      </c>
      <c r="H228" s="3">
        <v>100.0</v>
      </c>
      <c r="I228" s="4" t="s">
        <v>36</v>
      </c>
      <c r="J228" s="3">
        <v>4.0</v>
      </c>
      <c r="K228" s="4" t="s">
        <v>42</v>
      </c>
      <c r="L228" s="3">
        <v>4300.0</v>
      </c>
      <c r="M228" s="4" t="s">
        <v>66</v>
      </c>
      <c r="N228" s="3">
        <v>4302.0</v>
      </c>
      <c r="O228" s="4" t="s">
        <v>73</v>
      </c>
      <c r="P228" s="3">
        <v>14238.0</v>
      </c>
      <c r="Q228" s="4" t="s">
        <v>7812</v>
      </c>
      <c r="R228" s="4" t="s">
        <v>7813</v>
      </c>
      <c r="S228" s="3">
        <v>11231.0</v>
      </c>
      <c r="T228" s="3">
        <v>1.0</v>
      </c>
      <c r="U228" s="4" t="s">
        <v>7618</v>
      </c>
      <c r="V228" s="3">
        <v>4598.0</v>
      </c>
      <c r="W228" s="3">
        <v>5466637.0</v>
      </c>
      <c r="X228" s="3">
        <v>34.0</v>
      </c>
      <c r="Y228" s="3">
        <v>0.0</v>
      </c>
      <c r="Z228" s="4" t="s">
        <v>7814</v>
      </c>
      <c r="AA228" s="4" t="s">
        <v>7620</v>
      </c>
      <c r="AB228" s="5">
        <v>45507.0</v>
      </c>
      <c r="AC228" s="4" t="s">
        <v>4512</v>
      </c>
      <c r="AD228" s="4" t="s">
        <v>816</v>
      </c>
      <c r="AE228" s="4" t="s">
        <v>816</v>
      </c>
      <c r="AF228" s="4" t="s">
        <v>816</v>
      </c>
    </row>
    <row r="229" ht="14.25" hidden="1" customHeight="1">
      <c r="A229" s="11">
        <v>2023.0</v>
      </c>
      <c r="B229" s="12" t="s">
        <v>32</v>
      </c>
      <c r="C229" s="12" t="s">
        <v>33</v>
      </c>
      <c r="D229" s="11">
        <v>10.0</v>
      </c>
      <c r="E229" s="12" t="s">
        <v>35</v>
      </c>
      <c r="F229" s="11">
        <v>100.0</v>
      </c>
      <c r="G229" s="12" t="s">
        <v>35</v>
      </c>
      <c r="H229" s="11">
        <v>100.0</v>
      </c>
      <c r="I229" s="12" t="s">
        <v>36</v>
      </c>
      <c r="J229" s="11">
        <v>4.0</v>
      </c>
      <c r="K229" s="12" t="s">
        <v>42</v>
      </c>
      <c r="L229" s="11">
        <v>4300.0</v>
      </c>
      <c r="M229" s="12" t="s">
        <v>66</v>
      </c>
      <c r="N229" s="11">
        <v>4302.0</v>
      </c>
      <c r="O229" s="12" t="s">
        <v>73</v>
      </c>
      <c r="P229" s="11">
        <v>14239.0</v>
      </c>
      <c r="Q229" s="12" t="s">
        <v>7815</v>
      </c>
      <c r="R229" s="12" t="s">
        <v>7816</v>
      </c>
      <c r="S229" s="11">
        <v>14702.0</v>
      </c>
      <c r="T229" s="11">
        <v>1.0</v>
      </c>
      <c r="U229" s="12" t="s">
        <v>7618</v>
      </c>
      <c r="V229" s="11">
        <v>4599.0</v>
      </c>
      <c r="W229" s="11">
        <v>5504959.0</v>
      </c>
      <c r="X229" s="11">
        <v>1.76597239E8</v>
      </c>
      <c r="Y229" s="11">
        <v>1.63428231E8</v>
      </c>
      <c r="Z229" s="12" t="s">
        <v>7817</v>
      </c>
      <c r="AA229" s="12" t="s">
        <v>7620</v>
      </c>
      <c r="AB229" s="16">
        <v>45507.0</v>
      </c>
      <c r="AC229" s="12" t="s">
        <v>4512</v>
      </c>
      <c r="AD229" s="12" t="s">
        <v>816</v>
      </c>
      <c r="AE229" s="12" t="s">
        <v>816</v>
      </c>
      <c r="AF229" s="12" t="s">
        <v>816</v>
      </c>
    </row>
    <row r="230" ht="14.25" hidden="1" customHeight="1">
      <c r="A230" s="3">
        <v>2023.0</v>
      </c>
      <c r="B230" s="4" t="s">
        <v>32</v>
      </c>
      <c r="C230" s="4" t="s">
        <v>33</v>
      </c>
      <c r="D230" s="3">
        <v>10.0</v>
      </c>
      <c r="E230" s="4" t="s">
        <v>35</v>
      </c>
      <c r="F230" s="3">
        <v>100.0</v>
      </c>
      <c r="G230" s="4" t="s">
        <v>35</v>
      </c>
      <c r="H230" s="3">
        <v>100.0</v>
      </c>
      <c r="I230" s="4" t="s">
        <v>36</v>
      </c>
      <c r="J230" s="3">
        <v>4.0</v>
      </c>
      <c r="K230" s="4" t="s">
        <v>42</v>
      </c>
      <c r="L230" s="3">
        <v>4300.0</v>
      </c>
      <c r="M230" s="4" t="s">
        <v>66</v>
      </c>
      <c r="N230" s="3">
        <v>4302.0</v>
      </c>
      <c r="O230" s="4" t="s">
        <v>73</v>
      </c>
      <c r="P230" s="3">
        <v>14243.0</v>
      </c>
      <c r="Q230" s="4" t="s">
        <v>7818</v>
      </c>
      <c r="R230" s="4" t="s">
        <v>7819</v>
      </c>
      <c r="S230" s="3">
        <v>11264.0</v>
      </c>
      <c r="T230" s="3">
        <v>1.0</v>
      </c>
      <c r="U230" s="4" t="s">
        <v>7618</v>
      </c>
      <c r="V230" s="3">
        <v>4604.0</v>
      </c>
      <c r="W230" s="3">
        <v>1.2699067E7</v>
      </c>
      <c r="X230" s="3">
        <v>3.7762018E7</v>
      </c>
      <c r="Y230" s="3">
        <v>3.7762018E7</v>
      </c>
      <c r="Z230" s="4" t="s">
        <v>7820</v>
      </c>
      <c r="AA230" s="4" t="s">
        <v>7620</v>
      </c>
      <c r="AB230" s="5">
        <v>45507.0</v>
      </c>
      <c r="AC230" s="4" t="s">
        <v>4512</v>
      </c>
      <c r="AD230" s="4" t="s">
        <v>816</v>
      </c>
      <c r="AE230" s="4" t="s">
        <v>816</v>
      </c>
      <c r="AF230" s="4" t="s">
        <v>816</v>
      </c>
    </row>
    <row r="231" ht="14.25" hidden="1" customHeight="1">
      <c r="A231" s="11">
        <v>2023.0</v>
      </c>
      <c r="B231" s="12" t="s">
        <v>32</v>
      </c>
      <c r="C231" s="12" t="s">
        <v>33</v>
      </c>
      <c r="D231" s="11">
        <v>10.0</v>
      </c>
      <c r="E231" s="12" t="s">
        <v>35</v>
      </c>
      <c r="F231" s="11">
        <v>100.0</v>
      </c>
      <c r="G231" s="12" t="s">
        <v>35</v>
      </c>
      <c r="H231" s="11">
        <v>100.0</v>
      </c>
      <c r="I231" s="12" t="s">
        <v>36</v>
      </c>
      <c r="J231" s="11">
        <v>4.0</v>
      </c>
      <c r="K231" s="12" t="s">
        <v>42</v>
      </c>
      <c r="L231" s="11">
        <v>4300.0</v>
      </c>
      <c r="M231" s="12" t="s">
        <v>66</v>
      </c>
      <c r="N231" s="11">
        <v>4302.0</v>
      </c>
      <c r="O231" s="12" t="s">
        <v>73</v>
      </c>
      <c r="P231" s="11">
        <v>14244.0</v>
      </c>
      <c r="Q231" s="12" t="s">
        <v>7821</v>
      </c>
      <c r="R231" s="12" t="s">
        <v>7822</v>
      </c>
      <c r="S231" s="11">
        <v>8281.0</v>
      </c>
      <c r="T231" s="11">
        <v>1.0</v>
      </c>
      <c r="U231" s="12" t="s">
        <v>7618</v>
      </c>
      <c r="V231" s="11">
        <v>4605.0</v>
      </c>
      <c r="W231" s="11">
        <v>2.6568225E7</v>
      </c>
      <c r="X231" s="11">
        <v>2.34077316E8</v>
      </c>
      <c r="Y231" s="11">
        <v>2.34077316E8</v>
      </c>
      <c r="Z231" s="12" t="s">
        <v>7823</v>
      </c>
      <c r="AA231" s="12" t="s">
        <v>7620</v>
      </c>
      <c r="AB231" s="16">
        <v>45507.0</v>
      </c>
      <c r="AC231" s="12" t="s">
        <v>4512</v>
      </c>
      <c r="AD231" s="12" t="s">
        <v>816</v>
      </c>
      <c r="AE231" s="12" t="s">
        <v>816</v>
      </c>
      <c r="AF231" s="12" t="s">
        <v>816</v>
      </c>
    </row>
    <row r="232" ht="14.25" hidden="1" customHeight="1">
      <c r="A232" s="3">
        <v>2023.0</v>
      </c>
      <c r="B232" s="4" t="s">
        <v>32</v>
      </c>
      <c r="C232" s="4" t="s">
        <v>33</v>
      </c>
      <c r="D232" s="3">
        <v>10.0</v>
      </c>
      <c r="E232" s="4" t="s">
        <v>35</v>
      </c>
      <c r="F232" s="3">
        <v>100.0</v>
      </c>
      <c r="G232" s="4" t="s">
        <v>35</v>
      </c>
      <c r="H232" s="3">
        <v>100.0</v>
      </c>
      <c r="I232" s="4" t="s">
        <v>36</v>
      </c>
      <c r="J232" s="3">
        <v>4.0</v>
      </c>
      <c r="K232" s="4" t="s">
        <v>42</v>
      </c>
      <c r="L232" s="3">
        <v>4300.0</v>
      </c>
      <c r="M232" s="4" t="s">
        <v>66</v>
      </c>
      <c r="N232" s="3">
        <v>4302.0</v>
      </c>
      <c r="O232" s="4" t="s">
        <v>73</v>
      </c>
      <c r="P232" s="3">
        <v>14244.0</v>
      </c>
      <c r="Q232" s="4" t="s">
        <v>7821</v>
      </c>
      <c r="R232" s="4" t="s">
        <v>7822</v>
      </c>
      <c r="S232" s="3">
        <v>8281.0</v>
      </c>
      <c r="T232" s="3">
        <v>1.0</v>
      </c>
      <c r="U232" s="4" t="s">
        <v>7618</v>
      </c>
      <c r="V232" s="3">
        <v>4605.0</v>
      </c>
      <c r="W232" s="3">
        <v>2.6568225E7</v>
      </c>
      <c r="X232" s="3">
        <v>1.0</v>
      </c>
      <c r="Y232" s="3">
        <v>0.0</v>
      </c>
      <c r="Z232" s="4" t="s">
        <v>7823</v>
      </c>
      <c r="AA232" s="4" t="s">
        <v>7620</v>
      </c>
      <c r="AB232" s="5">
        <v>45507.0</v>
      </c>
      <c r="AC232" s="4" t="s">
        <v>4512</v>
      </c>
      <c r="AD232" s="4" t="s">
        <v>816</v>
      </c>
      <c r="AE232" s="4" t="s">
        <v>816</v>
      </c>
      <c r="AF232" s="4" t="s">
        <v>816</v>
      </c>
    </row>
    <row r="233" ht="14.25" hidden="1" customHeight="1">
      <c r="A233" s="11">
        <v>2023.0</v>
      </c>
      <c r="B233" s="12" t="s">
        <v>32</v>
      </c>
      <c r="C233" s="12" t="s">
        <v>33</v>
      </c>
      <c r="D233" s="11">
        <v>10.0</v>
      </c>
      <c r="E233" s="12" t="s">
        <v>35</v>
      </c>
      <c r="F233" s="11">
        <v>100.0</v>
      </c>
      <c r="G233" s="12" t="s">
        <v>35</v>
      </c>
      <c r="H233" s="11">
        <v>100.0</v>
      </c>
      <c r="I233" s="12" t="s">
        <v>36</v>
      </c>
      <c r="J233" s="11">
        <v>4.0</v>
      </c>
      <c r="K233" s="12" t="s">
        <v>42</v>
      </c>
      <c r="L233" s="11">
        <v>4300.0</v>
      </c>
      <c r="M233" s="12" t="s">
        <v>66</v>
      </c>
      <c r="N233" s="11">
        <v>4302.0</v>
      </c>
      <c r="O233" s="12" t="s">
        <v>73</v>
      </c>
      <c r="P233" s="11">
        <v>14249.0</v>
      </c>
      <c r="Q233" s="12" t="s">
        <v>7824</v>
      </c>
      <c r="R233" s="12" t="s">
        <v>7825</v>
      </c>
      <c r="S233" s="11">
        <v>7798.0</v>
      </c>
      <c r="T233" s="11">
        <v>1.0</v>
      </c>
      <c r="U233" s="12" t="s">
        <v>7618</v>
      </c>
      <c r="V233" s="11">
        <v>4590.0</v>
      </c>
      <c r="W233" s="11">
        <v>2.1664451E7</v>
      </c>
      <c r="X233" s="11">
        <v>6.05816377E8</v>
      </c>
      <c r="Y233" s="11">
        <v>4.29619662E8</v>
      </c>
      <c r="Z233" s="12" t="s">
        <v>7826</v>
      </c>
      <c r="AA233" s="12" t="s">
        <v>7620</v>
      </c>
      <c r="AB233" s="16">
        <v>45507.0</v>
      </c>
      <c r="AC233" s="12" t="s">
        <v>4512</v>
      </c>
      <c r="AD233" s="12" t="s">
        <v>816</v>
      </c>
      <c r="AE233" s="12" t="s">
        <v>816</v>
      </c>
      <c r="AF233" s="12" t="s">
        <v>816</v>
      </c>
    </row>
    <row r="234" ht="14.25" hidden="1" customHeight="1">
      <c r="A234" s="3">
        <v>2023.0</v>
      </c>
      <c r="B234" s="4" t="s">
        <v>32</v>
      </c>
      <c r="C234" s="4" t="s">
        <v>33</v>
      </c>
      <c r="D234" s="3">
        <v>10.0</v>
      </c>
      <c r="E234" s="4" t="s">
        <v>35</v>
      </c>
      <c r="F234" s="3">
        <v>100.0</v>
      </c>
      <c r="G234" s="4" t="s">
        <v>35</v>
      </c>
      <c r="H234" s="3">
        <v>100.0</v>
      </c>
      <c r="I234" s="4" t="s">
        <v>36</v>
      </c>
      <c r="J234" s="3">
        <v>4.0</v>
      </c>
      <c r="K234" s="4" t="s">
        <v>42</v>
      </c>
      <c r="L234" s="3">
        <v>4300.0</v>
      </c>
      <c r="M234" s="4" t="s">
        <v>66</v>
      </c>
      <c r="N234" s="3">
        <v>4302.0</v>
      </c>
      <c r="O234" s="4" t="s">
        <v>73</v>
      </c>
      <c r="P234" s="3">
        <v>14250.0</v>
      </c>
      <c r="Q234" s="4" t="s">
        <v>7827</v>
      </c>
      <c r="R234" s="4" t="s">
        <v>7828</v>
      </c>
      <c r="S234" s="3">
        <v>12184.0</v>
      </c>
      <c r="T234" s="3">
        <v>1.0</v>
      </c>
      <c r="U234" s="4" t="s">
        <v>7618</v>
      </c>
      <c r="V234" s="3">
        <v>4591.0</v>
      </c>
      <c r="W234" s="3">
        <v>1.7505549E7</v>
      </c>
      <c r="X234" s="3">
        <v>5.23779804E8</v>
      </c>
      <c r="Y234" s="3">
        <v>5.22495744E8</v>
      </c>
      <c r="Z234" s="4" t="s">
        <v>7829</v>
      </c>
      <c r="AA234" s="4" t="s">
        <v>7620</v>
      </c>
      <c r="AB234" s="5">
        <v>45507.0</v>
      </c>
      <c r="AC234" s="4" t="s">
        <v>4512</v>
      </c>
      <c r="AD234" s="4" t="s">
        <v>816</v>
      </c>
      <c r="AE234" s="4" t="s">
        <v>816</v>
      </c>
      <c r="AF234" s="4" t="s">
        <v>816</v>
      </c>
    </row>
    <row r="235" ht="14.25" hidden="1" customHeight="1">
      <c r="A235" s="11">
        <v>2023.0</v>
      </c>
      <c r="B235" s="12" t="s">
        <v>32</v>
      </c>
      <c r="C235" s="12" t="s">
        <v>33</v>
      </c>
      <c r="D235" s="11">
        <v>10.0</v>
      </c>
      <c r="E235" s="12" t="s">
        <v>35</v>
      </c>
      <c r="F235" s="11">
        <v>100.0</v>
      </c>
      <c r="G235" s="12" t="s">
        <v>35</v>
      </c>
      <c r="H235" s="11">
        <v>100.0</v>
      </c>
      <c r="I235" s="12" t="s">
        <v>36</v>
      </c>
      <c r="J235" s="11">
        <v>4.0</v>
      </c>
      <c r="K235" s="12" t="s">
        <v>42</v>
      </c>
      <c r="L235" s="11">
        <v>4300.0</v>
      </c>
      <c r="M235" s="12" t="s">
        <v>66</v>
      </c>
      <c r="N235" s="11">
        <v>4302.0</v>
      </c>
      <c r="O235" s="12" t="s">
        <v>73</v>
      </c>
      <c r="P235" s="11">
        <v>14252.0</v>
      </c>
      <c r="Q235" s="12" t="s">
        <v>7830</v>
      </c>
      <c r="R235" s="12" t="s">
        <v>7831</v>
      </c>
      <c r="S235" s="11">
        <v>10645.0</v>
      </c>
      <c r="T235" s="11">
        <v>1.0</v>
      </c>
      <c r="U235" s="12" t="s">
        <v>7618</v>
      </c>
      <c r="V235" s="11">
        <v>4596.0</v>
      </c>
      <c r="W235" s="11">
        <v>2.3297163E7</v>
      </c>
      <c r="X235" s="11">
        <v>7.25971405E8</v>
      </c>
      <c r="Y235" s="11">
        <v>7.22966273E8</v>
      </c>
      <c r="Z235" s="12" t="s">
        <v>7832</v>
      </c>
      <c r="AA235" s="12" t="s">
        <v>7620</v>
      </c>
      <c r="AB235" s="16">
        <v>45507.0</v>
      </c>
      <c r="AC235" s="12" t="s">
        <v>4512</v>
      </c>
      <c r="AD235" s="12" t="s">
        <v>816</v>
      </c>
      <c r="AE235" s="12" t="s">
        <v>816</v>
      </c>
      <c r="AF235" s="12" t="s">
        <v>816</v>
      </c>
    </row>
    <row r="236" ht="14.25" hidden="1" customHeight="1">
      <c r="A236" s="3">
        <v>2023.0</v>
      </c>
      <c r="B236" s="4" t="s">
        <v>32</v>
      </c>
      <c r="C236" s="4" t="s">
        <v>33</v>
      </c>
      <c r="D236" s="3">
        <v>10.0</v>
      </c>
      <c r="E236" s="4" t="s">
        <v>35</v>
      </c>
      <c r="F236" s="3">
        <v>100.0</v>
      </c>
      <c r="G236" s="4" t="s">
        <v>35</v>
      </c>
      <c r="H236" s="3">
        <v>100.0</v>
      </c>
      <c r="I236" s="4" t="s">
        <v>36</v>
      </c>
      <c r="J236" s="3">
        <v>4.0</v>
      </c>
      <c r="K236" s="4" t="s">
        <v>42</v>
      </c>
      <c r="L236" s="3">
        <v>4300.0</v>
      </c>
      <c r="M236" s="4" t="s">
        <v>66</v>
      </c>
      <c r="N236" s="3">
        <v>4302.0</v>
      </c>
      <c r="O236" s="4" t="s">
        <v>73</v>
      </c>
      <c r="P236" s="3">
        <v>14255.0</v>
      </c>
      <c r="Q236" s="4" t="s">
        <v>7833</v>
      </c>
      <c r="R236" s="4" t="s">
        <v>7834</v>
      </c>
      <c r="S236" s="3">
        <v>17303.0</v>
      </c>
      <c r="T236" s="3">
        <v>1.0</v>
      </c>
      <c r="U236" s="4" t="s">
        <v>7618</v>
      </c>
      <c r="V236" s="3">
        <v>4619.0</v>
      </c>
      <c r="W236" s="3">
        <v>2.1295878E7</v>
      </c>
      <c r="X236" s="3">
        <v>1.916158485E9</v>
      </c>
      <c r="Y236" s="3">
        <v>1.852620043E9</v>
      </c>
      <c r="Z236" s="4" t="s">
        <v>7835</v>
      </c>
      <c r="AA236" s="4" t="s">
        <v>7620</v>
      </c>
      <c r="AB236" s="5">
        <v>45507.0</v>
      </c>
      <c r="AC236" s="4" t="s">
        <v>4512</v>
      </c>
      <c r="AD236" s="4" t="s">
        <v>816</v>
      </c>
      <c r="AE236" s="4" t="s">
        <v>816</v>
      </c>
      <c r="AF236" s="4" t="s">
        <v>816</v>
      </c>
    </row>
    <row r="237" ht="14.25" hidden="1" customHeight="1">
      <c r="A237" s="11">
        <v>2023.0</v>
      </c>
      <c r="B237" s="12" t="s">
        <v>32</v>
      </c>
      <c r="C237" s="12" t="s">
        <v>33</v>
      </c>
      <c r="D237" s="11">
        <v>10.0</v>
      </c>
      <c r="E237" s="12" t="s">
        <v>35</v>
      </c>
      <c r="F237" s="11">
        <v>100.0</v>
      </c>
      <c r="G237" s="12" t="s">
        <v>35</v>
      </c>
      <c r="H237" s="11">
        <v>100.0</v>
      </c>
      <c r="I237" s="12" t="s">
        <v>36</v>
      </c>
      <c r="J237" s="11">
        <v>4.0</v>
      </c>
      <c r="K237" s="12" t="s">
        <v>42</v>
      </c>
      <c r="L237" s="11">
        <v>4300.0</v>
      </c>
      <c r="M237" s="12" t="s">
        <v>66</v>
      </c>
      <c r="N237" s="11">
        <v>4302.0</v>
      </c>
      <c r="O237" s="12" t="s">
        <v>73</v>
      </c>
      <c r="P237" s="11">
        <v>14255.0</v>
      </c>
      <c r="Q237" s="12" t="s">
        <v>7833</v>
      </c>
      <c r="R237" s="12" t="s">
        <v>7834</v>
      </c>
      <c r="S237" s="11">
        <v>17303.0</v>
      </c>
      <c r="T237" s="11">
        <v>1.0</v>
      </c>
      <c r="U237" s="12" t="s">
        <v>7618</v>
      </c>
      <c r="V237" s="11">
        <v>4619.0</v>
      </c>
      <c r="W237" s="11">
        <v>2.1295878E7</v>
      </c>
      <c r="X237" s="11">
        <v>0.0</v>
      </c>
      <c r="Y237" s="11">
        <v>0.0</v>
      </c>
      <c r="Z237" s="12" t="s">
        <v>7835</v>
      </c>
      <c r="AA237" s="12" t="s">
        <v>7620</v>
      </c>
      <c r="AB237" s="16">
        <v>45507.0</v>
      </c>
      <c r="AC237" s="12" t="s">
        <v>4512</v>
      </c>
      <c r="AD237" s="12" t="s">
        <v>816</v>
      </c>
      <c r="AE237" s="12" t="s">
        <v>816</v>
      </c>
      <c r="AF237" s="12" t="s">
        <v>816</v>
      </c>
    </row>
    <row r="238" ht="14.25" hidden="1" customHeight="1">
      <c r="A238" s="3">
        <v>2023.0</v>
      </c>
      <c r="B238" s="4" t="s">
        <v>32</v>
      </c>
      <c r="C238" s="4" t="s">
        <v>33</v>
      </c>
      <c r="D238" s="3">
        <v>10.0</v>
      </c>
      <c r="E238" s="4" t="s">
        <v>35</v>
      </c>
      <c r="F238" s="3">
        <v>100.0</v>
      </c>
      <c r="G238" s="4" t="s">
        <v>35</v>
      </c>
      <c r="H238" s="3">
        <v>100.0</v>
      </c>
      <c r="I238" s="4" t="s">
        <v>36</v>
      </c>
      <c r="J238" s="3">
        <v>4.0</v>
      </c>
      <c r="K238" s="4" t="s">
        <v>42</v>
      </c>
      <c r="L238" s="3">
        <v>4300.0</v>
      </c>
      <c r="M238" s="4" t="s">
        <v>66</v>
      </c>
      <c r="N238" s="3">
        <v>4302.0</v>
      </c>
      <c r="O238" s="4" t="s">
        <v>73</v>
      </c>
      <c r="P238" s="3">
        <v>14257.0</v>
      </c>
      <c r="Q238" s="4" t="s">
        <v>7836</v>
      </c>
      <c r="R238" s="4" t="s">
        <v>7837</v>
      </c>
      <c r="S238" s="3">
        <v>14922.0</v>
      </c>
      <c r="T238" s="3">
        <v>1.0</v>
      </c>
      <c r="U238" s="4" t="s">
        <v>7618</v>
      </c>
      <c r="V238" s="3">
        <v>4622.0</v>
      </c>
      <c r="W238" s="3">
        <v>6.1054074E7</v>
      </c>
      <c r="X238" s="3">
        <v>4.172113693E9</v>
      </c>
      <c r="Y238" s="3">
        <v>4.014556531E9</v>
      </c>
      <c r="Z238" s="4" t="s">
        <v>7838</v>
      </c>
      <c r="AA238" s="4" t="s">
        <v>7620</v>
      </c>
      <c r="AB238" s="5">
        <v>45507.0</v>
      </c>
      <c r="AC238" s="4" t="s">
        <v>4512</v>
      </c>
      <c r="AD238" s="4" t="s">
        <v>816</v>
      </c>
      <c r="AE238" s="4" t="s">
        <v>816</v>
      </c>
      <c r="AF238" s="4" t="s">
        <v>816</v>
      </c>
    </row>
    <row r="239" ht="14.25" hidden="1" customHeight="1">
      <c r="A239" s="11">
        <v>2023.0</v>
      </c>
      <c r="B239" s="12" t="s">
        <v>32</v>
      </c>
      <c r="C239" s="12" t="s">
        <v>33</v>
      </c>
      <c r="D239" s="11">
        <v>10.0</v>
      </c>
      <c r="E239" s="12" t="s">
        <v>35</v>
      </c>
      <c r="F239" s="11">
        <v>100.0</v>
      </c>
      <c r="G239" s="12" t="s">
        <v>35</v>
      </c>
      <c r="H239" s="11">
        <v>100.0</v>
      </c>
      <c r="I239" s="12" t="s">
        <v>36</v>
      </c>
      <c r="J239" s="11">
        <v>4.0</v>
      </c>
      <c r="K239" s="12" t="s">
        <v>42</v>
      </c>
      <c r="L239" s="11">
        <v>4300.0</v>
      </c>
      <c r="M239" s="12" t="s">
        <v>66</v>
      </c>
      <c r="N239" s="11">
        <v>4302.0</v>
      </c>
      <c r="O239" s="12" t="s">
        <v>73</v>
      </c>
      <c r="P239" s="11">
        <v>14257.0</v>
      </c>
      <c r="Q239" s="12" t="s">
        <v>7836</v>
      </c>
      <c r="R239" s="12" t="s">
        <v>7837</v>
      </c>
      <c r="S239" s="11">
        <v>14922.0</v>
      </c>
      <c r="T239" s="11">
        <v>1.0</v>
      </c>
      <c r="U239" s="12" t="s">
        <v>7618</v>
      </c>
      <c r="V239" s="11">
        <v>4622.0</v>
      </c>
      <c r="W239" s="11">
        <v>6.1054074E7</v>
      </c>
      <c r="X239" s="11">
        <v>0.0</v>
      </c>
      <c r="Y239" s="11">
        <v>0.0</v>
      </c>
      <c r="Z239" s="12" t="s">
        <v>7838</v>
      </c>
      <c r="AA239" s="12" t="s">
        <v>7620</v>
      </c>
      <c r="AB239" s="16">
        <v>45507.0</v>
      </c>
      <c r="AC239" s="12" t="s">
        <v>4512</v>
      </c>
      <c r="AD239" s="12" t="s">
        <v>816</v>
      </c>
      <c r="AE239" s="12" t="s">
        <v>816</v>
      </c>
      <c r="AF239" s="12" t="s">
        <v>816</v>
      </c>
    </row>
    <row r="240" ht="14.25" hidden="1" customHeight="1">
      <c r="A240" s="3">
        <v>2023.0</v>
      </c>
      <c r="B240" s="4" t="s">
        <v>32</v>
      </c>
      <c r="C240" s="4" t="s">
        <v>33</v>
      </c>
      <c r="D240" s="3">
        <v>10.0</v>
      </c>
      <c r="E240" s="4" t="s">
        <v>35</v>
      </c>
      <c r="F240" s="3">
        <v>100.0</v>
      </c>
      <c r="G240" s="4" t="s">
        <v>35</v>
      </c>
      <c r="H240" s="3">
        <v>100.0</v>
      </c>
      <c r="I240" s="4" t="s">
        <v>36</v>
      </c>
      <c r="J240" s="3">
        <v>4.0</v>
      </c>
      <c r="K240" s="4" t="s">
        <v>42</v>
      </c>
      <c r="L240" s="3">
        <v>4300.0</v>
      </c>
      <c r="M240" s="4" t="s">
        <v>66</v>
      </c>
      <c r="N240" s="3">
        <v>4302.0</v>
      </c>
      <c r="O240" s="4" t="s">
        <v>73</v>
      </c>
      <c r="P240" s="3">
        <v>14258.0</v>
      </c>
      <c r="Q240" s="4" t="s">
        <v>7839</v>
      </c>
      <c r="R240" s="4" t="s">
        <v>7840</v>
      </c>
      <c r="S240" s="3">
        <v>181.0</v>
      </c>
      <c r="T240" s="3">
        <v>1.0</v>
      </c>
      <c r="U240" s="4" t="s">
        <v>7618</v>
      </c>
      <c r="V240" s="3">
        <v>4644.0</v>
      </c>
      <c r="W240" s="3">
        <v>2.9080273E7</v>
      </c>
      <c r="X240" s="3">
        <v>0.0</v>
      </c>
      <c r="Y240" s="3">
        <v>0.0</v>
      </c>
      <c r="Z240" s="4" t="s">
        <v>7841</v>
      </c>
      <c r="AA240" s="4" t="s">
        <v>7620</v>
      </c>
      <c r="AB240" s="5">
        <v>45507.0</v>
      </c>
      <c r="AC240" s="4" t="s">
        <v>4512</v>
      </c>
      <c r="AD240" s="4" t="s">
        <v>816</v>
      </c>
      <c r="AE240" s="4" t="s">
        <v>816</v>
      </c>
      <c r="AF240" s="4" t="s">
        <v>816</v>
      </c>
    </row>
    <row r="241" ht="14.25" hidden="1" customHeight="1">
      <c r="A241" s="11">
        <v>2023.0</v>
      </c>
      <c r="B241" s="12" t="s">
        <v>32</v>
      </c>
      <c r="C241" s="12" t="s">
        <v>33</v>
      </c>
      <c r="D241" s="11">
        <v>10.0</v>
      </c>
      <c r="E241" s="12" t="s">
        <v>35</v>
      </c>
      <c r="F241" s="11">
        <v>100.0</v>
      </c>
      <c r="G241" s="12" t="s">
        <v>35</v>
      </c>
      <c r="H241" s="11">
        <v>100.0</v>
      </c>
      <c r="I241" s="12" t="s">
        <v>36</v>
      </c>
      <c r="J241" s="11">
        <v>4.0</v>
      </c>
      <c r="K241" s="12" t="s">
        <v>42</v>
      </c>
      <c r="L241" s="11">
        <v>4300.0</v>
      </c>
      <c r="M241" s="12" t="s">
        <v>66</v>
      </c>
      <c r="N241" s="11">
        <v>4302.0</v>
      </c>
      <c r="O241" s="12" t="s">
        <v>73</v>
      </c>
      <c r="P241" s="11">
        <v>14258.0</v>
      </c>
      <c r="Q241" s="12" t="s">
        <v>7839</v>
      </c>
      <c r="R241" s="12" t="s">
        <v>7840</v>
      </c>
      <c r="S241" s="11">
        <v>181.0</v>
      </c>
      <c r="T241" s="11">
        <v>1.0</v>
      </c>
      <c r="U241" s="12" t="s">
        <v>7618</v>
      </c>
      <c r="V241" s="11">
        <v>4644.0</v>
      </c>
      <c r="W241" s="11">
        <v>2.9080273E7</v>
      </c>
      <c r="X241" s="11">
        <v>0.0</v>
      </c>
      <c r="Y241" s="11">
        <v>0.0</v>
      </c>
      <c r="Z241" s="12" t="s">
        <v>7841</v>
      </c>
      <c r="AA241" s="12" t="s">
        <v>7620</v>
      </c>
      <c r="AB241" s="16">
        <v>45507.0</v>
      </c>
      <c r="AC241" s="12" t="s">
        <v>4512</v>
      </c>
      <c r="AD241" s="12" t="s">
        <v>816</v>
      </c>
      <c r="AE241" s="12" t="s">
        <v>816</v>
      </c>
      <c r="AF241" s="12" t="s">
        <v>816</v>
      </c>
    </row>
    <row r="242" ht="14.25" hidden="1" customHeight="1">
      <c r="A242" s="3">
        <v>2023.0</v>
      </c>
      <c r="B242" s="4" t="s">
        <v>32</v>
      </c>
      <c r="C242" s="4" t="s">
        <v>33</v>
      </c>
      <c r="D242" s="3">
        <v>10.0</v>
      </c>
      <c r="E242" s="4" t="s">
        <v>35</v>
      </c>
      <c r="F242" s="3">
        <v>100.0</v>
      </c>
      <c r="G242" s="4" t="s">
        <v>35</v>
      </c>
      <c r="H242" s="3">
        <v>100.0</v>
      </c>
      <c r="I242" s="4" t="s">
        <v>36</v>
      </c>
      <c r="J242" s="3">
        <v>4.0</v>
      </c>
      <c r="K242" s="4" t="s">
        <v>42</v>
      </c>
      <c r="L242" s="3">
        <v>4300.0</v>
      </c>
      <c r="M242" s="4" t="s">
        <v>66</v>
      </c>
      <c r="N242" s="3">
        <v>4302.0</v>
      </c>
      <c r="O242" s="4" t="s">
        <v>73</v>
      </c>
      <c r="P242" s="3">
        <v>14388.0</v>
      </c>
      <c r="Q242" s="4" t="s">
        <v>7842</v>
      </c>
      <c r="R242" s="4" t="s">
        <v>7843</v>
      </c>
      <c r="S242" s="3">
        <v>10915.0</v>
      </c>
      <c r="T242" s="3">
        <v>1.0</v>
      </c>
      <c r="U242" s="4" t="s">
        <v>7618</v>
      </c>
      <c r="V242" s="3">
        <v>4623.0</v>
      </c>
      <c r="W242" s="3">
        <v>1.37633089E8</v>
      </c>
      <c r="X242" s="3">
        <v>8.614344515E9</v>
      </c>
      <c r="Y242" s="3">
        <v>7.406111674E9</v>
      </c>
      <c r="Z242" s="4" t="s">
        <v>7844</v>
      </c>
      <c r="AA242" s="4" t="s">
        <v>7620</v>
      </c>
      <c r="AB242" s="5">
        <v>45507.0</v>
      </c>
      <c r="AC242" s="4" t="s">
        <v>4512</v>
      </c>
      <c r="AD242" s="4" t="s">
        <v>816</v>
      </c>
      <c r="AE242" s="4" t="s">
        <v>816</v>
      </c>
      <c r="AF242" s="4" t="s">
        <v>816</v>
      </c>
    </row>
    <row r="243" ht="14.25" hidden="1" customHeight="1">
      <c r="A243" s="11">
        <v>2023.0</v>
      </c>
      <c r="B243" s="12" t="s">
        <v>32</v>
      </c>
      <c r="C243" s="12" t="s">
        <v>33</v>
      </c>
      <c r="D243" s="11">
        <v>10.0</v>
      </c>
      <c r="E243" s="12" t="s">
        <v>35</v>
      </c>
      <c r="F243" s="11">
        <v>100.0</v>
      </c>
      <c r="G243" s="12" t="s">
        <v>35</v>
      </c>
      <c r="H243" s="11">
        <v>100.0</v>
      </c>
      <c r="I243" s="12" t="s">
        <v>36</v>
      </c>
      <c r="J243" s="11">
        <v>4.0</v>
      </c>
      <c r="K243" s="12" t="s">
        <v>42</v>
      </c>
      <c r="L243" s="11">
        <v>4300.0</v>
      </c>
      <c r="M243" s="12" t="s">
        <v>66</v>
      </c>
      <c r="N243" s="11">
        <v>4302.0</v>
      </c>
      <c r="O243" s="12" t="s">
        <v>73</v>
      </c>
      <c r="P243" s="11">
        <v>14389.0</v>
      </c>
      <c r="Q243" s="12" t="s">
        <v>7845</v>
      </c>
      <c r="R243" s="12" t="s">
        <v>7846</v>
      </c>
      <c r="S243" s="11">
        <v>8281.0</v>
      </c>
      <c r="T243" s="11">
        <v>1.0</v>
      </c>
      <c r="U243" s="12" t="s">
        <v>7618</v>
      </c>
      <c r="V243" s="11">
        <v>4625.0</v>
      </c>
      <c r="W243" s="11">
        <v>1.6554946E7</v>
      </c>
      <c r="X243" s="11">
        <v>3.44846587E8</v>
      </c>
      <c r="Y243" s="11">
        <v>0.0</v>
      </c>
      <c r="Z243" s="12" t="s">
        <v>7847</v>
      </c>
      <c r="AA243" s="12" t="s">
        <v>7620</v>
      </c>
      <c r="AB243" s="16">
        <v>45507.0</v>
      </c>
      <c r="AC243" s="12" t="s">
        <v>4512</v>
      </c>
      <c r="AD243" s="12" t="s">
        <v>816</v>
      </c>
      <c r="AE243" s="12" t="s">
        <v>816</v>
      </c>
      <c r="AF243" s="12" t="s">
        <v>816</v>
      </c>
    </row>
    <row r="244" ht="14.25" hidden="1" customHeight="1">
      <c r="A244" s="3">
        <v>2023.0</v>
      </c>
      <c r="B244" s="4" t="s">
        <v>32</v>
      </c>
      <c r="C244" s="4" t="s">
        <v>33</v>
      </c>
      <c r="D244" s="3">
        <v>10.0</v>
      </c>
      <c r="E244" s="4" t="s">
        <v>35</v>
      </c>
      <c r="F244" s="3">
        <v>100.0</v>
      </c>
      <c r="G244" s="4" t="s">
        <v>35</v>
      </c>
      <c r="H244" s="3">
        <v>100.0</v>
      </c>
      <c r="I244" s="4" t="s">
        <v>36</v>
      </c>
      <c r="J244" s="3">
        <v>4.0</v>
      </c>
      <c r="K244" s="4" t="s">
        <v>42</v>
      </c>
      <c r="L244" s="3">
        <v>4300.0</v>
      </c>
      <c r="M244" s="4" t="s">
        <v>66</v>
      </c>
      <c r="N244" s="3">
        <v>4302.0</v>
      </c>
      <c r="O244" s="4" t="s">
        <v>73</v>
      </c>
      <c r="P244" s="3">
        <v>14389.0</v>
      </c>
      <c r="Q244" s="4" t="s">
        <v>7845</v>
      </c>
      <c r="R244" s="4" t="s">
        <v>7846</v>
      </c>
      <c r="S244" s="3">
        <v>8281.0</v>
      </c>
      <c r="T244" s="3">
        <v>1.0</v>
      </c>
      <c r="U244" s="4" t="s">
        <v>7618</v>
      </c>
      <c r="V244" s="3">
        <v>4625.0</v>
      </c>
      <c r="W244" s="3">
        <v>1.6554946E7</v>
      </c>
      <c r="X244" s="3">
        <v>0.0</v>
      </c>
      <c r="Y244" s="3">
        <v>0.0</v>
      </c>
      <c r="Z244" s="4" t="s">
        <v>7847</v>
      </c>
      <c r="AA244" s="4" t="s">
        <v>7620</v>
      </c>
      <c r="AB244" s="5">
        <v>45507.0</v>
      </c>
      <c r="AC244" s="4" t="s">
        <v>4512</v>
      </c>
      <c r="AD244" s="4" t="s">
        <v>816</v>
      </c>
      <c r="AE244" s="4" t="s">
        <v>816</v>
      </c>
      <c r="AF244" s="4" t="s">
        <v>816</v>
      </c>
    </row>
    <row r="245" ht="14.25" hidden="1" customHeight="1">
      <c r="A245" s="11">
        <v>2023.0</v>
      </c>
      <c r="B245" s="12" t="s">
        <v>32</v>
      </c>
      <c r="C245" s="12" t="s">
        <v>33</v>
      </c>
      <c r="D245" s="11">
        <v>10.0</v>
      </c>
      <c r="E245" s="12" t="s">
        <v>35</v>
      </c>
      <c r="F245" s="11">
        <v>100.0</v>
      </c>
      <c r="G245" s="12" t="s">
        <v>35</v>
      </c>
      <c r="H245" s="11">
        <v>100.0</v>
      </c>
      <c r="I245" s="12" t="s">
        <v>36</v>
      </c>
      <c r="J245" s="11">
        <v>4.0</v>
      </c>
      <c r="K245" s="12" t="s">
        <v>42</v>
      </c>
      <c r="L245" s="11">
        <v>4300.0</v>
      </c>
      <c r="M245" s="12" t="s">
        <v>66</v>
      </c>
      <c r="N245" s="11">
        <v>4302.0</v>
      </c>
      <c r="O245" s="12" t="s">
        <v>73</v>
      </c>
      <c r="P245" s="11">
        <v>14390.0</v>
      </c>
      <c r="Q245" s="12" t="s">
        <v>7848</v>
      </c>
      <c r="R245" s="12" t="s">
        <v>7849</v>
      </c>
      <c r="S245" s="11">
        <v>901.0</v>
      </c>
      <c r="T245" s="11">
        <v>1.0</v>
      </c>
      <c r="U245" s="12" t="s">
        <v>7618</v>
      </c>
      <c r="V245" s="11">
        <v>4618.0</v>
      </c>
      <c r="W245" s="11">
        <v>2.135125E7</v>
      </c>
      <c r="X245" s="11">
        <v>1432694.0</v>
      </c>
      <c r="Y245" s="11">
        <v>1.4315883E7</v>
      </c>
      <c r="Z245" s="12" t="s">
        <v>7850</v>
      </c>
      <c r="AA245" s="12" t="s">
        <v>7620</v>
      </c>
      <c r="AB245" s="16">
        <v>45507.0</v>
      </c>
      <c r="AC245" s="12" t="s">
        <v>4512</v>
      </c>
      <c r="AD245" s="12" t="s">
        <v>816</v>
      </c>
      <c r="AE245" s="12" t="s">
        <v>816</v>
      </c>
      <c r="AF245" s="12" t="s">
        <v>816</v>
      </c>
    </row>
    <row r="246" ht="14.25" hidden="1" customHeight="1">
      <c r="A246" s="3">
        <v>2023.0</v>
      </c>
      <c r="B246" s="4" t="s">
        <v>32</v>
      </c>
      <c r="C246" s="4" t="s">
        <v>33</v>
      </c>
      <c r="D246" s="3">
        <v>10.0</v>
      </c>
      <c r="E246" s="4" t="s">
        <v>35</v>
      </c>
      <c r="F246" s="3">
        <v>100.0</v>
      </c>
      <c r="G246" s="4" t="s">
        <v>35</v>
      </c>
      <c r="H246" s="3">
        <v>100.0</v>
      </c>
      <c r="I246" s="4" t="s">
        <v>36</v>
      </c>
      <c r="J246" s="3">
        <v>4.0</v>
      </c>
      <c r="K246" s="4" t="s">
        <v>42</v>
      </c>
      <c r="L246" s="3">
        <v>4300.0</v>
      </c>
      <c r="M246" s="4" t="s">
        <v>66</v>
      </c>
      <c r="N246" s="3">
        <v>4302.0</v>
      </c>
      <c r="O246" s="4" t="s">
        <v>73</v>
      </c>
      <c r="P246" s="3">
        <v>14390.0</v>
      </c>
      <c r="Q246" s="4" t="s">
        <v>7848</v>
      </c>
      <c r="R246" s="4" t="s">
        <v>7849</v>
      </c>
      <c r="S246" s="3">
        <v>901.0</v>
      </c>
      <c r="T246" s="3">
        <v>1.0</v>
      </c>
      <c r="U246" s="4" t="s">
        <v>7618</v>
      </c>
      <c r="V246" s="3">
        <v>4618.0</v>
      </c>
      <c r="W246" s="3">
        <v>2.135125E7</v>
      </c>
      <c r="X246" s="3">
        <v>0.0</v>
      </c>
      <c r="Y246" s="3">
        <v>0.0</v>
      </c>
      <c r="Z246" s="4" t="s">
        <v>7850</v>
      </c>
      <c r="AA246" s="4" t="s">
        <v>7620</v>
      </c>
      <c r="AB246" s="5">
        <v>45507.0</v>
      </c>
      <c r="AC246" s="4" t="s">
        <v>4512</v>
      </c>
      <c r="AD246" s="4" t="s">
        <v>816</v>
      </c>
      <c r="AE246" s="4" t="s">
        <v>816</v>
      </c>
      <c r="AF246" s="4" t="s">
        <v>816</v>
      </c>
    </row>
    <row r="247" ht="14.25" hidden="1" customHeight="1">
      <c r="A247" s="11">
        <v>2023.0</v>
      </c>
      <c r="B247" s="12" t="s">
        <v>32</v>
      </c>
      <c r="C247" s="12" t="s">
        <v>33</v>
      </c>
      <c r="D247" s="11">
        <v>10.0</v>
      </c>
      <c r="E247" s="12" t="s">
        <v>35</v>
      </c>
      <c r="F247" s="11">
        <v>100.0</v>
      </c>
      <c r="G247" s="12" t="s">
        <v>35</v>
      </c>
      <c r="H247" s="11">
        <v>100.0</v>
      </c>
      <c r="I247" s="12" t="s">
        <v>36</v>
      </c>
      <c r="J247" s="11">
        <v>4.0</v>
      </c>
      <c r="K247" s="12" t="s">
        <v>42</v>
      </c>
      <c r="L247" s="11">
        <v>4300.0</v>
      </c>
      <c r="M247" s="12" t="s">
        <v>66</v>
      </c>
      <c r="N247" s="11">
        <v>4302.0</v>
      </c>
      <c r="O247" s="12" t="s">
        <v>73</v>
      </c>
      <c r="P247" s="11">
        <v>14391.0</v>
      </c>
      <c r="Q247" s="12" t="s">
        <v>7851</v>
      </c>
      <c r="R247" s="12" t="s">
        <v>7852</v>
      </c>
      <c r="S247" s="11">
        <v>11231.0</v>
      </c>
      <c r="T247" s="11">
        <v>1.0</v>
      </c>
      <c r="U247" s="12" t="s">
        <v>7618</v>
      </c>
      <c r="V247" s="11">
        <v>4626.0</v>
      </c>
      <c r="W247" s="11">
        <v>1.2254507E7</v>
      </c>
      <c r="X247" s="11">
        <v>3.85990633E8</v>
      </c>
      <c r="Y247" s="11">
        <v>3.8597456E7</v>
      </c>
      <c r="Z247" s="12" t="s">
        <v>7853</v>
      </c>
      <c r="AA247" s="12" t="s">
        <v>7620</v>
      </c>
      <c r="AB247" s="16">
        <v>45507.0</v>
      </c>
      <c r="AC247" s="12" t="s">
        <v>4512</v>
      </c>
      <c r="AD247" s="12" t="s">
        <v>816</v>
      </c>
      <c r="AE247" s="12" t="s">
        <v>816</v>
      </c>
      <c r="AF247" s="12" t="s">
        <v>816</v>
      </c>
    </row>
    <row r="248" ht="14.25" hidden="1" customHeight="1">
      <c r="A248" s="3">
        <v>2023.0</v>
      </c>
      <c r="B248" s="4" t="s">
        <v>32</v>
      </c>
      <c r="C248" s="4" t="s">
        <v>33</v>
      </c>
      <c r="D248" s="3">
        <v>10.0</v>
      </c>
      <c r="E248" s="4" t="s">
        <v>35</v>
      </c>
      <c r="F248" s="3">
        <v>100.0</v>
      </c>
      <c r="G248" s="4" t="s">
        <v>35</v>
      </c>
      <c r="H248" s="3">
        <v>100.0</v>
      </c>
      <c r="I248" s="4" t="s">
        <v>36</v>
      </c>
      <c r="J248" s="3">
        <v>4.0</v>
      </c>
      <c r="K248" s="4" t="s">
        <v>42</v>
      </c>
      <c r="L248" s="3">
        <v>4300.0</v>
      </c>
      <c r="M248" s="4" t="s">
        <v>66</v>
      </c>
      <c r="N248" s="3">
        <v>4302.0</v>
      </c>
      <c r="O248" s="4" t="s">
        <v>73</v>
      </c>
      <c r="P248" s="3">
        <v>14392.0</v>
      </c>
      <c r="Q248" s="4" t="s">
        <v>7854</v>
      </c>
      <c r="R248" s="4" t="s">
        <v>7855</v>
      </c>
      <c r="S248" s="3">
        <v>677.0</v>
      </c>
      <c r="T248" s="3">
        <v>1.0</v>
      </c>
      <c r="U248" s="4" t="s">
        <v>7618</v>
      </c>
      <c r="V248" s="3">
        <v>4627.0</v>
      </c>
      <c r="W248" s="3">
        <v>5716990.0</v>
      </c>
      <c r="X248" s="3">
        <v>2947300.0</v>
      </c>
      <c r="Y248" s="3">
        <v>2.81616153E8</v>
      </c>
      <c r="Z248" s="4" t="s">
        <v>7856</v>
      </c>
      <c r="AA248" s="4" t="s">
        <v>7620</v>
      </c>
      <c r="AB248" s="5">
        <v>45507.0</v>
      </c>
      <c r="AC248" s="4" t="s">
        <v>4512</v>
      </c>
      <c r="AD248" s="4" t="s">
        <v>816</v>
      </c>
      <c r="AE248" s="4" t="s">
        <v>816</v>
      </c>
      <c r="AF248" s="4" t="s">
        <v>816</v>
      </c>
    </row>
    <row r="249" ht="14.25" hidden="1" customHeight="1">
      <c r="A249" s="11">
        <v>2023.0</v>
      </c>
      <c r="B249" s="12" t="s">
        <v>32</v>
      </c>
      <c r="C249" s="12" t="s">
        <v>33</v>
      </c>
      <c r="D249" s="11">
        <v>10.0</v>
      </c>
      <c r="E249" s="12" t="s">
        <v>35</v>
      </c>
      <c r="F249" s="11">
        <v>100.0</v>
      </c>
      <c r="G249" s="12" t="s">
        <v>35</v>
      </c>
      <c r="H249" s="11">
        <v>100.0</v>
      </c>
      <c r="I249" s="12" t="s">
        <v>36</v>
      </c>
      <c r="J249" s="11">
        <v>4.0</v>
      </c>
      <c r="K249" s="12" t="s">
        <v>42</v>
      </c>
      <c r="L249" s="11">
        <v>4300.0</v>
      </c>
      <c r="M249" s="12" t="s">
        <v>66</v>
      </c>
      <c r="N249" s="11">
        <v>4302.0</v>
      </c>
      <c r="O249" s="12" t="s">
        <v>73</v>
      </c>
      <c r="P249" s="11">
        <v>14392.0</v>
      </c>
      <c r="Q249" s="12" t="s">
        <v>7854</v>
      </c>
      <c r="R249" s="12" t="s">
        <v>7855</v>
      </c>
      <c r="S249" s="11">
        <v>677.0</v>
      </c>
      <c r="T249" s="11">
        <v>1.0</v>
      </c>
      <c r="U249" s="12" t="s">
        <v>7618</v>
      </c>
      <c r="V249" s="11">
        <v>4627.0</v>
      </c>
      <c r="W249" s="11">
        <v>5716990.0</v>
      </c>
      <c r="X249" s="11">
        <v>0.0</v>
      </c>
      <c r="Y249" s="11">
        <v>0.0</v>
      </c>
      <c r="Z249" s="12" t="s">
        <v>7856</v>
      </c>
      <c r="AA249" s="12" t="s">
        <v>7620</v>
      </c>
      <c r="AB249" s="16">
        <v>45507.0</v>
      </c>
      <c r="AC249" s="12" t="s">
        <v>4512</v>
      </c>
      <c r="AD249" s="12" t="s">
        <v>816</v>
      </c>
      <c r="AE249" s="12" t="s">
        <v>816</v>
      </c>
      <c r="AF249" s="12" t="s">
        <v>816</v>
      </c>
    </row>
    <row r="250" ht="14.25" hidden="1" customHeight="1">
      <c r="A250" s="3">
        <v>2023.0</v>
      </c>
      <c r="B250" s="4" t="s">
        <v>32</v>
      </c>
      <c r="C250" s="4" t="s">
        <v>33</v>
      </c>
      <c r="D250" s="3">
        <v>10.0</v>
      </c>
      <c r="E250" s="4" t="s">
        <v>35</v>
      </c>
      <c r="F250" s="3">
        <v>100.0</v>
      </c>
      <c r="G250" s="4" t="s">
        <v>35</v>
      </c>
      <c r="H250" s="3">
        <v>100.0</v>
      </c>
      <c r="I250" s="4" t="s">
        <v>36</v>
      </c>
      <c r="J250" s="3">
        <v>4.0</v>
      </c>
      <c r="K250" s="4" t="s">
        <v>42</v>
      </c>
      <c r="L250" s="3">
        <v>4300.0</v>
      </c>
      <c r="M250" s="4" t="s">
        <v>66</v>
      </c>
      <c r="N250" s="3">
        <v>4302.0</v>
      </c>
      <c r="O250" s="4" t="s">
        <v>73</v>
      </c>
      <c r="P250" s="3">
        <v>14394.0</v>
      </c>
      <c r="Q250" s="4" t="s">
        <v>7857</v>
      </c>
      <c r="R250" s="4" t="s">
        <v>7858</v>
      </c>
      <c r="S250" s="3">
        <v>7922.0</v>
      </c>
      <c r="T250" s="3">
        <v>1.0</v>
      </c>
      <c r="U250" s="4" t="s">
        <v>7618</v>
      </c>
      <c r="V250" s="3">
        <v>4624.0</v>
      </c>
      <c r="W250" s="3">
        <v>5.8958347E7</v>
      </c>
      <c r="X250" s="3">
        <v>3.564242507E9</v>
      </c>
      <c r="Y250" s="3">
        <v>3.564181507E9</v>
      </c>
      <c r="Z250" s="4" t="s">
        <v>7859</v>
      </c>
      <c r="AA250" s="4" t="s">
        <v>7620</v>
      </c>
      <c r="AB250" s="5">
        <v>45507.0</v>
      </c>
      <c r="AC250" s="4" t="s">
        <v>4512</v>
      </c>
      <c r="AD250" s="4" t="s">
        <v>816</v>
      </c>
      <c r="AE250" s="4" t="s">
        <v>816</v>
      </c>
      <c r="AF250" s="4" t="s">
        <v>816</v>
      </c>
    </row>
    <row r="251" ht="14.25" hidden="1" customHeight="1">
      <c r="A251" s="11">
        <v>2023.0</v>
      </c>
      <c r="B251" s="12" t="s">
        <v>32</v>
      </c>
      <c r="C251" s="12" t="s">
        <v>33</v>
      </c>
      <c r="D251" s="11">
        <v>10.0</v>
      </c>
      <c r="E251" s="12" t="s">
        <v>35</v>
      </c>
      <c r="F251" s="11">
        <v>100.0</v>
      </c>
      <c r="G251" s="12" t="s">
        <v>35</v>
      </c>
      <c r="H251" s="11">
        <v>100.0</v>
      </c>
      <c r="I251" s="12" t="s">
        <v>36</v>
      </c>
      <c r="J251" s="11">
        <v>4.0</v>
      </c>
      <c r="K251" s="12" t="s">
        <v>42</v>
      </c>
      <c r="L251" s="11">
        <v>4300.0</v>
      </c>
      <c r="M251" s="12" t="s">
        <v>66</v>
      </c>
      <c r="N251" s="11">
        <v>4302.0</v>
      </c>
      <c r="O251" s="12" t="s">
        <v>73</v>
      </c>
      <c r="P251" s="11">
        <v>14394.0</v>
      </c>
      <c r="Q251" s="12" t="s">
        <v>7857</v>
      </c>
      <c r="R251" s="12" t="s">
        <v>7858</v>
      </c>
      <c r="S251" s="11">
        <v>7922.0</v>
      </c>
      <c r="T251" s="11">
        <v>1.0</v>
      </c>
      <c r="U251" s="12" t="s">
        <v>7618</v>
      </c>
      <c r="V251" s="11">
        <v>4624.0</v>
      </c>
      <c r="W251" s="11">
        <v>5.8958347E7</v>
      </c>
      <c r="X251" s="11">
        <v>0.0</v>
      </c>
      <c r="Y251" s="11">
        <v>0.0</v>
      </c>
      <c r="Z251" s="12" t="s">
        <v>7859</v>
      </c>
      <c r="AA251" s="12" t="s">
        <v>7620</v>
      </c>
      <c r="AB251" s="16">
        <v>45507.0</v>
      </c>
      <c r="AC251" s="12" t="s">
        <v>4512</v>
      </c>
      <c r="AD251" s="12" t="s">
        <v>816</v>
      </c>
      <c r="AE251" s="12" t="s">
        <v>816</v>
      </c>
      <c r="AF251" s="12" t="s">
        <v>816</v>
      </c>
    </row>
    <row r="252" ht="14.25" hidden="1" customHeight="1">
      <c r="A252" s="3">
        <v>2023.0</v>
      </c>
      <c r="B252" s="4" t="s">
        <v>32</v>
      </c>
      <c r="C252" s="4" t="s">
        <v>33</v>
      </c>
      <c r="D252" s="3">
        <v>10.0</v>
      </c>
      <c r="E252" s="4" t="s">
        <v>35</v>
      </c>
      <c r="F252" s="3">
        <v>100.0</v>
      </c>
      <c r="G252" s="4" t="s">
        <v>35</v>
      </c>
      <c r="H252" s="3">
        <v>100.0</v>
      </c>
      <c r="I252" s="4" t="s">
        <v>36</v>
      </c>
      <c r="J252" s="3">
        <v>4.0</v>
      </c>
      <c r="K252" s="4" t="s">
        <v>42</v>
      </c>
      <c r="L252" s="3">
        <v>4300.0</v>
      </c>
      <c r="M252" s="4" t="s">
        <v>66</v>
      </c>
      <c r="N252" s="3">
        <v>4302.0</v>
      </c>
      <c r="O252" s="4" t="s">
        <v>73</v>
      </c>
      <c r="P252" s="3">
        <v>14400.0</v>
      </c>
      <c r="Q252" s="4" t="s">
        <v>7860</v>
      </c>
      <c r="R252" s="4" t="s">
        <v>7861</v>
      </c>
      <c r="S252" s="3">
        <v>555.0</v>
      </c>
      <c r="T252" s="3">
        <v>1.0</v>
      </c>
      <c r="U252" s="4" t="s">
        <v>7618</v>
      </c>
      <c r="V252" s="3">
        <v>4653.0</v>
      </c>
      <c r="W252" s="3">
        <v>1.5845458E7</v>
      </c>
      <c r="X252" s="3">
        <v>2.24617131E8</v>
      </c>
      <c r="Y252" s="3">
        <v>2.2346427E7</v>
      </c>
      <c r="Z252" s="4" t="s">
        <v>7862</v>
      </c>
      <c r="AA252" s="4" t="s">
        <v>7620</v>
      </c>
      <c r="AB252" s="5">
        <v>45507.0</v>
      </c>
      <c r="AC252" s="4" t="s">
        <v>4512</v>
      </c>
      <c r="AD252" s="4" t="s">
        <v>816</v>
      </c>
      <c r="AE252" s="4" t="s">
        <v>816</v>
      </c>
      <c r="AF252" s="4" t="s">
        <v>816</v>
      </c>
    </row>
    <row r="253" ht="14.25" hidden="1" customHeight="1">
      <c r="A253" s="11">
        <v>2023.0</v>
      </c>
      <c r="B253" s="12" t="s">
        <v>32</v>
      </c>
      <c r="C253" s="12" t="s">
        <v>33</v>
      </c>
      <c r="D253" s="11">
        <v>10.0</v>
      </c>
      <c r="E253" s="12" t="s">
        <v>35</v>
      </c>
      <c r="F253" s="11">
        <v>100.0</v>
      </c>
      <c r="G253" s="12" t="s">
        <v>35</v>
      </c>
      <c r="H253" s="11">
        <v>100.0</v>
      </c>
      <c r="I253" s="12" t="s">
        <v>36</v>
      </c>
      <c r="J253" s="11">
        <v>4.0</v>
      </c>
      <c r="K253" s="12" t="s">
        <v>42</v>
      </c>
      <c r="L253" s="11">
        <v>4300.0</v>
      </c>
      <c r="M253" s="12" t="s">
        <v>66</v>
      </c>
      <c r="N253" s="11">
        <v>4302.0</v>
      </c>
      <c r="O253" s="12" t="s">
        <v>73</v>
      </c>
      <c r="P253" s="11">
        <v>14524.0</v>
      </c>
      <c r="Q253" s="12" t="s">
        <v>7863</v>
      </c>
      <c r="R253" s="12" t="s">
        <v>7864</v>
      </c>
      <c r="S253" s="11">
        <v>7773.0</v>
      </c>
      <c r="T253" s="11">
        <v>1.0</v>
      </c>
      <c r="U253" s="12" t="s">
        <v>7618</v>
      </c>
      <c r="V253" s="11">
        <v>4993.0</v>
      </c>
      <c r="W253" s="11">
        <v>3.3603232E7</v>
      </c>
      <c r="X253" s="11">
        <v>5.2061663E7</v>
      </c>
      <c r="Y253" s="11">
        <v>5.20616512E8</v>
      </c>
      <c r="Z253" s="12" t="s">
        <v>7865</v>
      </c>
      <c r="AA253" s="12" t="s">
        <v>7620</v>
      </c>
      <c r="AB253" s="16">
        <v>45507.0</v>
      </c>
      <c r="AC253" s="12" t="s">
        <v>4512</v>
      </c>
      <c r="AD253" s="12" t="s">
        <v>816</v>
      </c>
      <c r="AE253" s="12" t="s">
        <v>816</v>
      </c>
      <c r="AF253" s="12" t="s">
        <v>816</v>
      </c>
    </row>
    <row r="254" ht="14.25" hidden="1" customHeight="1">
      <c r="A254" s="3">
        <v>2023.0</v>
      </c>
      <c r="B254" s="4" t="s">
        <v>32</v>
      </c>
      <c r="C254" s="4" t="s">
        <v>33</v>
      </c>
      <c r="D254" s="3">
        <v>10.0</v>
      </c>
      <c r="E254" s="4" t="s">
        <v>35</v>
      </c>
      <c r="F254" s="3">
        <v>100.0</v>
      </c>
      <c r="G254" s="4" t="s">
        <v>35</v>
      </c>
      <c r="H254" s="3">
        <v>100.0</v>
      </c>
      <c r="I254" s="4" t="s">
        <v>36</v>
      </c>
      <c r="J254" s="3">
        <v>4.0</v>
      </c>
      <c r="K254" s="4" t="s">
        <v>42</v>
      </c>
      <c r="L254" s="3">
        <v>4300.0</v>
      </c>
      <c r="M254" s="4" t="s">
        <v>66</v>
      </c>
      <c r="N254" s="3">
        <v>4302.0</v>
      </c>
      <c r="O254" s="4" t="s">
        <v>73</v>
      </c>
      <c r="P254" s="3">
        <v>14524.0</v>
      </c>
      <c r="Q254" s="4" t="s">
        <v>7863</v>
      </c>
      <c r="R254" s="4" t="s">
        <v>7864</v>
      </c>
      <c r="S254" s="3">
        <v>7773.0</v>
      </c>
      <c r="T254" s="3">
        <v>1.0</v>
      </c>
      <c r="U254" s="4" t="s">
        <v>7618</v>
      </c>
      <c r="V254" s="3">
        <v>4993.0</v>
      </c>
      <c r="W254" s="3">
        <v>3.3603232E7</v>
      </c>
      <c r="X254" s="3">
        <v>6.70162394E8</v>
      </c>
      <c r="Y254" s="3">
        <v>6.69612715E8</v>
      </c>
      <c r="Z254" s="4" t="s">
        <v>7865</v>
      </c>
      <c r="AA254" s="4" t="s">
        <v>7620</v>
      </c>
      <c r="AB254" s="5">
        <v>45507.0</v>
      </c>
      <c r="AC254" s="4" t="s">
        <v>4512</v>
      </c>
      <c r="AD254" s="4" t="s">
        <v>816</v>
      </c>
      <c r="AE254" s="4" t="s">
        <v>816</v>
      </c>
      <c r="AF254" s="4" t="s">
        <v>816</v>
      </c>
    </row>
    <row r="255" ht="14.25" hidden="1" customHeight="1">
      <c r="A255" s="11">
        <v>2023.0</v>
      </c>
      <c r="B255" s="12" t="s">
        <v>32</v>
      </c>
      <c r="C255" s="12" t="s">
        <v>33</v>
      </c>
      <c r="D255" s="11">
        <v>10.0</v>
      </c>
      <c r="E255" s="12" t="s">
        <v>35</v>
      </c>
      <c r="F255" s="11">
        <v>100.0</v>
      </c>
      <c r="G255" s="12" t="s">
        <v>35</v>
      </c>
      <c r="H255" s="11">
        <v>100.0</v>
      </c>
      <c r="I255" s="12" t="s">
        <v>36</v>
      </c>
      <c r="J255" s="11">
        <v>4.0</v>
      </c>
      <c r="K255" s="12" t="s">
        <v>42</v>
      </c>
      <c r="L255" s="11">
        <v>4300.0</v>
      </c>
      <c r="M255" s="12" t="s">
        <v>66</v>
      </c>
      <c r="N255" s="11">
        <v>4302.0</v>
      </c>
      <c r="O255" s="12" t="s">
        <v>73</v>
      </c>
      <c r="P255" s="11">
        <v>14525.0</v>
      </c>
      <c r="Q255" s="12" t="s">
        <v>7866</v>
      </c>
      <c r="R255" s="12" t="s">
        <v>7867</v>
      </c>
      <c r="S255" s="11">
        <v>7111.0</v>
      </c>
      <c r="T255" s="11">
        <v>1.0</v>
      </c>
      <c r="U255" s="12" t="s">
        <v>7618</v>
      </c>
      <c r="V255" s="11">
        <v>4994.0</v>
      </c>
      <c r="W255" s="11">
        <v>7.0881275E7</v>
      </c>
      <c r="X255" s="11">
        <v>3.763787398E9</v>
      </c>
      <c r="Y255" s="11">
        <v>3.763787329E9</v>
      </c>
      <c r="Z255" s="12" t="s">
        <v>7868</v>
      </c>
      <c r="AA255" s="12" t="s">
        <v>7620</v>
      </c>
      <c r="AB255" s="16">
        <v>45507.0</v>
      </c>
      <c r="AC255" s="12" t="s">
        <v>4512</v>
      </c>
      <c r="AD255" s="12" t="s">
        <v>816</v>
      </c>
      <c r="AE255" s="12" t="s">
        <v>816</v>
      </c>
      <c r="AF255" s="12" t="s">
        <v>816</v>
      </c>
    </row>
    <row r="256" ht="14.25" hidden="1" customHeight="1">
      <c r="A256" s="3">
        <v>2023.0</v>
      </c>
      <c r="B256" s="4" t="s">
        <v>32</v>
      </c>
      <c r="C256" s="4" t="s">
        <v>33</v>
      </c>
      <c r="D256" s="3">
        <v>10.0</v>
      </c>
      <c r="E256" s="4" t="s">
        <v>35</v>
      </c>
      <c r="F256" s="3">
        <v>100.0</v>
      </c>
      <c r="G256" s="4" t="s">
        <v>35</v>
      </c>
      <c r="H256" s="3">
        <v>100.0</v>
      </c>
      <c r="I256" s="4" t="s">
        <v>36</v>
      </c>
      <c r="J256" s="3">
        <v>4.0</v>
      </c>
      <c r="K256" s="4" t="s">
        <v>42</v>
      </c>
      <c r="L256" s="3">
        <v>4300.0</v>
      </c>
      <c r="M256" s="4" t="s">
        <v>66</v>
      </c>
      <c r="N256" s="3">
        <v>4302.0</v>
      </c>
      <c r="O256" s="4" t="s">
        <v>73</v>
      </c>
      <c r="P256" s="3">
        <v>14525.0</v>
      </c>
      <c r="Q256" s="4" t="s">
        <v>7866</v>
      </c>
      <c r="R256" s="4" t="s">
        <v>7867</v>
      </c>
      <c r="S256" s="3">
        <v>7111.0</v>
      </c>
      <c r="T256" s="3">
        <v>1.0</v>
      </c>
      <c r="U256" s="4" t="s">
        <v>7618</v>
      </c>
      <c r="V256" s="3">
        <v>4994.0</v>
      </c>
      <c r="W256" s="3">
        <v>7.0881275E7</v>
      </c>
      <c r="X256" s="3">
        <v>0.0</v>
      </c>
      <c r="Y256" s="3">
        <v>0.0</v>
      </c>
      <c r="Z256" s="4" t="s">
        <v>7868</v>
      </c>
      <c r="AA256" s="4" t="s">
        <v>7620</v>
      </c>
      <c r="AB256" s="5">
        <v>45507.0</v>
      </c>
      <c r="AC256" s="4" t="s">
        <v>4512</v>
      </c>
      <c r="AD256" s="4" t="s">
        <v>816</v>
      </c>
      <c r="AE256" s="4" t="s">
        <v>816</v>
      </c>
      <c r="AF256" s="4" t="s">
        <v>816</v>
      </c>
    </row>
    <row r="257" ht="14.25" hidden="1" customHeight="1">
      <c r="A257" s="11">
        <v>2023.0</v>
      </c>
      <c r="B257" s="12" t="s">
        <v>32</v>
      </c>
      <c r="C257" s="12" t="s">
        <v>33</v>
      </c>
      <c r="D257" s="11">
        <v>10.0</v>
      </c>
      <c r="E257" s="12" t="s">
        <v>35</v>
      </c>
      <c r="F257" s="11">
        <v>100.0</v>
      </c>
      <c r="G257" s="12" t="s">
        <v>35</v>
      </c>
      <c r="H257" s="11">
        <v>100.0</v>
      </c>
      <c r="I257" s="12" t="s">
        <v>36</v>
      </c>
      <c r="J257" s="11">
        <v>4.0</v>
      </c>
      <c r="K257" s="12" t="s">
        <v>42</v>
      </c>
      <c r="L257" s="11">
        <v>4300.0</v>
      </c>
      <c r="M257" s="12" t="s">
        <v>66</v>
      </c>
      <c r="N257" s="11">
        <v>4302.0</v>
      </c>
      <c r="O257" s="12" t="s">
        <v>73</v>
      </c>
      <c r="P257" s="11">
        <v>14527.0</v>
      </c>
      <c r="Q257" s="12" t="s">
        <v>7869</v>
      </c>
      <c r="R257" s="12" t="s">
        <v>7870</v>
      </c>
      <c r="S257" s="11">
        <v>7315.0</v>
      </c>
      <c r="T257" s="11">
        <v>1.0</v>
      </c>
      <c r="U257" s="12" t="s">
        <v>7618</v>
      </c>
      <c r="V257" s="11">
        <v>4996.0</v>
      </c>
      <c r="W257" s="11">
        <v>2.3919645E7</v>
      </c>
      <c r="X257" s="11">
        <v>1415165.0</v>
      </c>
      <c r="Y257" s="11">
        <v>1415165.0</v>
      </c>
      <c r="Z257" s="12" t="s">
        <v>7871</v>
      </c>
      <c r="AA257" s="12" t="s">
        <v>7620</v>
      </c>
      <c r="AB257" s="16">
        <v>45507.0</v>
      </c>
      <c r="AC257" s="12" t="s">
        <v>4512</v>
      </c>
      <c r="AD257" s="12" t="s">
        <v>816</v>
      </c>
      <c r="AE257" s="12" t="s">
        <v>816</v>
      </c>
      <c r="AF257" s="12" t="s">
        <v>816</v>
      </c>
    </row>
    <row r="258" ht="14.25" hidden="1" customHeight="1">
      <c r="A258" s="3">
        <v>2023.0</v>
      </c>
      <c r="B258" s="4" t="s">
        <v>32</v>
      </c>
      <c r="C258" s="4" t="s">
        <v>33</v>
      </c>
      <c r="D258" s="3">
        <v>10.0</v>
      </c>
      <c r="E258" s="4" t="s">
        <v>35</v>
      </c>
      <c r="F258" s="3">
        <v>100.0</v>
      </c>
      <c r="G258" s="4" t="s">
        <v>35</v>
      </c>
      <c r="H258" s="3">
        <v>100.0</v>
      </c>
      <c r="I258" s="4" t="s">
        <v>36</v>
      </c>
      <c r="J258" s="3">
        <v>4.0</v>
      </c>
      <c r="K258" s="4" t="s">
        <v>42</v>
      </c>
      <c r="L258" s="3">
        <v>4300.0</v>
      </c>
      <c r="M258" s="4" t="s">
        <v>66</v>
      </c>
      <c r="N258" s="3">
        <v>4302.0</v>
      </c>
      <c r="O258" s="4" t="s">
        <v>73</v>
      </c>
      <c r="P258" s="3">
        <v>14527.0</v>
      </c>
      <c r="Q258" s="4" t="s">
        <v>7869</v>
      </c>
      <c r="R258" s="4" t="s">
        <v>7870</v>
      </c>
      <c r="S258" s="3">
        <v>7315.0</v>
      </c>
      <c r="T258" s="3">
        <v>1.0</v>
      </c>
      <c r="U258" s="4" t="s">
        <v>7618</v>
      </c>
      <c r="V258" s="3">
        <v>4996.0</v>
      </c>
      <c r="W258" s="3">
        <v>2.3919645E7</v>
      </c>
      <c r="X258" s="3">
        <v>1194189.0</v>
      </c>
      <c r="Y258" s="3">
        <v>1.15129721E8</v>
      </c>
      <c r="Z258" s="4" t="s">
        <v>7871</v>
      </c>
      <c r="AA258" s="4" t="s">
        <v>7620</v>
      </c>
      <c r="AB258" s="5">
        <v>45507.0</v>
      </c>
      <c r="AC258" s="4" t="s">
        <v>4512</v>
      </c>
      <c r="AD258" s="4" t="s">
        <v>816</v>
      </c>
      <c r="AE258" s="4" t="s">
        <v>816</v>
      </c>
      <c r="AF258" s="4" t="s">
        <v>816</v>
      </c>
    </row>
    <row r="259" ht="14.25" hidden="1" customHeight="1">
      <c r="A259" s="11">
        <v>2023.0</v>
      </c>
      <c r="B259" s="12" t="s">
        <v>32</v>
      </c>
      <c r="C259" s="12" t="s">
        <v>33</v>
      </c>
      <c r="D259" s="11">
        <v>10.0</v>
      </c>
      <c r="E259" s="12" t="s">
        <v>35</v>
      </c>
      <c r="F259" s="11">
        <v>100.0</v>
      </c>
      <c r="G259" s="12" t="s">
        <v>35</v>
      </c>
      <c r="H259" s="11">
        <v>100.0</v>
      </c>
      <c r="I259" s="12" t="s">
        <v>36</v>
      </c>
      <c r="J259" s="11">
        <v>4.0</v>
      </c>
      <c r="K259" s="12" t="s">
        <v>42</v>
      </c>
      <c r="L259" s="11">
        <v>4300.0</v>
      </c>
      <c r="M259" s="12" t="s">
        <v>66</v>
      </c>
      <c r="N259" s="11">
        <v>4302.0</v>
      </c>
      <c r="O259" s="12" t="s">
        <v>73</v>
      </c>
      <c r="P259" s="11">
        <v>14673.0</v>
      </c>
      <c r="Q259" s="12" t="s">
        <v>826</v>
      </c>
      <c r="R259" s="12" t="s">
        <v>7872</v>
      </c>
      <c r="S259" s="11">
        <v>1998.0</v>
      </c>
      <c r="T259" s="11">
        <v>1.0</v>
      </c>
      <c r="U259" s="12" t="s">
        <v>7618</v>
      </c>
      <c r="V259" s="11">
        <v>5283.0</v>
      </c>
      <c r="W259" s="11">
        <v>8113542.0</v>
      </c>
      <c r="X259" s="11">
        <v>5311956.0</v>
      </c>
      <c r="Y259" s="11">
        <v>1.62137356E8</v>
      </c>
      <c r="Z259" s="12" t="s">
        <v>7873</v>
      </c>
      <c r="AA259" s="12" t="s">
        <v>7620</v>
      </c>
      <c r="AB259" s="16">
        <v>45507.0</v>
      </c>
      <c r="AC259" s="12" t="s">
        <v>4512</v>
      </c>
      <c r="AD259" s="12" t="s">
        <v>816</v>
      </c>
      <c r="AE259" s="12" t="s">
        <v>816</v>
      </c>
      <c r="AF259" s="12" t="s">
        <v>816</v>
      </c>
    </row>
    <row r="260" ht="14.25" hidden="1" customHeight="1">
      <c r="A260" s="3">
        <v>2023.0</v>
      </c>
      <c r="B260" s="4" t="s">
        <v>32</v>
      </c>
      <c r="C260" s="4" t="s">
        <v>33</v>
      </c>
      <c r="D260" s="3">
        <v>10.0</v>
      </c>
      <c r="E260" s="4" t="s">
        <v>35</v>
      </c>
      <c r="F260" s="3">
        <v>100.0</v>
      </c>
      <c r="G260" s="4" t="s">
        <v>35</v>
      </c>
      <c r="H260" s="3">
        <v>100.0</v>
      </c>
      <c r="I260" s="4" t="s">
        <v>36</v>
      </c>
      <c r="J260" s="3">
        <v>4.0</v>
      </c>
      <c r="K260" s="4" t="s">
        <v>42</v>
      </c>
      <c r="L260" s="3">
        <v>4300.0</v>
      </c>
      <c r="M260" s="4" t="s">
        <v>66</v>
      </c>
      <c r="N260" s="3">
        <v>4302.0</v>
      </c>
      <c r="O260" s="4" t="s">
        <v>73</v>
      </c>
      <c r="P260" s="3">
        <v>14673.0</v>
      </c>
      <c r="Q260" s="4" t="s">
        <v>826</v>
      </c>
      <c r="R260" s="4" t="s">
        <v>7872</v>
      </c>
      <c r="S260" s="3">
        <v>1998.0</v>
      </c>
      <c r="T260" s="3">
        <v>1.0</v>
      </c>
      <c r="U260" s="4" t="s">
        <v>7618</v>
      </c>
      <c r="V260" s="3">
        <v>5283.0</v>
      </c>
      <c r="W260" s="3">
        <v>8113542.0</v>
      </c>
      <c r="X260" s="3">
        <v>0.0</v>
      </c>
      <c r="Y260" s="3">
        <v>0.0</v>
      </c>
      <c r="Z260" s="4" t="s">
        <v>7873</v>
      </c>
      <c r="AA260" s="4" t="s">
        <v>7620</v>
      </c>
      <c r="AB260" s="5">
        <v>45507.0</v>
      </c>
      <c r="AC260" s="4" t="s">
        <v>4512</v>
      </c>
      <c r="AD260" s="4" t="s">
        <v>816</v>
      </c>
      <c r="AE260" s="4" t="s">
        <v>816</v>
      </c>
      <c r="AF260" s="4" t="s">
        <v>816</v>
      </c>
    </row>
    <row r="261" ht="14.25" hidden="1" customHeight="1">
      <c r="A261" s="11">
        <v>2023.0</v>
      </c>
      <c r="B261" s="12" t="s">
        <v>32</v>
      </c>
      <c r="C261" s="12" t="s">
        <v>33</v>
      </c>
      <c r="D261" s="11">
        <v>10.0</v>
      </c>
      <c r="E261" s="12" t="s">
        <v>35</v>
      </c>
      <c r="F261" s="11">
        <v>100.0</v>
      </c>
      <c r="G261" s="12" t="s">
        <v>35</v>
      </c>
      <c r="H261" s="11">
        <v>100.0</v>
      </c>
      <c r="I261" s="12" t="s">
        <v>36</v>
      </c>
      <c r="J261" s="11">
        <v>4.0</v>
      </c>
      <c r="K261" s="12" t="s">
        <v>42</v>
      </c>
      <c r="L261" s="11">
        <v>4300.0</v>
      </c>
      <c r="M261" s="12" t="s">
        <v>66</v>
      </c>
      <c r="N261" s="11">
        <v>4302.0</v>
      </c>
      <c r="O261" s="12" t="s">
        <v>73</v>
      </c>
      <c r="P261" s="11">
        <v>14675.0</v>
      </c>
      <c r="Q261" s="12" t="s">
        <v>825</v>
      </c>
      <c r="R261" s="12" t="s">
        <v>7874</v>
      </c>
      <c r="S261" s="11">
        <v>10812.0</v>
      </c>
      <c r="T261" s="11">
        <v>1.0</v>
      </c>
      <c r="U261" s="12" t="s">
        <v>7618</v>
      </c>
      <c r="V261" s="11">
        <v>5282.0</v>
      </c>
      <c r="W261" s="11">
        <v>8113541.0</v>
      </c>
      <c r="X261" s="11">
        <v>9.12588581E8</v>
      </c>
      <c r="Y261" s="11">
        <v>8.77271217E8</v>
      </c>
      <c r="Z261" s="12" t="s">
        <v>7875</v>
      </c>
      <c r="AA261" s="12" t="s">
        <v>7620</v>
      </c>
      <c r="AB261" s="16">
        <v>45507.0</v>
      </c>
      <c r="AC261" s="12" t="s">
        <v>4512</v>
      </c>
      <c r="AD261" s="12" t="s">
        <v>816</v>
      </c>
      <c r="AE261" s="12" t="s">
        <v>816</v>
      </c>
      <c r="AF261" s="12" t="s">
        <v>816</v>
      </c>
    </row>
    <row r="262" ht="14.25" hidden="1" customHeight="1">
      <c r="A262" s="3">
        <v>2023.0</v>
      </c>
      <c r="B262" s="4" t="s">
        <v>32</v>
      </c>
      <c r="C262" s="4" t="s">
        <v>33</v>
      </c>
      <c r="D262" s="3">
        <v>10.0</v>
      </c>
      <c r="E262" s="4" t="s">
        <v>35</v>
      </c>
      <c r="F262" s="3">
        <v>100.0</v>
      </c>
      <c r="G262" s="4" t="s">
        <v>35</v>
      </c>
      <c r="H262" s="3">
        <v>100.0</v>
      </c>
      <c r="I262" s="4" t="s">
        <v>36</v>
      </c>
      <c r="J262" s="3">
        <v>4.0</v>
      </c>
      <c r="K262" s="4" t="s">
        <v>42</v>
      </c>
      <c r="L262" s="3">
        <v>4300.0</v>
      </c>
      <c r="M262" s="4" t="s">
        <v>66</v>
      </c>
      <c r="N262" s="3">
        <v>4302.0</v>
      </c>
      <c r="O262" s="4" t="s">
        <v>73</v>
      </c>
      <c r="P262" s="3">
        <v>14675.0</v>
      </c>
      <c r="Q262" s="4" t="s">
        <v>825</v>
      </c>
      <c r="R262" s="4" t="s">
        <v>7874</v>
      </c>
      <c r="S262" s="3">
        <v>10812.0</v>
      </c>
      <c r="T262" s="3">
        <v>1.0</v>
      </c>
      <c r="U262" s="4" t="s">
        <v>7618</v>
      </c>
      <c r="V262" s="3">
        <v>5282.0</v>
      </c>
      <c r="W262" s="3">
        <v>8113541.0</v>
      </c>
      <c r="X262" s="3">
        <v>4.0</v>
      </c>
      <c r="Y262" s="3">
        <v>0.0</v>
      </c>
      <c r="Z262" s="4" t="s">
        <v>7875</v>
      </c>
      <c r="AA262" s="4" t="s">
        <v>7620</v>
      </c>
      <c r="AB262" s="5">
        <v>45507.0</v>
      </c>
      <c r="AC262" s="4" t="s">
        <v>4512</v>
      </c>
      <c r="AD262" s="4" t="s">
        <v>816</v>
      </c>
      <c r="AE262" s="4" t="s">
        <v>816</v>
      </c>
      <c r="AF262" s="4" t="s">
        <v>816</v>
      </c>
    </row>
    <row r="263" ht="14.25" hidden="1" customHeight="1">
      <c r="A263" s="11">
        <v>2023.0</v>
      </c>
      <c r="B263" s="12" t="s">
        <v>32</v>
      </c>
      <c r="C263" s="12" t="s">
        <v>33</v>
      </c>
      <c r="D263" s="11">
        <v>10.0</v>
      </c>
      <c r="E263" s="12" t="s">
        <v>35</v>
      </c>
      <c r="F263" s="11">
        <v>100.0</v>
      </c>
      <c r="G263" s="12" t="s">
        <v>35</v>
      </c>
      <c r="H263" s="11">
        <v>100.0</v>
      </c>
      <c r="I263" s="12" t="s">
        <v>36</v>
      </c>
      <c r="J263" s="11">
        <v>4.0</v>
      </c>
      <c r="K263" s="12" t="s">
        <v>42</v>
      </c>
      <c r="L263" s="11">
        <v>4300.0</v>
      </c>
      <c r="M263" s="12" t="s">
        <v>66</v>
      </c>
      <c r="N263" s="11">
        <v>4302.0</v>
      </c>
      <c r="O263" s="12" t="s">
        <v>73</v>
      </c>
      <c r="P263" s="11">
        <v>14676.0</v>
      </c>
      <c r="Q263" s="12" t="s">
        <v>824</v>
      </c>
      <c r="R263" s="12" t="s">
        <v>7876</v>
      </c>
      <c r="S263" s="11">
        <v>9422.0</v>
      </c>
      <c r="T263" s="11">
        <v>1.0</v>
      </c>
      <c r="U263" s="12" t="s">
        <v>7618</v>
      </c>
      <c r="V263" s="11">
        <v>5280.0</v>
      </c>
      <c r="W263" s="11">
        <v>2.6042036E7</v>
      </c>
      <c r="X263" s="11">
        <v>2.688959276E9</v>
      </c>
      <c r="Y263" s="11">
        <v>2.453748371E9</v>
      </c>
      <c r="Z263" s="12" t="s">
        <v>7877</v>
      </c>
      <c r="AA263" s="12" t="s">
        <v>7620</v>
      </c>
      <c r="AB263" s="16">
        <v>45507.0</v>
      </c>
      <c r="AC263" s="12" t="s">
        <v>4512</v>
      </c>
      <c r="AD263" s="12" t="s">
        <v>816</v>
      </c>
      <c r="AE263" s="12" t="s">
        <v>816</v>
      </c>
      <c r="AF263" s="12" t="s">
        <v>816</v>
      </c>
    </row>
    <row r="264" ht="14.25" hidden="1" customHeight="1">
      <c r="A264" s="3">
        <v>2023.0</v>
      </c>
      <c r="B264" s="4" t="s">
        <v>32</v>
      </c>
      <c r="C264" s="4" t="s">
        <v>33</v>
      </c>
      <c r="D264" s="3">
        <v>10.0</v>
      </c>
      <c r="E264" s="4" t="s">
        <v>35</v>
      </c>
      <c r="F264" s="3">
        <v>100.0</v>
      </c>
      <c r="G264" s="4" t="s">
        <v>35</v>
      </c>
      <c r="H264" s="3">
        <v>100.0</v>
      </c>
      <c r="I264" s="4" t="s">
        <v>36</v>
      </c>
      <c r="J264" s="3">
        <v>4.0</v>
      </c>
      <c r="K264" s="4" t="s">
        <v>42</v>
      </c>
      <c r="L264" s="3">
        <v>4300.0</v>
      </c>
      <c r="M264" s="4" t="s">
        <v>66</v>
      </c>
      <c r="N264" s="3">
        <v>4302.0</v>
      </c>
      <c r="O264" s="4" t="s">
        <v>73</v>
      </c>
      <c r="P264" s="3">
        <v>14676.0</v>
      </c>
      <c r="Q264" s="4" t="s">
        <v>824</v>
      </c>
      <c r="R264" s="4" t="s">
        <v>7876</v>
      </c>
      <c r="S264" s="3">
        <v>9422.0</v>
      </c>
      <c r="T264" s="3">
        <v>1.0</v>
      </c>
      <c r="U264" s="4" t="s">
        <v>7618</v>
      </c>
      <c r="V264" s="3">
        <v>5280.0</v>
      </c>
      <c r="W264" s="3">
        <v>2.6042036E7</v>
      </c>
      <c r="X264" s="3">
        <v>4.0</v>
      </c>
      <c r="Y264" s="3">
        <v>0.0</v>
      </c>
      <c r="Z264" s="4" t="s">
        <v>7877</v>
      </c>
      <c r="AA264" s="4" t="s">
        <v>7620</v>
      </c>
      <c r="AB264" s="5">
        <v>45507.0</v>
      </c>
      <c r="AC264" s="4" t="s">
        <v>4512</v>
      </c>
      <c r="AD264" s="4" t="s">
        <v>816</v>
      </c>
      <c r="AE264" s="4" t="s">
        <v>816</v>
      </c>
      <c r="AF264" s="4" t="s">
        <v>816</v>
      </c>
    </row>
    <row r="265" ht="14.25" hidden="1" customHeight="1">
      <c r="A265" s="11">
        <v>2023.0</v>
      </c>
      <c r="B265" s="12" t="s">
        <v>32</v>
      </c>
      <c r="C265" s="12" t="s">
        <v>33</v>
      </c>
      <c r="D265" s="11">
        <v>10.0</v>
      </c>
      <c r="E265" s="12" t="s">
        <v>35</v>
      </c>
      <c r="F265" s="11">
        <v>100.0</v>
      </c>
      <c r="G265" s="12" t="s">
        <v>35</v>
      </c>
      <c r="H265" s="11">
        <v>100.0</v>
      </c>
      <c r="I265" s="12" t="s">
        <v>36</v>
      </c>
      <c r="J265" s="11">
        <v>4.0</v>
      </c>
      <c r="K265" s="12" t="s">
        <v>42</v>
      </c>
      <c r="L265" s="11">
        <v>4300.0</v>
      </c>
      <c r="M265" s="12" t="s">
        <v>66</v>
      </c>
      <c r="N265" s="11">
        <v>4302.0</v>
      </c>
      <c r="O265" s="12" t="s">
        <v>73</v>
      </c>
      <c r="P265" s="11">
        <v>14677.0</v>
      </c>
      <c r="Q265" s="12" t="s">
        <v>317</v>
      </c>
      <c r="R265" s="12" t="s">
        <v>7878</v>
      </c>
      <c r="S265" s="11">
        <v>10825.0</v>
      </c>
      <c r="T265" s="11">
        <v>1.0</v>
      </c>
      <c r="U265" s="12" t="s">
        <v>7618</v>
      </c>
      <c r="V265" s="11">
        <v>5284.0</v>
      </c>
      <c r="W265" s="11">
        <v>8113541.0</v>
      </c>
      <c r="X265" s="11">
        <v>9.12588585E8</v>
      </c>
      <c r="Y265" s="11">
        <v>8.78361353E8</v>
      </c>
      <c r="Z265" s="12" t="s">
        <v>7879</v>
      </c>
      <c r="AA265" s="12" t="s">
        <v>7620</v>
      </c>
      <c r="AB265" s="16">
        <v>45507.0</v>
      </c>
      <c r="AC265" s="12" t="s">
        <v>4512</v>
      </c>
      <c r="AD265" s="12" t="s">
        <v>816</v>
      </c>
      <c r="AE265" s="12" t="s">
        <v>816</v>
      </c>
      <c r="AF265" s="12" t="s">
        <v>816</v>
      </c>
    </row>
    <row r="266" ht="14.25" hidden="1" customHeight="1">
      <c r="A266" s="3">
        <v>2023.0</v>
      </c>
      <c r="B266" s="4" t="s">
        <v>32</v>
      </c>
      <c r="C266" s="4" t="s">
        <v>33</v>
      </c>
      <c r="D266" s="3">
        <v>10.0</v>
      </c>
      <c r="E266" s="4" t="s">
        <v>35</v>
      </c>
      <c r="F266" s="3">
        <v>100.0</v>
      </c>
      <c r="G266" s="4" t="s">
        <v>35</v>
      </c>
      <c r="H266" s="3">
        <v>100.0</v>
      </c>
      <c r="I266" s="4" t="s">
        <v>36</v>
      </c>
      <c r="J266" s="3">
        <v>4.0</v>
      </c>
      <c r="K266" s="4" t="s">
        <v>42</v>
      </c>
      <c r="L266" s="3">
        <v>4300.0</v>
      </c>
      <c r="M266" s="4" t="s">
        <v>66</v>
      </c>
      <c r="N266" s="3">
        <v>4302.0</v>
      </c>
      <c r="O266" s="4" t="s">
        <v>73</v>
      </c>
      <c r="P266" s="3">
        <v>14677.0</v>
      </c>
      <c r="Q266" s="4" t="s">
        <v>317</v>
      </c>
      <c r="R266" s="4" t="s">
        <v>7878</v>
      </c>
      <c r="S266" s="3">
        <v>10825.0</v>
      </c>
      <c r="T266" s="3">
        <v>1.0</v>
      </c>
      <c r="U266" s="4" t="s">
        <v>7618</v>
      </c>
      <c r="V266" s="3">
        <v>5284.0</v>
      </c>
      <c r="W266" s="3">
        <v>8113541.0</v>
      </c>
      <c r="X266" s="3">
        <v>4.0</v>
      </c>
      <c r="Y266" s="3">
        <v>0.0</v>
      </c>
      <c r="Z266" s="4" t="s">
        <v>7879</v>
      </c>
      <c r="AA266" s="4" t="s">
        <v>7620</v>
      </c>
      <c r="AB266" s="5">
        <v>45507.0</v>
      </c>
      <c r="AC266" s="4" t="s">
        <v>4512</v>
      </c>
      <c r="AD266" s="4" t="s">
        <v>816</v>
      </c>
      <c r="AE266" s="4" t="s">
        <v>816</v>
      </c>
      <c r="AF266" s="4" t="s">
        <v>816</v>
      </c>
    </row>
    <row r="267" ht="14.25" hidden="1" customHeight="1">
      <c r="A267" s="11">
        <v>2023.0</v>
      </c>
      <c r="B267" s="12" t="s">
        <v>32</v>
      </c>
      <c r="C267" s="12" t="s">
        <v>33</v>
      </c>
      <c r="D267" s="11">
        <v>10.0</v>
      </c>
      <c r="E267" s="12" t="s">
        <v>35</v>
      </c>
      <c r="F267" s="11">
        <v>100.0</v>
      </c>
      <c r="G267" s="12" t="s">
        <v>35</v>
      </c>
      <c r="H267" s="11">
        <v>100.0</v>
      </c>
      <c r="I267" s="12" t="s">
        <v>36</v>
      </c>
      <c r="J267" s="11">
        <v>4.0</v>
      </c>
      <c r="K267" s="12" t="s">
        <v>42</v>
      </c>
      <c r="L267" s="11">
        <v>4300.0</v>
      </c>
      <c r="M267" s="12" t="s">
        <v>66</v>
      </c>
      <c r="N267" s="11">
        <v>4302.0</v>
      </c>
      <c r="O267" s="12" t="s">
        <v>73</v>
      </c>
      <c r="P267" s="11">
        <v>14678.0</v>
      </c>
      <c r="Q267" s="12" t="s">
        <v>823</v>
      </c>
      <c r="R267" s="12" t="s">
        <v>7880</v>
      </c>
      <c r="S267" s="11">
        <v>6466.0</v>
      </c>
      <c r="T267" s="11">
        <v>1.0</v>
      </c>
      <c r="U267" s="12" t="s">
        <v>7618</v>
      </c>
      <c r="V267" s="11">
        <v>5330.0</v>
      </c>
      <c r="W267" s="11">
        <v>8143726.0</v>
      </c>
      <c r="X267" s="11">
        <v>5.26651926E8</v>
      </c>
      <c r="Y267" s="11">
        <v>5.26651843E8</v>
      </c>
      <c r="Z267" s="12" t="s">
        <v>7881</v>
      </c>
      <c r="AA267" s="12" t="s">
        <v>7620</v>
      </c>
      <c r="AB267" s="16">
        <v>45507.0</v>
      </c>
      <c r="AC267" s="12" t="s">
        <v>4512</v>
      </c>
      <c r="AD267" s="12" t="s">
        <v>816</v>
      </c>
      <c r="AE267" s="12" t="s">
        <v>816</v>
      </c>
      <c r="AF267" s="12" t="s">
        <v>816</v>
      </c>
    </row>
    <row r="268" ht="14.25" hidden="1" customHeight="1">
      <c r="A268" s="3">
        <v>2023.0</v>
      </c>
      <c r="B268" s="4" t="s">
        <v>32</v>
      </c>
      <c r="C268" s="4" t="s">
        <v>33</v>
      </c>
      <c r="D268" s="3">
        <v>10.0</v>
      </c>
      <c r="E268" s="4" t="s">
        <v>35</v>
      </c>
      <c r="F268" s="3">
        <v>100.0</v>
      </c>
      <c r="G268" s="4" t="s">
        <v>35</v>
      </c>
      <c r="H268" s="3">
        <v>100.0</v>
      </c>
      <c r="I268" s="4" t="s">
        <v>36</v>
      </c>
      <c r="J268" s="3">
        <v>4.0</v>
      </c>
      <c r="K268" s="4" t="s">
        <v>42</v>
      </c>
      <c r="L268" s="3">
        <v>4300.0</v>
      </c>
      <c r="M268" s="4" t="s">
        <v>66</v>
      </c>
      <c r="N268" s="3">
        <v>4302.0</v>
      </c>
      <c r="O268" s="4" t="s">
        <v>73</v>
      </c>
      <c r="P268" s="3">
        <v>14678.0</v>
      </c>
      <c r="Q268" s="4" t="s">
        <v>823</v>
      </c>
      <c r="R268" s="4" t="s">
        <v>7880</v>
      </c>
      <c r="S268" s="3">
        <v>6466.0</v>
      </c>
      <c r="T268" s="3">
        <v>1.0</v>
      </c>
      <c r="U268" s="4" t="s">
        <v>7618</v>
      </c>
      <c r="V268" s="3">
        <v>5330.0</v>
      </c>
      <c r="W268" s="3">
        <v>8143726.0</v>
      </c>
      <c r="X268" s="3">
        <v>205254.0</v>
      </c>
      <c r="Y268" s="3">
        <v>0.0</v>
      </c>
      <c r="Z268" s="4" t="s">
        <v>7881</v>
      </c>
      <c r="AA268" s="4" t="s">
        <v>7620</v>
      </c>
      <c r="AB268" s="5">
        <v>45507.0</v>
      </c>
      <c r="AC268" s="4" t="s">
        <v>4512</v>
      </c>
      <c r="AD268" s="4" t="s">
        <v>816</v>
      </c>
      <c r="AE268" s="4" t="s">
        <v>816</v>
      </c>
      <c r="AF268" s="4" t="s">
        <v>816</v>
      </c>
    </row>
    <row r="269" ht="14.25" hidden="1" customHeight="1">
      <c r="A269" s="11">
        <v>2023.0</v>
      </c>
      <c r="B269" s="12" t="s">
        <v>32</v>
      </c>
      <c r="C269" s="12" t="s">
        <v>33</v>
      </c>
      <c r="D269" s="11">
        <v>10.0</v>
      </c>
      <c r="E269" s="12" t="s">
        <v>35</v>
      </c>
      <c r="F269" s="11">
        <v>100.0</v>
      </c>
      <c r="G269" s="12" t="s">
        <v>35</v>
      </c>
      <c r="H269" s="11">
        <v>100.0</v>
      </c>
      <c r="I269" s="12" t="s">
        <v>36</v>
      </c>
      <c r="J269" s="11">
        <v>4.0</v>
      </c>
      <c r="K269" s="12" t="s">
        <v>42</v>
      </c>
      <c r="L269" s="11">
        <v>4300.0</v>
      </c>
      <c r="M269" s="12" t="s">
        <v>66</v>
      </c>
      <c r="N269" s="11">
        <v>4302.0</v>
      </c>
      <c r="O269" s="12" t="s">
        <v>73</v>
      </c>
      <c r="P269" s="11">
        <v>14679.0</v>
      </c>
      <c r="Q269" s="12" t="s">
        <v>822</v>
      </c>
      <c r="R269" s="12" t="s">
        <v>7882</v>
      </c>
      <c r="S269" s="11">
        <v>8466.0</v>
      </c>
      <c r="T269" s="11">
        <v>1.0</v>
      </c>
      <c r="U269" s="12" t="s">
        <v>7618</v>
      </c>
      <c r="V269" s="11">
        <v>5331.0</v>
      </c>
      <c r="W269" s="11">
        <v>8143726.0</v>
      </c>
      <c r="X269" s="11">
        <v>7.4661962E7</v>
      </c>
      <c r="Y269" s="11">
        <v>6.89486977E8</v>
      </c>
      <c r="Z269" s="12" t="s">
        <v>7883</v>
      </c>
      <c r="AA269" s="12" t="s">
        <v>7620</v>
      </c>
      <c r="AB269" s="16">
        <v>45507.0</v>
      </c>
      <c r="AC269" s="12" t="s">
        <v>4512</v>
      </c>
      <c r="AD269" s="12" t="s">
        <v>816</v>
      </c>
      <c r="AE269" s="12" t="s">
        <v>816</v>
      </c>
      <c r="AF269" s="12" t="s">
        <v>816</v>
      </c>
    </row>
    <row r="270" ht="14.25" hidden="1" customHeight="1">
      <c r="A270" s="3">
        <v>2023.0</v>
      </c>
      <c r="B270" s="4" t="s">
        <v>32</v>
      </c>
      <c r="C270" s="4" t="s">
        <v>33</v>
      </c>
      <c r="D270" s="3">
        <v>10.0</v>
      </c>
      <c r="E270" s="4" t="s">
        <v>35</v>
      </c>
      <c r="F270" s="3">
        <v>100.0</v>
      </c>
      <c r="G270" s="4" t="s">
        <v>35</v>
      </c>
      <c r="H270" s="3">
        <v>100.0</v>
      </c>
      <c r="I270" s="4" t="s">
        <v>36</v>
      </c>
      <c r="J270" s="3">
        <v>4.0</v>
      </c>
      <c r="K270" s="4" t="s">
        <v>42</v>
      </c>
      <c r="L270" s="3">
        <v>4300.0</v>
      </c>
      <c r="M270" s="4" t="s">
        <v>66</v>
      </c>
      <c r="N270" s="3">
        <v>4302.0</v>
      </c>
      <c r="O270" s="4" t="s">
        <v>73</v>
      </c>
      <c r="P270" s="3">
        <v>14679.0</v>
      </c>
      <c r="Q270" s="4" t="s">
        <v>822</v>
      </c>
      <c r="R270" s="4" t="s">
        <v>7882</v>
      </c>
      <c r="S270" s="3">
        <v>8466.0</v>
      </c>
      <c r="T270" s="3">
        <v>1.0</v>
      </c>
      <c r="U270" s="4" t="s">
        <v>7618</v>
      </c>
      <c r="V270" s="3">
        <v>5331.0</v>
      </c>
      <c r="W270" s="3">
        <v>8143726.0</v>
      </c>
      <c r="X270" s="3">
        <v>205253.0</v>
      </c>
      <c r="Y270" s="3">
        <v>0.0</v>
      </c>
      <c r="Z270" s="4" t="s">
        <v>7883</v>
      </c>
      <c r="AA270" s="4" t="s">
        <v>7620</v>
      </c>
      <c r="AB270" s="5">
        <v>45507.0</v>
      </c>
      <c r="AC270" s="4" t="s">
        <v>4512</v>
      </c>
      <c r="AD270" s="4" t="s">
        <v>816</v>
      </c>
      <c r="AE270" s="4" t="s">
        <v>816</v>
      </c>
      <c r="AF270" s="4" t="s">
        <v>816</v>
      </c>
    </row>
    <row r="271" ht="14.25" hidden="1" customHeight="1">
      <c r="A271" s="11">
        <v>2023.0</v>
      </c>
      <c r="B271" s="12" t="s">
        <v>32</v>
      </c>
      <c r="C271" s="12" t="s">
        <v>33</v>
      </c>
      <c r="D271" s="11">
        <v>10.0</v>
      </c>
      <c r="E271" s="12" t="s">
        <v>35</v>
      </c>
      <c r="F271" s="11">
        <v>100.0</v>
      </c>
      <c r="G271" s="12" t="s">
        <v>35</v>
      </c>
      <c r="H271" s="11">
        <v>100.0</v>
      </c>
      <c r="I271" s="12" t="s">
        <v>36</v>
      </c>
      <c r="J271" s="11">
        <v>4.0</v>
      </c>
      <c r="K271" s="12" t="s">
        <v>42</v>
      </c>
      <c r="L271" s="11">
        <v>4300.0</v>
      </c>
      <c r="M271" s="12" t="s">
        <v>66</v>
      </c>
      <c r="N271" s="11">
        <v>4302.0</v>
      </c>
      <c r="O271" s="12" t="s">
        <v>73</v>
      </c>
      <c r="P271" s="11">
        <v>14681.0</v>
      </c>
      <c r="Q271" s="12" t="s">
        <v>821</v>
      </c>
      <c r="R271" s="12" t="s">
        <v>7884</v>
      </c>
      <c r="S271" s="11">
        <v>6547.0</v>
      </c>
      <c r="T271" s="11">
        <v>1.0</v>
      </c>
      <c r="U271" s="12" t="s">
        <v>7618</v>
      </c>
      <c r="V271" s="11">
        <v>5278.0</v>
      </c>
      <c r="W271" s="11">
        <v>8143726.0</v>
      </c>
      <c r="X271" s="11">
        <v>5332482.0</v>
      </c>
      <c r="Y271" s="11">
        <v>5332482.0</v>
      </c>
      <c r="Z271" s="12" t="s">
        <v>7885</v>
      </c>
      <c r="AA271" s="12" t="s">
        <v>7620</v>
      </c>
      <c r="AB271" s="16">
        <v>45507.0</v>
      </c>
      <c r="AC271" s="12" t="s">
        <v>4512</v>
      </c>
      <c r="AD271" s="12" t="s">
        <v>816</v>
      </c>
      <c r="AE271" s="12" t="s">
        <v>816</v>
      </c>
      <c r="AF271" s="12" t="s">
        <v>816</v>
      </c>
    </row>
    <row r="272" ht="14.25" hidden="1" customHeight="1">
      <c r="A272" s="3">
        <v>2023.0</v>
      </c>
      <c r="B272" s="4" t="s">
        <v>32</v>
      </c>
      <c r="C272" s="4" t="s">
        <v>33</v>
      </c>
      <c r="D272" s="3">
        <v>10.0</v>
      </c>
      <c r="E272" s="4" t="s">
        <v>35</v>
      </c>
      <c r="F272" s="3">
        <v>100.0</v>
      </c>
      <c r="G272" s="4" t="s">
        <v>35</v>
      </c>
      <c r="H272" s="3">
        <v>100.0</v>
      </c>
      <c r="I272" s="4" t="s">
        <v>36</v>
      </c>
      <c r="J272" s="3">
        <v>4.0</v>
      </c>
      <c r="K272" s="4" t="s">
        <v>42</v>
      </c>
      <c r="L272" s="3">
        <v>4300.0</v>
      </c>
      <c r="M272" s="4" t="s">
        <v>66</v>
      </c>
      <c r="N272" s="3">
        <v>4302.0</v>
      </c>
      <c r="O272" s="4" t="s">
        <v>73</v>
      </c>
      <c r="P272" s="3">
        <v>14681.0</v>
      </c>
      <c r="Q272" s="4" t="s">
        <v>821</v>
      </c>
      <c r="R272" s="4" t="s">
        <v>7884</v>
      </c>
      <c r="S272" s="3">
        <v>6547.0</v>
      </c>
      <c r="T272" s="3">
        <v>1.0</v>
      </c>
      <c r="U272" s="4" t="s">
        <v>7618</v>
      </c>
      <c r="V272" s="3">
        <v>5278.0</v>
      </c>
      <c r="W272" s="3">
        <v>8143726.0</v>
      </c>
      <c r="X272" s="3">
        <v>205252.0</v>
      </c>
      <c r="Y272" s="3">
        <v>0.0</v>
      </c>
      <c r="Z272" s="4" t="s">
        <v>7885</v>
      </c>
      <c r="AA272" s="4" t="s">
        <v>7620</v>
      </c>
      <c r="AB272" s="5">
        <v>45507.0</v>
      </c>
      <c r="AC272" s="4" t="s">
        <v>4512</v>
      </c>
      <c r="AD272" s="4" t="s">
        <v>816</v>
      </c>
      <c r="AE272" s="4" t="s">
        <v>816</v>
      </c>
      <c r="AF272" s="4" t="s">
        <v>816</v>
      </c>
    </row>
    <row r="273" ht="14.25" hidden="1" customHeight="1">
      <c r="A273" s="11">
        <v>2023.0</v>
      </c>
      <c r="B273" s="12" t="s">
        <v>32</v>
      </c>
      <c r="C273" s="12" t="s">
        <v>33</v>
      </c>
      <c r="D273" s="11">
        <v>10.0</v>
      </c>
      <c r="E273" s="12" t="s">
        <v>35</v>
      </c>
      <c r="F273" s="11">
        <v>100.0</v>
      </c>
      <c r="G273" s="12" t="s">
        <v>35</v>
      </c>
      <c r="H273" s="11">
        <v>100.0</v>
      </c>
      <c r="I273" s="12" t="s">
        <v>36</v>
      </c>
      <c r="J273" s="11">
        <v>4.0</v>
      </c>
      <c r="K273" s="12" t="s">
        <v>42</v>
      </c>
      <c r="L273" s="11">
        <v>4300.0</v>
      </c>
      <c r="M273" s="12" t="s">
        <v>66</v>
      </c>
      <c r="N273" s="11">
        <v>4302.0</v>
      </c>
      <c r="O273" s="12" t="s">
        <v>73</v>
      </c>
      <c r="P273" s="11">
        <v>14694.0</v>
      </c>
      <c r="Q273" s="12" t="s">
        <v>7886</v>
      </c>
      <c r="R273" s="12" t="s">
        <v>7887</v>
      </c>
      <c r="S273" s="11">
        <v>643.0</v>
      </c>
      <c r="T273" s="11">
        <v>1.0</v>
      </c>
      <c r="U273" s="12" t="s">
        <v>7618</v>
      </c>
      <c r="V273" s="11">
        <v>5328.0</v>
      </c>
      <c r="W273" s="11">
        <v>8204095.0</v>
      </c>
      <c r="X273" s="11">
        <v>5373531.0</v>
      </c>
      <c r="Y273" s="11">
        <v>5.27525653E8</v>
      </c>
      <c r="Z273" s="12" t="s">
        <v>7888</v>
      </c>
      <c r="AA273" s="12" t="s">
        <v>7620</v>
      </c>
      <c r="AB273" s="16">
        <v>45507.0</v>
      </c>
      <c r="AC273" s="12" t="s">
        <v>4512</v>
      </c>
      <c r="AD273" s="12" t="s">
        <v>816</v>
      </c>
      <c r="AE273" s="12" t="s">
        <v>816</v>
      </c>
      <c r="AF273" s="12" t="s">
        <v>816</v>
      </c>
    </row>
    <row r="274" ht="14.25" hidden="1" customHeight="1">
      <c r="A274" s="3">
        <v>2023.0</v>
      </c>
      <c r="B274" s="4" t="s">
        <v>32</v>
      </c>
      <c r="C274" s="4" t="s">
        <v>33</v>
      </c>
      <c r="D274" s="3">
        <v>10.0</v>
      </c>
      <c r="E274" s="4" t="s">
        <v>35</v>
      </c>
      <c r="F274" s="3">
        <v>100.0</v>
      </c>
      <c r="G274" s="4" t="s">
        <v>35</v>
      </c>
      <c r="H274" s="3">
        <v>100.0</v>
      </c>
      <c r="I274" s="4" t="s">
        <v>36</v>
      </c>
      <c r="J274" s="3">
        <v>4.0</v>
      </c>
      <c r="K274" s="4" t="s">
        <v>42</v>
      </c>
      <c r="L274" s="3">
        <v>4300.0</v>
      </c>
      <c r="M274" s="4" t="s">
        <v>66</v>
      </c>
      <c r="N274" s="3">
        <v>4302.0</v>
      </c>
      <c r="O274" s="4" t="s">
        <v>73</v>
      </c>
      <c r="P274" s="3">
        <v>14694.0</v>
      </c>
      <c r="Q274" s="4" t="s">
        <v>7886</v>
      </c>
      <c r="R274" s="4" t="s">
        <v>7887</v>
      </c>
      <c r="S274" s="3">
        <v>643.0</v>
      </c>
      <c r="T274" s="3">
        <v>1.0</v>
      </c>
      <c r="U274" s="4" t="s">
        <v>7618</v>
      </c>
      <c r="V274" s="3">
        <v>5328.0</v>
      </c>
      <c r="W274" s="3">
        <v>8204095.0</v>
      </c>
      <c r="X274" s="3">
        <v>205254.0</v>
      </c>
      <c r="Y274" s="3">
        <v>0.0</v>
      </c>
      <c r="Z274" s="4" t="s">
        <v>7888</v>
      </c>
      <c r="AA274" s="4" t="s">
        <v>7620</v>
      </c>
      <c r="AB274" s="5">
        <v>45507.0</v>
      </c>
      <c r="AC274" s="4" t="s">
        <v>4512</v>
      </c>
      <c r="AD274" s="4" t="s">
        <v>816</v>
      </c>
      <c r="AE274" s="4" t="s">
        <v>816</v>
      </c>
      <c r="AF274" s="4" t="s">
        <v>816</v>
      </c>
    </row>
    <row r="275" ht="14.25" hidden="1" customHeight="1">
      <c r="A275" s="11">
        <v>2023.0</v>
      </c>
      <c r="B275" s="12" t="s">
        <v>32</v>
      </c>
      <c r="C275" s="12" t="s">
        <v>33</v>
      </c>
      <c r="D275" s="11">
        <v>10.0</v>
      </c>
      <c r="E275" s="12" t="s">
        <v>35</v>
      </c>
      <c r="F275" s="11">
        <v>100.0</v>
      </c>
      <c r="G275" s="12" t="s">
        <v>35</v>
      </c>
      <c r="H275" s="11">
        <v>100.0</v>
      </c>
      <c r="I275" s="12" t="s">
        <v>36</v>
      </c>
      <c r="J275" s="11">
        <v>4.0</v>
      </c>
      <c r="K275" s="12" t="s">
        <v>42</v>
      </c>
      <c r="L275" s="11">
        <v>4300.0</v>
      </c>
      <c r="M275" s="12" t="s">
        <v>66</v>
      </c>
      <c r="N275" s="11">
        <v>4302.0</v>
      </c>
      <c r="O275" s="12" t="s">
        <v>73</v>
      </c>
      <c r="P275" s="11">
        <v>14695.0</v>
      </c>
      <c r="Q275" s="12" t="s">
        <v>7889</v>
      </c>
      <c r="R275" s="12" t="s">
        <v>7890</v>
      </c>
      <c r="S275" s="11">
        <v>18.0</v>
      </c>
      <c r="T275" s="11">
        <v>1.0</v>
      </c>
      <c r="U275" s="12" t="s">
        <v>7618</v>
      </c>
      <c r="V275" s="11">
        <v>5327.0</v>
      </c>
      <c r="W275" s="11">
        <v>8204095.0</v>
      </c>
      <c r="X275" s="11">
        <v>1.47673796E8</v>
      </c>
      <c r="Y275" s="11">
        <v>1.4767371E7</v>
      </c>
      <c r="Z275" s="12" t="s">
        <v>7891</v>
      </c>
      <c r="AA275" s="12" t="s">
        <v>7620</v>
      </c>
      <c r="AB275" s="16">
        <v>45507.0</v>
      </c>
      <c r="AC275" s="12" t="s">
        <v>4512</v>
      </c>
      <c r="AD275" s="12" t="s">
        <v>816</v>
      </c>
      <c r="AE275" s="12" t="s">
        <v>816</v>
      </c>
      <c r="AF275" s="12" t="s">
        <v>816</v>
      </c>
    </row>
    <row r="276" ht="14.25" hidden="1" customHeight="1">
      <c r="A276" s="3">
        <v>2023.0</v>
      </c>
      <c r="B276" s="4" t="s">
        <v>32</v>
      </c>
      <c r="C276" s="4" t="s">
        <v>33</v>
      </c>
      <c r="D276" s="3">
        <v>10.0</v>
      </c>
      <c r="E276" s="4" t="s">
        <v>35</v>
      </c>
      <c r="F276" s="3">
        <v>100.0</v>
      </c>
      <c r="G276" s="4" t="s">
        <v>35</v>
      </c>
      <c r="H276" s="3">
        <v>100.0</v>
      </c>
      <c r="I276" s="4" t="s">
        <v>36</v>
      </c>
      <c r="J276" s="3">
        <v>4.0</v>
      </c>
      <c r="K276" s="4" t="s">
        <v>42</v>
      </c>
      <c r="L276" s="3">
        <v>4300.0</v>
      </c>
      <c r="M276" s="4" t="s">
        <v>66</v>
      </c>
      <c r="N276" s="3">
        <v>4302.0</v>
      </c>
      <c r="O276" s="4" t="s">
        <v>73</v>
      </c>
      <c r="P276" s="3">
        <v>14695.0</v>
      </c>
      <c r="Q276" s="4" t="s">
        <v>7889</v>
      </c>
      <c r="R276" s="4" t="s">
        <v>7890</v>
      </c>
      <c r="S276" s="3">
        <v>18.0</v>
      </c>
      <c r="T276" s="3">
        <v>1.0</v>
      </c>
      <c r="U276" s="4" t="s">
        <v>7618</v>
      </c>
      <c r="V276" s="3">
        <v>5327.0</v>
      </c>
      <c r="W276" s="3">
        <v>8204095.0</v>
      </c>
      <c r="X276" s="3">
        <v>0.0</v>
      </c>
      <c r="Y276" s="3">
        <v>0.0</v>
      </c>
      <c r="Z276" s="4" t="s">
        <v>7891</v>
      </c>
      <c r="AA276" s="4" t="s">
        <v>7620</v>
      </c>
      <c r="AB276" s="5">
        <v>45507.0</v>
      </c>
      <c r="AC276" s="4" t="s">
        <v>4512</v>
      </c>
      <c r="AD276" s="4" t="s">
        <v>816</v>
      </c>
      <c r="AE276" s="4" t="s">
        <v>816</v>
      </c>
      <c r="AF276" s="4" t="s">
        <v>816</v>
      </c>
    </row>
    <row r="277" ht="14.25" hidden="1" customHeight="1">
      <c r="A277" s="11">
        <v>2023.0</v>
      </c>
      <c r="B277" s="12" t="s">
        <v>32</v>
      </c>
      <c r="C277" s="12" t="s">
        <v>33</v>
      </c>
      <c r="D277" s="11">
        <v>10.0</v>
      </c>
      <c r="E277" s="12" t="s">
        <v>35</v>
      </c>
      <c r="F277" s="11">
        <v>100.0</v>
      </c>
      <c r="G277" s="12" t="s">
        <v>35</v>
      </c>
      <c r="H277" s="11">
        <v>100.0</v>
      </c>
      <c r="I277" s="12" t="s">
        <v>36</v>
      </c>
      <c r="J277" s="11">
        <v>4.0</v>
      </c>
      <c r="K277" s="12" t="s">
        <v>42</v>
      </c>
      <c r="L277" s="11">
        <v>4300.0</v>
      </c>
      <c r="M277" s="12" t="s">
        <v>66</v>
      </c>
      <c r="N277" s="11">
        <v>4302.0</v>
      </c>
      <c r="O277" s="12" t="s">
        <v>73</v>
      </c>
      <c r="P277" s="11">
        <v>14698.0</v>
      </c>
      <c r="Q277" s="12" t="s">
        <v>7892</v>
      </c>
      <c r="R277" s="12" t="s">
        <v>7893</v>
      </c>
      <c r="S277" s="11">
        <v>18.0</v>
      </c>
      <c r="T277" s="11">
        <v>1.0</v>
      </c>
      <c r="U277" s="12" t="s">
        <v>7618</v>
      </c>
      <c r="V277" s="11">
        <v>5329.0</v>
      </c>
      <c r="W277" s="11">
        <v>8204095.0</v>
      </c>
      <c r="X277" s="11">
        <v>1476738.0</v>
      </c>
      <c r="Y277" s="11">
        <v>1.4767371E7</v>
      </c>
      <c r="Z277" s="12" t="s">
        <v>7894</v>
      </c>
      <c r="AA277" s="12" t="s">
        <v>7620</v>
      </c>
      <c r="AB277" s="16">
        <v>45507.0</v>
      </c>
      <c r="AC277" s="12" t="s">
        <v>4512</v>
      </c>
      <c r="AD277" s="12" t="s">
        <v>816</v>
      </c>
      <c r="AE277" s="12" t="s">
        <v>816</v>
      </c>
      <c r="AF277" s="12" t="s">
        <v>816</v>
      </c>
    </row>
    <row r="278" ht="14.25" hidden="1" customHeight="1">
      <c r="A278" s="3">
        <v>2023.0</v>
      </c>
      <c r="B278" s="4" t="s">
        <v>32</v>
      </c>
      <c r="C278" s="4" t="s">
        <v>33</v>
      </c>
      <c r="D278" s="3">
        <v>10.0</v>
      </c>
      <c r="E278" s="4" t="s">
        <v>35</v>
      </c>
      <c r="F278" s="3">
        <v>100.0</v>
      </c>
      <c r="G278" s="4" t="s">
        <v>35</v>
      </c>
      <c r="H278" s="3">
        <v>100.0</v>
      </c>
      <c r="I278" s="4" t="s">
        <v>36</v>
      </c>
      <c r="J278" s="3">
        <v>4.0</v>
      </c>
      <c r="K278" s="4" t="s">
        <v>42</v>
      </c>
      <c r="L278" s="3">
        <v>4300.0</v>
      </c>
      <c r="M278" s="4" t="s">
        <v>66</v>
      </c>
      <c r="N278" s="3">
        <v>4302.0</v>
      </c>
      <c r="O278" s="4" t="s">
        <v>73</v>
      </c>
      <c r="P278" s="3">
        <v>14698.0</v>
      </c>
      <c r="Q278" s="4" t="s">
        <v>7892</v>
      </c>
      <c r="R278" s="4" t="s">
        <v>7893</v>
      </c>
      <c r="S278" s="3">
        <v>18.0</v>
      </c>
      <c r="T278" s="3">
        <v>1.0</v>
      </c>
      <c r="U278" s="4" t="s">
        <v>7618</v>
      </c>
      <c r="V278" s="3">
        <v>5329.0</v>
      </c>
      <c r="W278" s="3">
        <v>8204095.0</v>
      </c>
      <c r="X278" s="3">
        <v>205253.0</v>
      </c>
      <c r="Y278" s="3">
        <v>0.0</v>
      </c>
      <c r="Z278" s="4" t="s">
        <v>7894</v>
      </c>
      <c r="AA278" s="4" t="s">
        <v>7620</v>
      </c>
      <c r="AB278" s="5">
        <v>45507.0</v>
      </c>
      <c r="AC278" s="4" t="s">
        <v>4512</v>
      </c>
      <c r="AD278" s="4" t="s">
        <v>816</v>
      </c>
      <c r="AE278" s="4" t="s">
        <v>816</v>
      </c>
      <c r="AF278" s="4" t="s">
        <v>816</v>
      </c>
    </row>
    <row r="279" ht="14.25" hidden="1" customHeight="1">
      <c r="A279" s="11">
        <v>2023.0</v>
      </c>
      <c r="B279" s="12" t="s">
        <v>32</v>
      </c>
      <c r="C279" s="12" t="s">
        <v>33</v>
      </c>
      <c r="D279" s="11">
        <v>10.0</v>
      </c>
      <c r="E279" s="12" t="s">
        <v>35</v>
      </c>
      <c r="F279" s="11">
        <v>100.0</v>
      </c>
      <c r="G279" s="12" t="s">
        <v>35</v>
      </c>
      <c r="H279" s="11">
        <v>100.0</v>
      </c>
      <c r="I279" s="12" t="s">
        <v>36</v>
      </c>
      <c r="J279" s="11">
        <v>4.0</v>
      </c>
      <c r="K279" s="12" t="s">
        <v>42</v>
      </c>
      <c r="L279" s="11">
        <v>4300.0</v>
      </c>
      <c r="M279" s="12" t="s">
        <v>66</v>
      </c>
      <c r="N279" s="11">
        <v>4302.0</v>
      </c>
      <c r="O279" s="12" t="s">
        <v>73</v>
      </c>
      <c r="P279" s="11">
        <v>14699.0</v>
      </c>
      <c r="Q279" s="12" t="s">
        <v>7895</v>
      </c>
      <c r="R279" s="12" t="s">
        <v>7896</v>
      </c>
      <c r="S279" s="11">
        <v>8202.0</v>
      </c>
      <c r="T279" s="11">
        <v>1.0</v>
      </c>
      <c r="U279" s="12" t="s">
        <v>7618</v>
      </c>
      <c r="V279" s="11">
        <v>5325.0</v>
      </c>
      <c r="W279" s="11">
        <v>2.6331568E7</v>
      </c>
      <c r="X279" s="11">
        <v>7.11432523E8</v>
      </c>
      <c r="Y279" s="11">
        <v>7.1143246E7</v>
      </c>
      <c r="Z279" s="12" t="s">
        <v>7897</v>
      </c>
      <c r="AA279" s="12" t="s">
        <v>7620</v>
      </c>
      <c r="AB279" s="16">
        <v>45507.0</v>
      </c>
      <c r="AC279" s="12" t="s">
        <v>4512</v>
      </c>
      <c r="AD279" s="12" t="s">
        <v>816</v>
      </c>
      <c r="AE279" s="12" t="s">
        <v>816</v>
      </c>
      <c r="AF279" s="12" t="s">
        <v>816</v>
      </c>
    </row>
    <row r="280" ht="14.25" hidden="1" customHeight="1">
      <c r="A280" s="3">
        <v>2023.0</v>
      </c>
      <c r="B280" s="4" t="s">
        <v>32</v>
      </c>
      <c r="C280" s="4" t="s">
        <v>33</v>
      </c>
      <c r="D280" s="3">
        <v>10.0</v>
      </c>
      <c r="E280" s="4" t="s">
        <v>35</v>
      </c>
      <c r="F280" s="3">
        <v>100.0</v>
      </c>
      <c r="G280" s="4" t="s">
        <v>35</v>
      </c>
      <c r="H280" s="3">
        <v>100.0</v>
      </c>
      <c r="I280" s="4" t="s">
        <v>36</v>
      </c>
      <c r="J280" s="3">
        <v>4.0</v>
      </c>
      <c r="K280" s="4" t="s">
        <v>42</v>
      </c>
      <c r="L280" s="3">
        <v>4300.0</v>
      </c>
      <c r="M280" s="4" t="s">
        <v>66</v>
      </c>
      <c r="N280" s="3">
        <v>4302.0</v>
      </c>
      <c r="O280" s="4" t="s">
        <v>73</v>
      </c>
      <c r="P280" s="3">
        <v>14699.0</v>
      </c>
      <c r="Q280" s="4" t="s">
        <v>7895</v>
      </c>
      <c r="R280" s="4" t="s">
        <v>7896</v>
      </c>
      <c r="S280" s="3">
        <v>8202.0</v>
      </c>
      <c r="T280" s="3">
        <v>1.0</v>
      </c>
      <c r="U280" s="4" t="s">
        <v>7618</v>
      </c>
      <c r="V280" s="3">
        <v>5325.0</v>
      </c>
      <c r="W280" s="3">
        <v>2.6331568E7</v>
      </c>
      <c r="X280" s="3">
        <v>656272.0</v>
      </c>
      <c r="Y280" s="3">
        <v>0.0</v>
      </c>
      <c r="Z280" s="4" t="s">
        <v>7897</v>
      </c>
      <c r="AA280" s="4" t="s">
        <v>7620</v>
      </c>
      <c r="AB280" s="5">
        <v>45507.0</v>
      </c>
      <c r="AC280" s="4" t="s">
        <v>4512</v>
      </c>
      <c r="AD280" s="4" t="s">
        <v>816</v>
      </c>
      <c r="AE280" s="4" t="s">
        <v>816</v>
      </c>
      <c r="AF280" s="4" t="s">
        <v>816</v>
      </c>
    </row>
    <row r="281" ht="14.25" hidden="1" customHeight="1">
      <c r="A281" s="11">
        <v>2023.0</v>
      </c>
      <c r="B281" s="12" t="s">
        <v>32</v>
      </c>
      <c r="C281" s="12" t="s">
        <v>33</v>
      </c>
      <c r="D281" s="11">
        <v>10.0</v>
      </c>
      <c r="E281" s="12" t="s">
        <v>35</v>
      </c>
      <c r="F281" s="11">
        <v>100.0</v>
      </c>
      <c r="G281" s="12" t="s">
        <v>35</v>
      </c>
      <c r="H281" s="11">
        <v>100.0</v>
      </c>
      <c r="I281" s="12" t="s">
        <v>36</v>
      </c>
      <c r="J281" s="11">
        <v>4.0</v>
      </c>
      <c r="K281" s="12" t="s">
        <v>42</v>
      </c>
      <c r="L281" s="11">
        <v>4300.0</v>
      </c>
      <c r="M281" s="12" t="s">
        <v>66</v>
      </c>
      <c r="N281" s="11">
        <v>4302.0</v>
      </c>
      <c r="O281" s="12" t="s">
        <v>73</v>
      </c>
      <c r="P281" s="11">
        <v>14704.0</v>
      </c>
      <c r="Q281" s="12" t="s">
        <v>7898</v>
      </c>
      <c r="R281" s="12" t="s">
        <v>7899</v>
      </c>
      <c r="S281" s="11">
        <v>7645.0</v>
      </c>
      <c r="T281" s="11">
        <v>1.0</v>
      </c>
      <c r="U281" s="12" t="s">
        <v>7618</v>
      </c>
      <c r="V281" s="11">
        <v>5365.0</v>
      </c>
      <c r="W281" s="11">
        <v>3.9347374E7</v>
      </c>
      <c r="X281" s="11">
        <v>2.348241993E9</v>
      </c>
      <c r="Y281" s="11">
        <v>2.3E7</v>
      </c>
      <c r="Z281" s="12" t="s">
        <v>7900</v>
      </c>
      <c r="AA281" s="12" t="s">
        <v>7620</v>
      </c>
      <c r="AB281" s="16">
        <v>45507.0</v>
      </c>
      <c r="AC281" s="12" t="s">
        <v>4512</v>
      </c>
      <c r="AD281" s="12" t="s">
        <v>816</v>
      </c>
      <c r="AE281" s="12" t="s">
        <v>816</v>
      </c>
      <c r="AF281" s="12" t="s">
        <v>816</v>
      </c>
    </row>
    <row r="282" ht="14.25" hidden="1" customHeight="1">
      <c r="A282" s="3">
        <v>2023.0</v>
      </c>
      <c r="B282" s="4" t="s">
        <v>32</v>
      </c>
      <c r="C282" s="4" t="s">
        <v>33</v>
      </c>
      <c r="D282" s="3">
        <v>10.0</v>
      </c>
      <c r="E282" s="4" t="s">
        <v>35</v>
      </c>
      <c r="F282" s="3">
        <v>100.0</v>
      </c>
      <c r="G282" s="4" t="s">
        <v>35</v>
      </c>
      <c r="H282" s="3">
        <v>100.0</v>
      </c>
      <c r="I282" s="4" t="s">
        <v>36</v>
      </c>
      <c r="J282" s="3">
        <v>4.0</v>
      </c>
      <c r="K282" s="4" t="s">
        <v>42</v>
      </c>
      <c r="L282" s="3">
        <v>4300.0</v>
      </c>
      <c r="M282" s="4" t="s">
        <v>66</v>
      </c>
      <c r="N282" s="3">
        <v>4302.0</v>
      </c>
      <c r="O282" s="4" t="s">
        <v>73</v>
      </c>
      <c r="P282" s="3">
        <v>14704.0</v>
      </c>
      <c r="Q282" s="4" t="s">
        <v>7898</v>
      </c>
      <c r="R282" s="4" t="s">
        <v>7899</v>
      </c>
      <c r="S282" s="3">
        <v>7645.0</v>
      </c>
      <c r="T282" s="3">
        <v>1.0</v>
      </c>
      <c r="U282" s="4" t="s">
        <v>7618</v>
      </c>
      <c r="V282" s="3">
        <v>5365.0</v>
      </c>
      <c r="W282" s="3">
        <v>3.9347374E7</v>
      </c>
      <c r="X282" s="3">
        <v>0.0</v>
      </c>
      <c r="Y282" s="3">
        <v>0.0</v>
      </c>
      <c r="Z282" s="4" t="s">
        <v>7900</v>
      </c>
      <c r="AA282" s="4" t="s">
        <v>7620</v>
      </c>
      <c r="AB282" s="5">
        <v>45507.0</v>
      </c>
      <c r="AC282" s="4" t="s">
        <v>4512</v>
      </c>
      <c r="AD282" s="4" t="s">
        <v>816</v>
      </c>
      <c r="AE282" s="4" t="s">
        <v>816</v>
      </c>
      <c r="AF282" s="4" t="s">
        <v>816</v>
      </c>
    </row>
    <row r="283" ht="14.25" hidden="1" customHeight="1">
      <c r="A283" s="11">
        <v>2023.0</v>
      </c>
      <c r="B283" s="12" t="s">
        <v>32</v>
      </c>
      <c r="C283" s="12" t="s">
        <v>33</v>
      </c>
      <c r="D283" s="11">
        <v>10.0</v>
      </c>
      <c r="E283" s="12" t="s">
        <v>35</v>
      </c>
      <c r="F283" s="11">
        <v>100.0</v>
      </c>
      <c r="G283" s="12" t="s">
        <v>35</v>
      </c>
      <c r="H283" s="11">
        <v>100.0</v>
      </c>
      <c r="I283" s="12" t="s">
        <v>36</v>
      </c>
      <c r="J283" s="11">
        <v>4.0</v>
      </c>
      <c r="K283" s="12" t="s">
        <v>42</v>
      </c>
      <c r="L283" s="11">
        <v>4300.0</v>
      </c>
      <c r="M283" s="12" t="s">
        <v>66</v>
      </c>
      <c r="N283" s="11">
        <v>4302.0</v>
      </c>
      <c r="O283" s="12" t="s">
        <v>73</v>
      </c>
      <c r="P283" s="11">
        <v>14730.0</v>
      </c>
      <c r="Q283" s="12" t="s">
        <v>7901</v>
      </c>
      <c r="R283" s="12" t="s">
        <v>7902</v>
      </c>
      <c r="S283" s="11">
        <v>7244.0</v>
      </c>
      <c r="T283" s="11">
        <v>1.0</v>
      </c>
      <c r="U283" s="12" t="s">
        <v>7618</v>
      </c>
      <c r="V283" s="11">
        <v>5438.0</v>
      </c>
      <c r="W283" s="11">
        <v>3.2330906E7</v>
      </c>
      <c r="X283" s="11">
        <v>2.058583703E9</v>
      </c>
      <c r="Y283" s="11">
        <v>1.758583644E9</v>
      </c>
      <c r="Z283" s="12" t="s">
        <v>7903</v>
      </c>
      <c r="AA283" s="12" t="s">
        <v>7620</v>
      </c>
      <c r="AB283" s="16">
        <v>45507.0</v>
      </c>
      <c r="AC283" s="12" t="s">
        <v>4512</v>
      </c>
      <c r="AD283" s="12" t="s">
        <v>816</v>
      </c>
      <c r="AE283" s="12" t="s">
        <v>816</v>
      </c>
      <c r="AF283" s="12" t="s">
        <v>816</v>
      </c>
    </row>
    <row r="284" ht="14.25" hidden="1" customHeight="1">
      <c r="A284" s="3">
        <v>2023.0</v>
      </c>
      <c r="B284" s="4" t="s">
        <v>32</v>
      </c>
      <c r="C284" s="4" t="s">
        <v>33</v>
      </c>
      <c r="D284" s="3">
        <v>10.0</v>
      </c>
      <c r="E284" s="4" t="s">
        <v>35</v>
      </c>
      <c r="F284" s="3">
        <v>100.0</v>
      </c>
      <c r="G284" s="4" t="s">
        <v>35</v>
      </c>
      <c r="H284" s="3">
        <v>100.0</v>
      </c>
      <c r="I284" s="4" t="s">
        <v>36</v>
      </c>
      <c r="J284" s="3">
        <v>4.0</v>
      </c>
      <c r="K284" s="4" t="s">
        <v>42</v>
      </c>
      <c r="L284" s="3">
        <v>4300.0</v>
      </c>
      <c r="M284" s="4" t="s">
        <v>66</v>
      </c>
      <c r="N284" s="3">
        <v>4302.0</v>
      </c>
      <c r="O284" s="4" t="s">
        <v>73</v>
      </c>
      <c r="P284" s="3">
        <v>14730.0</v>
      </c>
      <c r="Q284" s="4" t="s">
        <v>7901</v>
      </c>
      <c r="R284" s="4" t="s">
        <v>7902</v>
      </c>
      <c r="S284" s="3">
        <v>7244.0</v>
      </c>
      <c r="T284" s="3">
        <v>1.0</v>
      </c>
      <c r="U284" s="4" t="s">
        <v>7618</v>
      </c>
      <c r="V284" s="3">
        <v>5438.0</v>
      </c>
      <c r="W284" s="3">
        <v>3.2330906E7</v>
      </c>
      <c r="X284" s="3">
        <v>0.0</v>
      </c>
      <c r="Y284" s="3">
        <v>0.0</v>
      </c>
      <c r="Z284" s="4" t="s">
        <v>7903</v>
      </c>
      <c r="AA284" s="4" t="s">
        <v>7620</v>
      </c>
      <c r="AB284" s="5">
        <v>45507.0</v>
      </c>
      <c r="AC284" s="4" t="s">
        <v>4512</v>
      </c>
      <c r="AD284" s="4" t="s">
        <v>816</v>
      </c>
      <c r="AE284" s="4" t="s">
        <v>816</v>
      </c>
      <c r="AF284" s="4" t="s">
        <v>816</v>
      </c>
    </row>
    <row r="285" ht="14.25" hidden="1" customHeight="1">
      <c r="A285" s="11">
        <v>2023.0</v>
      </c>
      <c r="B285" s="12" t="s">
        <v>32</v>
      </c>
      <c r="C285" s="12" t="s">
        <v>33</v>
      </c>
      <c r="D285" s="11">
        <v>10.0</v>
      </c>
      <c r="E285" s="12" t="s">
        <v>35</v>
      </c>
      <c r="F285" s="11">
        <v>100.0</v>
      </c>
      <c r="G285" s="12" t="s">
        <v>35</v>
      </c>
      <c r="H285" s="11">
        <v>100.0</v>
      </c>
      <c r="I285" s="12" t="s">
        <v>36</v>
      </c>
      <c r="J285" s="11">
        <v>4.0</v>
      </c>
      <c r="K285" s="12" t="s">
        <v>42</v>
      </c>
      <c r="L285" s="11">
        <v>4300.0</v>
      </c>
      <c r="M285" s="12" t="s">
        <v>66</v>
      </c>
      <c r="N285" s="11">
        <v>4302.0</v>
      </c>
      <c r="O285" s="12" t="s">
        <v>73</v>
      </c>
      <c r="P285" s="11">
        <v>14781.0</v>
      </c>
      <c r="Q285" s="12" t="s">
        <v>7904</v>
      </c>
      <c r="R285" s="12" t="s">
        <v>7905</v>
      </c>
      <c r="S285" s="11">
        <v>9776.0</v>
      </c>
      <c r="T285" s="11">
        <v>1.0</v>
      </c>
      <c r="U285" s="12" t="s">
        <v>7618</v>
      </c>
      <c r="V285" s="11">
        <v>5472.0</v>
      </c>
      <c r="W285" s="11">
        <v>8715707.0</v>
      </c>
      <c r="X285" s="11">
        <v>8.52116007E8</v>
      </c>
      <c r="Y285" s="11">
        <v>8.52116007E8</v>
      </c>
      <c r="Z285" s="12" t="s">
        <v>7906</v>
      </c>
      <c r="AA285" s="12" t="s">
        <v>7620</v>
      </c>
      <c r="AB285" s="16">
        <v>45507.0</v>
      </c>
      <c r="AC285" s="12" t="s">
        <v>4512</v>
      </c>
      <c r="AD285" s="12" t="s">
        <v>816</v>
      </c>
      <c r="AE285" s="12" t="s">
        <v>816</v>
      </c>
      <c r="AF285" s="12" t="s">
        <v>816</v>
      </c>
    </row>
    <row r="286" ht="14.25" hidden="1" customHeight="1">
      <c r="A286" s="3">
        <v>2023.0</v>
      </c>
      <c r="B286" s="4" t="s">
        <v>32</v>
      </c>
      <c r="C286" s="4" t="s">
        <v>33</v>
      </c>
      <c r="D286" s="3">
        <v>10.0</v>
      </c>
      <c r="E286" s="4" t="s">
        <v>35</v>
      </c>
      <c r="F286" s="3">
        <v>100.0</v>
      </c>
      <c r="G286" s="4" t="s">
        <v>35</v>
      </c>
      <c r="H286" s="3">
        <v>100.0</v>
      </c>
      <c r="I286" s="4" t="s">
        <v>36</v>
      </c>
      <c r="J286" s="3">
        <v>4.0</v>
      </c>
      <c r="K286" s="4" t="s">
        <v>42</v>
      </c>
      <c r="L286" s="3">
        <v>4300.0</v>
      </c>
      <c r="M286" s="4" t="s">
        <v>66</v>
      </c>
      <c r="N286" s="3">
        <v>4302.0</v>
      </c>
      <c r="O286" s="4" t="s">
        <v>73</v>
      </c>
      <c r="P286" s="3">
        <v>14781.0</v>
      </c>
      <c r="Q286" s="4" t="s">
        <v>7904</v>
      </c>
      <c r="R286" s="4" t="s">
        <v>7905</v>
      </c>
      <c r="S286" s="3">
        <v>9776.0</v>
      </c>
      <c r="T286" s="3">
        <v>1.0</v>
      </c>
      <c r="U286" s="4" t="s">
        <v>7618</v>
      </c>
      <c r="V286" s="3">
        <v>5472.0</v>
      </c>
      <c r="W286" s="3">
        <v>8715707.0</v>
      </c>
      <c r="X286" s="3">
        <v>194547.0</v>
      </c>
      <c r="Y286" s="3">
        <v>0.0</v>
      </c>
      <c r="Z286" s="4" t="s">
        <v>7906</v>
      </c>
      <c r="AA286" s="4" t="s">
        <v>7620</v>
      </c>
      <c r="AB286" s="5">
        <v>45507.0</v>
      </c>
      <c r="AC286" s="4" t="s">
        <v>4512</v>
      </c>
      <c r="AD286" s="4" t="s">
        <v>816</v>
      </c>
      <c r="AE286" s="4" t="s">
        <v>816</v>
      </c>
      <c r="AF286" s="4" t="s">
        <v>816</v>
      </c>
    </row>
    <row r="287" ht="14.25" hidden="1" customHeight="1">
      <c r="A287" s="11">
        <v>2023.0</v>
      </c>
      <c r="B287" s="12" t="s">
        <v>32</v>
      </c>
      <c r="C287" s="12" t="s">
        <v>33</v>
      </c>
      <c r="D287" s="11">
        <v>10.0</v>
      </c>
      <c r="E287" s="12" t="s">
        <v>35</v>
      </c>
      <c r="F287" s="11">
        <v>100.0</v>
      </c>
      <c r="G287" s="12" t="s">
        <v>35</v>
      </c>
      <c r="H287" s="11">
        <v>100.0</v>
      </c>
      <c r="I287" s="12" t="s">
        <v>36</v>
      </c>
      <c r="J287" s="11">
        <v>4.0</v>
      </c>
      <c r="K287" s="12" t="s">
        <v>42</v>
      </c>
      <c r="L287" s="11">
        <v>4300.0</v>
      </c>
      <c r="M287" s="12" t="s">
        <v>66</v>
      </c>
      <c r="N287" s="11">
        <v>4302.0</v>
      </c>
      <c r="O287" s="12" t="s">
        <v>73</v>
      </c>
      <c r="P287" s="11">
        <v>14900.0</v>
      </c>
      <c r="Q287" s="12" t="s">
        <v>7907</v>
      </c>
      <c r="R287" s="12" t="s">
        <v>7908</v>
      </c>
      <c r="S287" s="11">
        <v>18.0</v>
      </c>
      <c r="T287" s="11">
        <v>1.0</v>
      </c>
      <c r="U287" s="12" t="s">
        <v>7618</v>
      </c>
      <c r="V287" s="11">
        <v>5612.0</v>
      </c>
      <c r="W287" s="11">
        <v>2.0879166E7</v>
      </c>
      <c r="X287" s="11">
        <v>1.175824988E9</v>
      </c>
      <c r="Y287" s="11">
        <v>3.75824988E8</v>
      </c>
      <c r="Z287" s="12" t="s">
        <v>7909</v>
      </c>
      <c r="AA287" s="12" t="s">
        <v>7620</v>
      </c>
      <c r="AB287" s="16">
        <v>45507.0</v>
      </c>
      <c r="AC287" s="12" t="s">
        <v>4512</v>
      </c>
      <c r="AD287" s="12" t="s">
        <v>816</v>
      </c>
      <c r="AE287" s="12" t="s">
        <v>816</v>
      </c>
      <c r="AF287" s="12" t="s">
        <v>816</v>
      </c>
    </row>
    <row r="288" ht="14.25" hidden="1" customHeight="1">
      <c r="A288" s="3">
        <v>2023.0</v>
      </c>
      <c r="B288" s="4" t="s">
        <v>32</v>
      </c>
      <c r="C288" s="4" t="s">
        <v>33</v>
      </c>
      <c r="D288" s="3">
        <v>10.0</v>
      </c>
      <c r="E288" s="4" t="s">
        <v>35</v>
      </c>
      <c r="F288" s="3">
        <v>100.0</v>
      </c>
      <c r="G288" s="4" t="s">
        <v>35</v>
      </c>
      <c r="H288" s="3">
        <v>100.0</v>
      </c>
      <c r="I288" s="4" t="s">
        <v>36</v>
      </c>
      <c r="J288" s="3">
        <v>4.0</v>
      </c>
      <c r="K288" s="4" t="s">
        <v>42</v>
      </c>
      <c r="L288" s="3">
        <v>4300.0</v>
      </c>
      <c r="M288" s="4" t="s">
        <v>66</v>
      </c>
      <c r="N288" s="3">
        <v>4302.0</v>
      </c>
      <c r="O288" s="4" t="s">
        <v>73</v>
      </c>
      <c r="P288" s="3">
        <v>14900.0</v>
      </c>
      <c r="Q288" s="4" t="s">
        <v>7907</v>
      </c>
      <c r="R288" s="4" t="s">
        <v>7908</v>
      </c>
      <c r="S288" s="3">
        <v>18.0</v>
      </c>
      <c r="T288" s="3">
        <v>1.0</v>
      </c>
      <c r="U288" s="4" t="s">
        <v>7618</v>
      </c>
      <c r="V288" s="3">
        <v>5612.0</v>
      </c>
      <c r="W288" s="3">
        <v>2.0879166E7</v>
      </c>
      <c r="X288" s="3">
        <v>0.0</v>
      </c>
      <c r="Y288" s="3">
        <v>0.0</v>
      </c>
      <c r="Z288" s="4" t="s">
        <v>7909</v>
      </c>
      <c r="AA288" s="4" t="s">
        <v>7620</v>
      </c>
      <c r="AB288" s="5">
        <v>45507.0</v>
      </c>
      <c r="AC288" s="4" t="s">
        <v>4512</v>
      </c>
      <c r="AD288" s="4" t="s">
        <v>816</v>
      </c>
      <c r="AE288" s="4" t="s">
        <v>816</v>
      </c>
      <c r="AF288" s="4" t="s">
        <v>816</v>
      </c>
    </row>
    <row r="289" ht="14.25" hidden="1" customHeight="1">
      <c r="A289" s="11">
        <v>2023.0</v>
      </c>
      <c r="B289" s="12" t="s">
        <v>32</v>
      </c>
      <c r="C289" s="12" t="s">
        <v>33</v>
      </c>
      <c r="D289" s="11">
        <v>10.0</v>
      </c>
      <c r="E289" s="12" t="s">
        <v>35</v>
      </c>
      <c r="F289" s="11">
        <v>100.0</v>
      </c>
      <c r="G289" s="12" t="s">
        <v>35</v>
      </c>
      <c r="H289" s="11">
        <v>100.0</v>
      </c>
      <c r="I289" s="12" t="s">
        <v>36</v>
      </c>
      <c r="J289" s="11">
        <v>4.0</v>
      </c>
      <c r="K289" s="12" t="s">
        <v>42</v>
      </c>
      <c r="L289" s="11">
        <v>4300.0</v>
      </c>
      <c r="M289" s="12" t="s">
        <v>66</v>
      </c>
      <c r="N289" s="11">
        <v>4302.0</v>
      </c>
      <c r="O289" s="12" t="s">
        <v>73</v>
      </c>
      <c r="P289" s="11">
        <v>14916.0</v>
      </c>
      <c r="Q289" s="12" t="s">
        <v>7910</v>
      </c>
      <c r="R289" s="12" t="s">
        <v>7911</v>
      </c>
      <c r="S289" s="11">
        <v>11249.0</v>
      </c>
      <c r="T289" s="11">
        <v>1.0</v>
      </c>
      <c r="U289" s="12" t="s">
        <v>7618</v>
      </c>
      <c r="V289" s="11">
        <v>5632.0</v>
      </c>
      <c r="W289" s="11">
        <v>5.9137596E7</v>
      </c>
      <c r="X289" s="11">
        <v>5.5881773E7</v>
      </c>
      <c r="Y289" s="11">
        <v>5.588000431E9</v>
      </c>
      <c r="Z289" s="12" t="s">
        <v>7912</v>
      </c>
      <c r="AA289" s="12" t="s">
        <v>7620</v>
      </c>
      <c r="AB289" s="16">
        <v>45507.0</v>
      </c>
      <c r="AC289" s="12" t="s">
        <v>4512</v>
      </c>
      <c r="AD289" s="12" t="s">
        <v>816</v>
      </c>
      <c r="AE289" s="12" t="s">
        <v>816</v>
      </c>
      <c r="AF289" s="12" t="s">
        <v>816</v>
      </c>
    </row>
    <row r="290" ht="14.25" hidden="1" customHeight="1">
      <c r="A290" s="3">
        <v>2023.0</v>
      </c>
      <c r="B290" s="4" t="s">
        <v>32</v>
      </c>
      <c r="C290" s="4" t="s">
        <v>33</v>
      </c>
      <c r="D290" s="3">
        <v>10.0</v>
      </c>
      <c r="E290" s="4" t="s">
        <v>35</v>
      </c>
      <c r="F290" s="3">
        <v>100.0</v>
      </c>
      <c r="G290" s="4" t="s">
        <v>35</v>
      </c>
      <c r="H290" s="3">
        <v>100.0</v>
      </c>
      <c r="I290" s="4" t="s">
        <v>36</v>
      </c>
      <c r="J290" s="3">
        <v>4.0</v>
      </c>
      <c r="K290" s="4" t="s">
        <v>42</v>
      </c>
      <c r="L290" s="3">
        <v>4300.0</v>
      </c>
      <c r="M290" s="4" t="s">
        <v>66</v>
      </c>
      <c r="N290" s="3">
        <v>4302.0</v>
      </c>
      <c r="O290" s="4" t="s">
        <v>73</v>
      </c>
      <c r="P290" s="3">
        <v>14916.0</v>
      </c>
      <c r="Q290" s="4" t="s">
        <v>7910</v>
      </c>
      <c r="R290" s="4" t="s">
        <v>7911</v>
      </c>
      <c r="S290" s="3">
        <v>11249.0</v>
      </c>
      <c r="T290" s="3">
        <v>1.0</v>
      </c>
      <c r="U290" s="4" t="s">
        <v>7618</v>
      </c>
      <c r="V290" s="3">
        <v>5632.0</v>
      </c>
      <c r="W290" s="3">
        <v>5.9137596E7</v>
      </c>
      <c r="X290" s="3">
        <v>29.0</v>
      </c>
      <c r="Y290" s="3">
        <v>0.0</v>
      </c>
      <c r="Z290" s="4" t="s">
        <v>7912</v>
      </c>
      <c r="AA290" s="4" t="s">
        <v>7620</v>
      </c>
      <c r="AB290" s="5">
        <v>45507.0</v>
      </c>
      <c r="AC290" s="4" t="s">
        <v>4512</v>
      </c>
      <c r="AD290" s="4" t="s">
        <v>816</v>
      </c>
      <c r="AE290" s="4" t="s">
        <v>816</v>
      </c>
      <c r="AF290" s="4" t="s">
        <v>816</v>
      </c>
    </row>
    <row r="291" ht="14.25" hidden="1" customHeight="1">
      <c r="A291" s="11">
        <v>2023.0</v>
      </c>
      <c r="B291" s="12" t="s">
        <v>32</v>
      </c>
      <c r="C291" s="12" t="s">
        <v>33</v>
      </c>
      <c r="D291" s="11">
        <v>10.0</v>
      </c>
      <c r="E291" s="12" t="s">
        <v>35</v>
      </c>
      <c r="F291" s="11">
        <v>100.0</v>
      </c>
      <c r="G291" s="12" t="s">
        <v>35</v>
      </c>
      <c r="H291" s="11">
        <v>100.0</v>
      </c>
      <c r="I291" s="12" t="s">
        <v>36</v>
      </c>
      <c r="J291" s="11">
        <v>4.0</v>
      </c>
      <c r="K291" s="12" t="s">
        <v>42</v>
      </c>
      <c r="L291" s="11">
        <v>4300.0</v>
      </c>
      <c r="M291" s="12" t="s">
        <v>66</v>
      </c>
      <c r="N291" s="11">
        <v>4302.0</v>
      </c>
      <c r="O291" s="12" t="s">
        <v>73</v>
      </c>
      <c r="P291" s="11">
        <v>14936.0</v>
      </c>
      <c r="Q291" s="12" t="s">
        <v>7913</v>
      </c>
      <c r="R291" s="12" t="s">
        <v>7914</v>
      </c>
      <c r="S291" s="11">
        <v>7592.0</v>
      </c>
      <c r="T291" s="11">
        <v>1.0</v>
      </c>
      <c r="U291" s="12" t="s">
        <v>7618</v>
      </c>
      <c r="V291" s="11">
        <v>5474.0</v>
      </c>
      <c r="W291" s="11">
        <v>4.9127165E7</v>
      </c>
      <c r="X291" s="11">
        <v>2.844962661E9</v>
      </c>
      <c r="Y291" s="11">
        <v>2.844813939E9</v>
      </c>
      <c r="Z291" s="12" t="s">
        <v>7915</v>
      </c>
      <c r="AA291" s="12" t="s">
        <v>7620</v>
      </c>
      <c r="AB291" s="16">
        <v>45507.0</v>
      </c>
      <c r="AC291" s="12" t="s">
        <v>4512</v>
      </c>
      <c r="AD291" s="12" t="s">
        <v>816</v>
      </c>
      <c r="AE291" s="12" t="s">
        <v>816</v>
      </c>
      <c r="AF291" s="12" t="s">
        <v>816</v>
      </c>
    </row>
    <row r="292" ht="14.25" hidden="1" customHeight="1">
      <c r="A292" s="3">
        <v>2023.0</v>
      </c>
      <c r="B292" s="4" t="s">
        <v>32</v>
      </c>
      <c r="C292" s="4" t="s">
        <v>33</v>
      </c>
      <c r="D292" s="3">
        <v>10.0</v>
      </c>
      <c r="E292" s="4" t="s">
        <v>35</v>
      </c>
      <c r="F292" s="3">
        <v>100.0</v>
      </c>
      <c r="G292" s="4" t="s">
        <v>35</v>
      </c>
      <c r="H292" s="3">
        <v>100.0</v>
      </c>
      <c r="I292" s="4" t="s">
        <v>36</v>
      </c>
      <c r="J292" s="3">
        <v>4.0</v>
      </c>
      <c r="K292" s="4" t="s">
        <v>42</v>
      </c>
      <c r="L292" s="3">
        <v>4300.0</v>
      </c>
      <c r="M292" s="4" t="s">
        <v>66</v>
      </c>
      <c r="N292" s="3">
        <v>4302.0</v>
      </c>
      <c r="O292" s="4" t="s">
        <v>73</v>
      </c>
      <c r="P292" s="3">
        <v>14936.0</v>
      </c>
      <c r="Q292" s="4" t="s">
        <v>7913</v>
      </c>
      <c r="R292" s="4" t="s">
        <v>7914</v>
      </c>
      <c r="S292" s="3">
        <v>7592.0</v>
      </c>
      <c r="T292" s="3">
        <v>1.0</v>
      </c>
      <c r="U292" s="4" t="s">
        <v>7618</v>
      </c>
      <c r="V292" s="3">
        <v>5474.0</v>
      </c>
      <c r="W292" s="3">
        <v>4.9127165E7</v>
      </c>
      <c r="X292" s="3">
        <v>0.0</v>
      </c>
      <c r="Y292" s="3">
        <v>0.0</v>
      </c>
      <c r="Z292" s="4" t="s">
        <v>7915</v>
      </c>
      <c r="AA292" s="4" t="s">
        <v>7620</v>
      </c>
      <c r="AB292" s="5">
        <v>45507.0</v>
      </c>
      <c r="AC292" s="4" t="s">
        <v>4512</v>
      </c>
      <c r="AD292" s="4" t="s">
        <v>816</v>
      </c>
      <c r="AE292" s="4" t="s">
        <v>816</v>
      </c>
      <c r="AF292" s="4" t="s">
        <v>816</v>
      </c>
    </row>
    <row r="293" ht="14.25" hidden="1" customHeight="1">
      <c r="A293" s="11">
        <v>2023.0</v>
      </c>
      <c r="B293" s="12" t="s">
        <v>32</v>
      </c>
      <c r="C293" s="12" t="s">
        <v>33</v>
      </c>
      <c r="D293" s="11">
        <v>10.0</v>
      </c>
      <c r="E293" s="12" t="s">
        <v>35</v>
      </c>
      <c r="F293" s="11">
        <v>100.0</v>
      </c>
      <c r="G293" s="12" t="s">
        <v>35</v>
      </c>
      <c r="H293" s="11">
        <v>100.0</v>
      </c>
      <c r="I293" s="12" t="s">
        <v>36</v>
      </c>
      <c r="J293" s="11">
        <v>4.0</v>
      </c>
      <c r="K293" s="12" t="s">
        <v>42</v>
      </c>
      <c r="L293" s="11">
        <v>4300.0</v>
      </c>
      <c r="M293" s="12" t="s">
        <v>66</v>
      </c>
      <c r="N293" s="11">
        <v>4302.0</v>
      </c>
      <c r="O293" s="12" t="s">
        <v>73</v>
      </c>
      <c r="P293" s="11">
        <v>14947.0</v>
      </c>
      <c r="Q293" s="12" t="s">
        <v>7916</v>
      </c>
      <c r="R293" s="12" t="s">
        <v>7917</v>
      </c>
      <c r="S293" s="11">
        <v>3762.0</v>
      </c>
      <c r="T293" s="11">
        <v>1.0</v>
      </c>
      <c r="U293" s="12" t="s">
        <v>7618</v>
      </c>
      <c r="V293" s="11">
        <v>5660.0</v>
      </c>
      <c r="W293" s="11">
        <v>4.2288093E7</v>
      </c>
      <c r="X293" s="11">
        <v>1.591148607E9</v>
      </c>
      <c r="Y293" s="11">
        <v>1.591148607E9</v>
      </c>
      <c r="Z293" s="12" t="s">
        <v>7918</v>
      </c>
      <c r="AA293" s="12" t="s">
        <v>7620</v>
      </c>
      <c r="AB293" s="16">
        <v>45507.0</v>
      </c>
      <c r="AC293" s="12" t="s">
        <v>4512</v>
      </c>
      <c r="AD293" s="12" t="s">
        <v>816</v>
      </c>
      <c r="AE293" s="12" t="s">
        <v>816</v>
      </c>
      <c r="AF293" s="12" t="s">
        <v>816</v>
      </c>
    </row>
    <row r="294" ht="14.25" hidden="1" customHeight="1">
      <c r="A294" s="3">
        <v>2023.0</v>
      </c>
      <c r="B294" s="4" t="s">
        <v>32</v>
      </c>
      <c r="C294" s="4" t="s">
        <v>33</v>
      </c>
      <c r="D294" s="3">
        <v>10.0</v>
      </c>
      <c r="E294" s="4" t="s">
        <v>35</v>
      </c>
      <c r="F294" s="3">
        <v>100.0</v>
      </c>
      <c r="G294" s="4" t="s">
        <v>35</v>
      </c>
      <c r="H294" s="3">
        <v>100.0</v>
      </c>
      <c r="I294" s="4" t="s">
        <v>36</v>
      </c>
      <c r="J294" s="3">
        <v>4.0</v>
      </c>
      <c r="K294" s="4" t="s">
        <v>42</v>
      </c>
      <c r="L294" s="3">
        <v>4300.0</v>
      </c>
      <c r="M294" s="4" t="s">
        <v>66</v>
      </c>
      <c r="N294" s="3">
        <v>4302.0</v>
      </c>
      <c r="O294" s="4" t="s">
        <v>73</v>
      </c>
      <c r="P294" s="3">
        <v>14947.0</v>
      </c>
      <c r="Q294" s="4" t="s">
        <v>7916</v>
      </c>
      <c r="R294" s="4" t="s">
        <v>7917</v>
      </c>
      <c r="S294" s="3">
        <v>3762.0</v>
      </c>
      <c r="T294" s="3">
        <v>1.0</v>
      </c>
      <c r="U294" s="4" t="s">
        <v>7618</v>
      </c>
      <c r="V294" s="3">
        <v>5660.0</v>
      </c>
      <c r="W294" s="3">
        <v>4.2288093E7</v>
      </c>
      <c r="X294" s="3">
        <v>0.0</v>
      </c>
      <c r="Y294" s="3">
        <v>0.0</v>
      </c>
      <c r="Z294" s="4" t="s">
        <v>7918</v>
      </c>
      <c r="AA294" s="4" t="s">
        <v>7620</v>
      </c>
      <c r="AB294" s="5">
        <v>45507.0</v>
      </c>
      <c r="AC294" s="4" t="s">
        <v>4512</v>
      </c>
      <c r="AD294" s="4" t="s">
        <v>816</v>
      </c>
      <c r="AE294" s="4" t="s">
        <v>816</v>
      </c>
      <c r="AF294" s="4" t="s">
        <v>816</v>
      </c>
    </row>
    <row r="295" ht="14.25" hidden="1" customHeight="1">
      <c r="A295" s="11">
        <v>2023.0</v>
      </c>
      <c r="B295" s="12" t="s">
        <v>32</v>
      </c>
      <c r="C295" s="12" t="s">
        <v>33</v>
      </c>
      <c r="D295" s="11">
        <v>10.0</v>
      </c>
      <c r="E295" s="12" t="s">
        <v>35</v>
      </c>
      <c r="F295" s="11">
        <v>100.0</v>
      </c>
      <c r="G295" s="12" t="s">
        <v>35</v>
      </c>
      <c r="H295" s="11">
        <v>100.0</v>
      </c>
      <c r="I295" s="12" t="s">
        <v>36</v>
      </c>
      <c r="J295" s="11">
        <v>4.0</v>
      </c>
      <c r="K295" s="12" t="s">
        <v>42</v>
      </c>
      <c r="L295" s="11">
        <v>4300.0</v>
      </c>
      <c r="M295" s="12" t="s">
        <v>66</v>
      </c>
      <c r="N295" s="11">
        <v>4302.0</v>
      </c>
      <c r="O295" s="12" t="s">
        <v>73</v>
      </c>
      <c r="P295" s="11">
        <v>14947.0</v>
      </c>
      <c r="Q295" s="12" t="s">
        <v>7916</v>
      </c>
      <c r="R295" s="12" t="s">
        <v>7917</v>
      </c>
      <c r="S295" s="11">
        <v>3762.0</v>
      </c>
      <c r="T295" s="11">
        <v>1.0</v>
      </c>
      <c r="U295" s="12" t="s">
        <v>7618</v>
      </c>
      <c r="V295" s="11">
        <v>5660.0</v>
      </c>
      <c r="W295" s="11">
        <v>4.2288093E7</v>
      </c>
      <c r="X295" s="11">
        <v>1.0</v>
      </c>
      <c r="Y295" s="11">
        <v>0.0</v>
      </c>
      <c r="Z295" s="12" t="s">
        <v>7918</v>
      </c>
      <c r="AA295" s="12" t="s">
        <v>7620</v>
      </c>
      <c r="AB295" s="16">
        <v>45507.0</v>
      </c>
      <c r="AC295" s="12" t="s">
        <v>4512</v>
      </c>
      <c r="AD295" s="12" t="s">
        <v>816</v>
      </c>
      <c r="AE295" s="12" t="s">
        <v>816</v>
      </c>
      <c r="AF295" s="12" t="s">
        <v>816</v>
      </c>
    </row>
    <row r="296" ht="14.25" hidden="1" customHeight="1">
      <c r="A296" s="3">
        <v>2023.0</v>
      </c>
      <c r="B296" s="4" t="s">
        <v>32</v>
      </c>
      <c r="C296" s="4" t="s">
        <v>33</v>
      </c>
      <c r="D296" s="3">
        <v>10.0</v>
      </c>
      <c r="E296" s="4" t="s">
        <v>35</v>
      </c>
      <c r="F296" s="3">
        <v>100.0</v>
      </c>
      <c r="G296" s="4" t="s">
        <v>35</v>
      </c>
      <c r="H296" s="3">
        <v>100.0</v>
      </c>
      <c r="I296" s="4" t="s">
        <v>36</v>
      </c>
      <c r="J296" s="3">
        <v>4.0</v>
      </c>
      <c r="K296" s="4" t="s">
        <v>42</v>
      </c>
      <c r="L296" s="3">
        <v>4300.0</v>
      </c>
      <c r="M296" s="4" t="s">
        <v>66</v>
      </c>
      <c r="N296" s="3">
        <v>4302.0</v>
      </c>
      <c r="O296" s="4" t="s">
        <v>73</v>
      </c>
      <c r="P296" s="3">
        <v>16071.0</v>
      </c>
      <c r="Q296" s="4" t="s">
        <v>7919</v>
      </c>
      <c r="R296" s="4" t="s">
        <v>7920</v>
      </c>
      <c r="S296" s="3">
        <v>0.0</v>
      </c>
      <c r="T296" s="3">
        <v>1.0</v>
      </c>
      <c r="U296" s="4" t="s">
        <v>7618</v>
      </c>
      <c r="V296" s="3">
        <v>6032.0</v>
      </c>
      <c r="W296" s="3">
        <v>1.763455406E9</v>
      </c>
      <c r="X296" s="3">
        <v>0.0</v>
      </c>
      <c r="Y296" s="3">
        <v>0.0</v>
      </c>
      <c r="Z296" s="4" t="s">
        <v>7921</v>
      </c>
      <c r="AA296" s="4" t="s">
        <v>7620</v>
      </c>
      <c r="AB296" s="5">
        <v>45507.0</v>
      </c>
      <c r="AC296" s="4" t="s">
        <v>4512</v>
      </c>
      <c r="AD296" s="4" t="s">
        <v>816</v>
      </c>
      <c r="AE296" s="4" t="s">
        <v>816</v>
      </c>
      <c r="AF296" s="4" t="s">
        <v>816</v>
      </c>
    </row>
    <row r="297" ht="14.25" hidden="1" customHeight="1">
      <c r="A297" s="11">
        <v>2023.0</v>
      </c>
      <c r="B297" s="12" t="s">
        <v>32</v>
      </c>
      <c r="C297" s="12" t="s">
        <v>33</v>
      </c>
      <c r="D297" s="11">
        <v>10.0</v>
      </c>
      <c r="E297" s="12" t="s">
        <v>35</v>
      </c>
      <c r="F297" s="11">
        <v>100.0</v>
      </c>
      <c r="G297" s="12" t="s">
        <v>35</v>
      </c>
      <c r="H297" s="11">
        <v>100.0</v>
      </c>
      <c r="I297" s="12" t="s">
        <v>36</v>
      </c>
      <c r="J297" s="11">
        <v>4.0</v>
      </c>
      <c r="K297" s="12" t="s">
        <v>42</v>
      </c>
      <c r="L297" s="11">
        <v>4300.0</v>
      </c>
      <c r="M297" s="12" t="s">
        <v>66</v>
      </c>
      <c r="N297" s="11">
        <v>4302.0</v>
      </c>
      <c r="O297" s="12" t="s">
        <v>73</v>
      </c>
      <c r="P297" s="11">
        <v>16078.0</v>
      </c>
      <c r="Q297" s="12" t="s">
        <v>7922</v>
      </c>
      <c r="R297" s="12" t="s">
        <v>7923</v>
      </c>
      <c r="S297" s="11">
        <v>0.0</v>
      </c>
      <c r="T297" s="11">
        <v>1.0</v>
      </c>
      <c r="U297" s="12" t="s">
        <v>7618</v>
      </c>
      <c r="V297" s="11">
        <v>7654.0</v>
      </c>
      <c r="W297" s="11">
        <v>9046603.0</v>
      </c>
      <c r="X297" s="11">
        <v>0.0</v>
      </c>
      <c r="Y297" s="11">
        <v>0.0</v>
      </c>
      <c r="Z297" s="12" t="s">
        <v>7924</v>
      </c>
      <c r="AA297" s="12" t="s">
        <v>7620</v>
      </c>
      <c r="AB297" s="16">
        <v>45507.0</v>
      </c>
      <c r="AC297" s="12" t="s">
        <v>4512</v>
      </c>
      <c r="AD297" s="12" t="s">
        <v>816</v>
      </c>
      <c r="AE297" s="12" t="s">
        <v>816</v>
      </c>
      <c r="AF297" s="12" t="s">
        <v>816</v>
      </c>
    </row>
    <row r="298" ht="14.25" hidden="1" customHeight="1">
      <c r="A298" s="3">
        <v>2023.0</v>
      </c>
      <c r="B298" s="4" t="s">
        <v>32</v>
      </c>
      <c r="C298" s="4" t="s">
        <v>33</v>
      </c>
      <c r="D298" s="3">
        <v>10.0</v>
      </c>
      <c r="E298" s="4" t="s">
        <v>35</v>
      </c>
      <c r="F298" s="3">
        <v>100.0</v>
      </c>
      <c r="G298" s="4" t="s">
        <v>35</v>
      </c>
      <c r="H298" s="3">
        <v>100.0</v>
      </c>
      <c r="I298" s="4" t="s">
        <v>36</v>
      </c>
      <c r="J298" s="3">
        <v>4.0</v>
      </c>
      <c r="K298" s="4" t="s">
        <v>42</v>
      </c>
      <c r="L298" s="3">
        <v>4300.0</v>
      </c>
      <c r="M298" s="4" t="s">
        <v>66</v>
      </c>
      <c r="N298" s="3">
        <v>4302.0</v>
      </c>
      <c r="O298" s="4" t="s">
        <v>73</v>
      </c>
      <c r="P298" s="3">
        <v>16111.0</v>
      </c>
      <c r="Q298" s="4" t="s">
        <v>7925</v>
      </c>
      <c r="R298" s="4" t="s">
        <v>7926</v>
      </c>
      <c r="S298" s="3">
        <v>0.0</v>
      </c>
      <c r="T298" s="3">
        <v>1.0</v>
      </c>
      <c r="U298" s="4" t="s">
        <v>7618</v>
      </c>
      <c r="V298" s="3">
        <v>7666.0</v>
      </c>
      <c r="W298" s="3">
        <v>1.4724361E7</v>
      </c>
      <c r="X298" s="3">
        <v>0.0</v>
      </c>
      <c r="Y298" s="3">
        <v>0.0</v>
      </c>
      <c r="Z298" s="4" t="s">
        <v>7927</v>
      </c>
      <c r="AA298" s="4" t="s">
        <v>7620</v>
      </c>
      <c r="AB298" s="5">
        <v>45507.0</v>
      </c>
      <c r="AC298" s="4" t="s">
        <v>4512</v>
      </c>
      <c r="AD298" s="4" t="s">
        <v>816</v>
      </c>
      <c r="AE298" s="4" t="s">
        <v>816</v>
      </c>
      <c r="AF298" s="4" t="s">
        <v>816</v>
      </c>
    </row>
    <row r="299" ht="14.25" hidden="1" customHeight="1">
      <c r="A299" s="11">
        <v>2023.0</v>
      </c>
      <c r="B299" s="12" t="s">
        <v>32</v>
      </c>
      <c r="C299" s="12" t="s">
        <v>33</v>
      </c>
      <c r="D299" s="11">
        <v>10.0</v>
      </c>
      <c r="E299" s="12" t="s">
        <v>35</v>
      </c>
      <c r="F299" s="11">
        <v>100.0</v>
      </c>
      <c r="G299" s="12" t="s">
        <v>35</v>
      </c>
      <c r="H299" s="11">
        <v>100.0</v>
      </c>
      <c r="I299" s="12" t="s">
        <v>36</v>
      </c>
      <c r="J299" s="11">
        <v>4.0</v>
      </c>
      <c r="K299" s="12" t="s">
        <v>42</v>
      </c>
      <c r="L299" s="11">
        <v>4300.0</v>
      </c>
      <c r="M299" s="12" t="s">
        <v>66</v>
      </c>
      <c r="N299" s="11">
        <v>4303.0</v>
      </c>
      <c r="O299" s="12" t="s">
        <v>110</v>
      </c>
      <c r="P299" s="11">
        <v>14215.0</v>
      </c>
      <c r="Q299" s="12" t="s">
        <v>7928</v>
      </c>
      <c r="R299" s="12" t="s">
        <v>7929</v>
      </c>
      <c r="S299" s="11">
        <v>13356.0</v>
      </c>
      <c r="T299" s="11">
        <v>1.0</v>
      </c>
      <c r="U299" s="12" t="s">
        <v>7618</v>
      </c>
      <c r="V299" s="11">
        <v>4633.0</v>
      </c>
      <c r="W299" s="11">
        <v>6.684052E7</v>
      </c>
      <c r="X299" s="11">
        <v>9.131234275E9</v>
      </c>
      <c r="Y299" s="11">
        <v>6.630182117E9</v>
      </c>
      <c r="Z299" s="12" t="s">
        <v>7930</v>
      </c>
      <c r="AA299" s="12" t="s">
        <v>7620</v>
      </c>
      <c r="AB299" s="16">
        <v>45507.0</v>
      </c>
      <c r="AC299" s="12" t="s">
        <v>4512</v>
      </c>
      <c r="AD299" s="12" t="s">
        <v>816</v>
      </c>
      <c r="AE299" s="12" t="s">
        <v>816</v>
      </c>
      <c r="AF299" s="12" t="s">
        <v>816</v>
      </c>
    </row>
    <row r="300" ht="14.25" hidden="1" customHeight="1">
      <c r="A300" s="3">
        <v>2023.0</v>
      </c>
      <c r="B300" s="4" t="s">
        <v>32</v>
      </c>
      <c r="C300" s="4" t="s">
        <v>33</v>
      </c>
      <c r="D300" s="3">
        <v>10.0</v>
      </c>
      <c r="E300" s="4" t="s">
        <v>35</v>
      </c>
      <c r="F300" s="3">
        <v>100.0</v>
      </c>
      <c r="G300" s="4" t="s">
        <v>35</v>
      </c>
      <c r="H300" s="3">
        <v>100.0</v>
      </c>
      <c r="I300" s="4" t="s">
        <v>36</v>
      </c>
      <c r="J300" s="3">
        <v>4.0</v>
      </c>
      <c r="K300" s="4" t="s">
        <v>42</v>
      </c>
      <c r="L300" s="3">
        <v>4300.0</v>
      </c>
      <c r="M300" s="4" t="s">
        <v>66</v>
      </c>
      <c r="N300" s="3">
        <v>4303.0</v>
      </c>
      <c r="O300" s="4" t="s">
        <v>110</v>
      </c>
      <c r="P300" s="3">
        <v>14215.0</v>
      </c>
      <c r="Q300" s="4" t="s">
        <v>7928</v>
      </c>
      <c r="R300" s="4" t="s">
        <v>7929</v>
      </c>
      <c r="S300" s="3">
        <v>13356.0</v>
      </c>
      <c r="T300" s="3">
        <v>1.0</v>
      </c>
      <c r="U300" s="4" t="s">
        <v>7618</v>
      </c>
      <c r="V300" s="3">
        <v>4633.0</v>
      </c>
      <c r="W300" s="3">
        <v>6.684052E7</v>
      </c>
      <c r="X300" s="3">
        <v>0.0</v>
      </c>
      <c r="Y300" s="3">
        <v>0.0</v>
      </c>
      <c r="Z300" s="4" t="s">
        <v>7930</v>
      </c>
      <c r="AA300" s="4" t="s">
        <v>7620</v>
      </c>
      <c r="AB300" s="5">
        <v>45507.0</v>
      </c>
      <c r="AC300" s="4" t="s">
        <v>4512</v>
      </c>
      <c r="AD300" s="4" t="s">
        <v>816</v>
      </c>
      <c r="AE300" s="4" t="s">
        <v>816</v>
      </c>
      <c r="AF300" s="4" t="s">
        <v>816</v>
      </c>
    </row>
    <row r="301" ht="14.25" hidden="1" customHeight="1">
      <c r="A301" s="11">
        <v>2023.0</v>
      </c>
      <c r="B301" s="12" t="s">
        <v>32</v>
      </c>
      <c r="C301" s="12" t="s">
        <v>33</v>
      </c>
      <c r="D301" s="11">
        <v>10.0</v>
      </c>
      <c r="E301" s="12" t="s">
        <v>35</v>
      </c>
      <c r="F301" s="11">
        <v>100.0</v>
      </c>
      <c r="G301" s="12" t="s">
        <v>35</v>
      </c>
      <c r="H301" s="11">
        <v>100.0</v>
      </c>
      <c r="I301" s="12" t="s">
        <v>36</v>
      </c>
      <c r="J301" s="11">
        <v>4.0</v>
      </c>
      <c r="K301" s="12" t="s">
        <v>42</v>
      </c>
      <c r="L301" s="11">
        <v>4300.0</v>
      </c>
      <c r="M301" s="12" t="s">
        <v>66</v>
      </c>
      <c r="N301" s="11">
        <v>4303.0</v>
      </c>
      <c r="O301" s="12" t="s">
        <v>110</v>
      </c>
      <c r="P301" s="11">
        <v>14396.0</v>
      </c>
      <c r="Q301" s="12" t="s">
        <v>7931</v>
      </c>
      <c r="R301" s="12" t="s">
        <v>7932</v>
      </c>
      <c r="S301" s="11">
        <v>0.0</v>
      </c>
      <c r="T301" s="11">
        <v>1.0</v>
      </c>
      <c r="U301" s="12" t="s">
        <v>7618</v>
      </c>
      <c r="V301" s="11">
        <v>4635.0</v>
      </c>
      <c r="W301" s="11">
        <v>1.0808166E7</v>
      </c>
      <c r="X301" s="11">
        <v>0.0</v>
      </c>
      <c r="Y301" s="11">
        <v>0.0</v>
      </c>
      <c r="Z301" s="12" t="s">
        <v>7933</v>
      </c>
      <c r="AA301" s="12" t="s">
        <v>7620</v>
      </c>
      <c r="AB301" s="16">
        <v>45507.0</v>
      </c>
      <c r="AC301" s="12" t="s">
        <v>4512</v>
      </c>
      <c r="AD301" s="12" t="s">
        <v>816</v>
      </c>
      <c r="AE301" s="12" t="s">
        <v>816</v>
      </c>
      <c r="AF301" s="12" t="s">
        <v>816</v>
      </c>
    </row>
    <row r="302" ht="14.25" hidden="1" customHeight="1">
      <c r="A302" s="3">
        <v>2023.0</v>
      </c>
      <c r="B302" s="4" t="s">
        <v>32</v>
      </c>
      <c r="C302" s="4" t="s">
        <v>33</v>
      </c>
      <c r="D302" s="3">
        <v>10.0</v>
      </c>
      <c r="E302" s="4" t="s">
        <v>35</v>
      </c>
      <c r="F302" s="3">
        <v>100.0</v>
      </c>
      <c r="G302" s="4" t="s">
        <v>35</v>
      </c>
      <c r="H302" s="3">
        <v>100.0</v>
      </c>
      <c r="I302" s="4" t="s">
        <v>36</v>
      </c>
      <c r="J302" s="3">
        <v>4.0</v>
      </c>
      <c r="K302" s="4" t="s">
        <v>42</v>
      </c>
      <c r="L302" s="3">
        <v>4300.0</v>
      </c>
      <c r="M302" s="4" t="s">
        <v>66</v>
      </c>
      <c r="N302" s="3">
        <v>4303.0</v>
      </c>
      <c r="O302" s="4" t="s">
        <v>110</v>
      </c>
      <c r="P302" s="3">
        <v>14396.0</v>
      </c>
      <c r="Q302" s="4" t="s">
        <v>7931</v>
      </c>
      <c r="R302" s="4" t="s">
        <v>7932</v>
      </c>
      <c r="S302" s="3">
        <v>0.0</v>
      </c>
      <c r="T302" s="3">
        <v>1.0</v>
      </c>
      <c r="U302" s="4" t="s">
        <v>7618</v>
      </c>
      <c r="V302" s="3">
        <v>4635.0</v>
      </c>
      <c r="W302" s="3">
        <v>1.0808166E7</v>
      </c>
      <c r="X302" s="3">
        <v>0.0</v>
      </c>
      <c r="Y302" s="3">
        <v>0.0</v>
      </c>
      <c r="Z302" s="4" t="s">
        <v>7933</v>
      </c>
      <c r="AA302" s="4" t="s">
        <v>7620</v>
      </c>
      <c r="AB302" s="5">
        <v>45507.0</v>
      </c>
      <c r="AC302" s="4" t="s">
        <v>4512</v>
      </c>
      <c r="AD302" s="4" t="s">
        <v>816</v>
      </c>
      <c r="AE302" s="4" t="s">
        <v>816</v>
      </c>
      <c r="AF302" s="4" t="s">
        <v>816</v>
      </c>
    </row>
    <row r="303" ht="14.25" hidden="1" customHeight="1">
      <c r="A303" s="11">
        <v>2023.0</v>
      </c>
      <c r="B303" s="12" t="s">
        <v>32</v>
      </c>
      <c r="C303" s="12" t="s">
        <v>33</v>
      </c>
      <c r="D303" s="11">
        <v>10.0</v>
      </c>
      <c r="E303" s="12" t="s">
        <v>35</v>
      </c>
      <c r="F303" s="11">
        <v>100.0</v>
      </c>
      <c r="G303" s="12" t="s">
        <v>35</v>
      </c>
      <c r="H303" s="11">
        <v>100.0</v>
      </c>
      <c r="I303" s="12" t="s">
        <v>36</v>
      </c>
      <c r="J303" s="11">
        <v>4.0</v>
      </c>
      <c r="K303" s="12" t="s">
        <v>42</v>
      </c>
      <c r="L303" s="11">
        <v>4300.0</v>
      </c>
      <c r="M303" s="12" t="s">
        <v>66</v>
      </c>
      <c r="N303" s="11">
        <v>4303.0</v>
      </c>
      <c r="O303" s="12" t="s">
        <v>110</v>
      </c>
      <c r="P303" s="11">
        <v>14397.0</v>
      </c>
      <c r="Q303" s="12" t="s">
        <v>7934</v>
      </c>
      <c r="R303" s="12" t="s">
        <v>7935</v>
      </c>
      <c r="S303" s="11">
        <v>8133.0</v>
      </c>
      <c r="T303" s="11">
        <v>1.0</v>
      </c>
      <c r="U303" s="12" t="s">
        <v>7618</v>
      </c>
      <c r="V303" s="11">
        <v>4637.0</v>
      </c>
      <c r="W303" s="11">
        <v>3.9623261E7</v>
      </c>
      <c r="X303" s="11">
        <v>2.5095484E7</v>
      </c>
      <c r="Y303" s="11">
        <v>2.50954837E8</v>
      </c>
      <c r="Z303" s="12" t="s">
        <v>7936</v>
      </c>
      <c r="AA303" s="12" t="s">
        <v>7620</v>
      </c>
      <c r="AB303" s="16">
        <v>45507.0</v>
      </c>
      <c r="AC303" s="12" t="s">
        <v>4512</v>
      </c>
      <c r="AD303" s="12" t="s">
        <v>816</v>
      </c>
      <c r="AE303" s="12" t="s">
        <v>816</v>
      </c>
      <c r="AF303" s="12" t="s">
        <v>816</v>
      </c>
    </row>
    <row r="304" ht="14.25" hidden="1" customHeight="1">
      <c r="A304" s="3">
        <v>2023.0</v>
      </c>
      <c r="B304" s="4" t="s">
        <v>32</v>
      </c>
      <c r="C304" s="4" t="s">
        <v>33</v>
      </c>
      <c r="D304" s="3">
        <v>10.0</v>
      </c>
      <c r="E304" s="4" t="s">
        <v>35</v>
      </c>
      <c r="F304" s="3">
        <v>100.0</v>
      </c>
      <c r="G304" s="4" t="s">
        <v>35</v>
      </c>
      <c r="H304" s="3">
        <v>100.0</v>
      </c>
      <c r="I304" s="4" t="s">
        <v>36</v>
      </c>
      <c r="J304" s="3">
        <v>4.0</v>
      </c>
      <c r="K304" s="4" t="s">
        <v>42</v>
      </c>
      <c r="L304" s="3">
        <v>4300.0</v>
      </c>
      <c r="M304" s="4" t="s">
        <v>66</v>
      </c>
      <c r="N304" s="3">
        <v>4303.0</v>
      </c>
      <c r="O304" s="4" t="s">
        <v>110</v>
      </c>
      <c r="P304" s="3">
        <v>14397.0</v>
      </c>
      <c r="Q304" s="4" t="s">
        <v>7934</v>
      </c>
      <c r="R304" s="4" t="s">
        <v>7935</v>
      </c>
      <c r="S304" s="3">
        <v>8133.0</v>
      </c>
      <c r="T304" s="3">
        <v>1.0</v>
      </c>
      <c r="U304" s="4" t="s">
        <v>7618</v>
      </c>
      <c r="V304" s="3">
        <v>4637.0</v>
      </c>
      <c r="W304" s="3">
        <v>3.9623261E7</v>
      </c>
      <c r="X304" s="3">
        <v>0.0</v>
      </c>
      <c r="Y304" s="3">
        <v>0.0</v>
      </c>
      <c r="Z304" s="4" t="s">
        <v>7936</v>
      </c>
      <c r="AA304" s="4" t="s">
        <v>7620</v>
      </c>
      <c r="AB304" s="5">
        <v>45507.0</v>
      </c>
      <c r="AC304" s="4" t="s">
        <v>4512</v>
      </c>
      <c r="AD304" s="4" t="s">
        <v>816</v>
      </c>
      <c r="AE304" s="4" t="s">
        <v>816</v>
      </c>
      <c r="AF304" s="4" t="s">
        <v>816</v>
      </c>
    </row>
    <row r="305" ht="14.25" hidden="1" customHeight="1">
      <c r="A305" s="11">
        <v>2023.0</v>
      </c>
      <c r="B305" s="12" t="s">
        <v>32</v>
      </c>
      <c r="C305" s="12" t="s">
        <v>33</v>
      </c>
      <c r="D305" s="11">
        <v>10.0</v>
      </c>
      <c r="E305" s="12" t="s">
        <v>35</v>
      </c>
      <c r="F305" s="11">
        <v>100.0</v>
      </c>
      <c r="G305" s="12" t="s">
        <v>35</v>
      </c>
      <c r="H305" s="11">
        <v>100.0</v>
      </c>
      <c r="I305" s="12" t="s">
        <v>36</v>
      </c>
      <c r="J305" s="11">
        <v>4.0</v>
      </c>
      <c r="K305" s="12" t="s">
        <v>42</v>
      </c>
      <c r="L305" s="11">
        <v>4300.0</v>
      </c>
      <c r="M305" s="12" t="s">
        <v>66</v>
      </c>
      <c r="N305" s="11">
        <v>4303.0</v>
      </c>
      <c r="O305" s="12" t="s">
        <v>110</v>
      </c>
      <c r="P305" s="11">
        <v>14399.0</v>
      </c>
      <c r="Q305" s="12" t="s">
        <v>7937</v>
      </c>
      <c r="R305" s="12" t="s">
        <v>7938</v>
      </c>
      <c r="S305" s="11">
        <v>0.0</v>
      </c>
      <c r="T305" s="11">
        <v>1.0</v>
      </c>
      <c r="U305" s="12" t="s">
        <v>7618</v>
      </c>
      <c r="V305" s="11">
        <v>4639.0</v>
      </c>
      <c r="W305" s="11">
        <v>3130834.0</v>
      </c>
      <c r="X305" s="11">
        <v>0.0</v>
      </c>
      <c r="Y305" s="11">
        <v>0.0</v>
      </c>
      <c r="Z305" s="12" t="s">
        <v>7939</v>
      </c>
      <c r="AA305" s="12" t="s">
        <v>7620</v>
      </c>
      <c r="AB305" s="16">
        <v>45507.0</v>
      </c>
      <c r="AC305" s="12" t="s">
        <v>4512</v>
      </c>
      <c r="AD305" s="12" t="s">
        <v>816</v>
      </c>
      <c r="AE305" s="12" t="s">
        <v>816</v>
      </c>
      <c r="AF305" s="12" t="s">
        <v>816</v>
      </c>
    </row>
    <row r="306" ht="14.25" hidden="1" customHeight="1">
      <c r="A306" s="3">
        <v>2023.0</v>
      </c>
      <c r="B306" s="4" t="s">
        <v>32</v>
      </c>
      <c r="C306" s="4" t="s">
        <v>33</v>
      </c>
      <c r="D306" s="3">
        <v>10.0</v>
      </c>
      <c r="E306" s="4" t="s">
        <v>35</v>
      </c>
      <c r="F306" s="3">
        <v>100.0</v>
      </c>
      <c r="G306" s="4" t="s">
        <v>35</v>
      </c>
      <c r="H306" s="3">
        <v>100.0</v>
      </c>
      <c r="I306" s="4" t="s">
        <v>36</v>
      </c>
      <c r="J306" s="3">
        <v>4.0</v>
      </c>
      <c r="K306" s="4" t="s">
        <v>42</v>
      </c>
      <c r="L306" s="3">
        <v>4300.0</v>
      </c>
      <c r="M306" s="4" t="s">
        <v>66</v>
      </c>
      <c r="N306" s="3">
        <v>4303.0</v>
      </c>
      <c r="O306" s="4" t="s">
        <v>110</v>
      </c>
      <c r="P306" s="3">
        <v>14399.0</v>
      </c>
      <c r="Q306" s="4" t="s">
        <v>7937</v>
      </c>
      <c r="R306" s="4" t="s">
        <v>7938</v>
      </c>
      <c r="S306" s="3">
        <v>0.0</v>
      </c>
      <c r="T306" s="3">
        <v>1.0</v>
      </c>
      <c r="U306" s="4" t="s">
        <v>7618</v>
      </c>
      <c r="V306" s="3">
        <v>4639.0</v>
      </c>
      <c r="W306" s="3">
        <v>3130834.0</v>
      </c>
      <c r="X306" s="3">
        <v>0.0</v>
      </c>
      <c r="Y306" s="3">
        <v>0.0</v>
      </c>
      <c r="Z306" s="4" t="s">
        <v>7939</v>
      </c>
      <c r="AA306" s="4" t="s">
        <v>7620</v>
      </c>
      <c r="AB306" s="5">
        <v>45507.0</v>
      </c>
      <c r="AC306" s="4" t="s">
        <v>4512</v>
      </c>
      <c r="AD306" s="4" t="s">
        <v>816</v>
      </c>
      <c r="AE306" s="4" t="s">
        <v>816</v>
      </c>
      <c r="AF306" s="4" t="s">
        <v>816</v>
      </c>
    </row>
    <row r="307" ht="14.25" hidden="1" customHeight="1">
      <c r="A307" s="11">
        <v>2023.0</v>
      </c>
      <c r="B307" s="12" t="s">
        <v>32</v>
      </c>
      <c r="C307" s="12" t="s">
        <v>33</v>
      </c>
      <c r="D307" s="11">
        <v>10.0</v>
      </c>
      <c r="E307" s="12" t="s">
        <v>35</v>
      </c>
      <c r="F307" s="11">
        <v>100.0</v>
      </c>
      <c r="G307" s="12" t="s">
        <v>35</v>
      </c>
      <c r="H307" s="11">
        <v>100.0</v>
      </c>
      <c r="I307" s="12" t="s">
        <v>36</v>
      </c>
      <c r="J307" s="11">
        <v>4.0</v>
      </c>
      <c r="K307" s="12" t="s">
        <v>42</v>
      </c>
      <c r="L307" s="11">
        <v>4300.0</v>
      </c>
      <c r="M307" s="12" t="s">
        <v>66</v>
      </c>
      <c r="N307" s="11">
        <v>4303.0</v>
      </c>
      <c r="O307" s="12" t="s">
        <v>110</v>
      </c>
      <c r="P307" s="11">
        <v>14812.0</v>
      </c>
      <c r="Q307" s="12" t="s">
        <v>7940</v>
      </c>
      <c r="R307" s="12" t="s">
        <v>7941</v>
      </c>
      <c r="S307" s="11">
        <v>4716.0</v>
      </c>
      <c r="T307" s="11">
        <v>1.0</v>
      </c>
      <c r="U307" s="12" t="s">
        <v>7618</v>
      </c>
      <c r="V307" s="11">
        <v>5600.0</v>
      </c>
      <c r="W307" s="11">
        <v>1.2120378E7</v>
      </c>
      <c r="X307" s="11">
        <v>5717123.0</v>
      </c>
      <c r="Y307" s="11">
        <v>5.71712249E8</v>
      </c>
      <c r="Z307" s="12" t="s">
        <v>7942</v>
      </c>
      <c r="AA307" s="12" t="s">
        <v>7620</v>
      </c>
      <c r="AB307" s="16">
        <v>45507.0</v>
      </c>
      <c r="AC307" s="12" t="s">
        <v>4512</v>
      </c>
      <c r="AD307" s="12" t="s">
        <v>816</v>
      </c>
      <c r="AE307" s="12" t="s">
        <v>816</v>
      </c>
      <c r="AF307" s="12" t="s">
        <v>816</v>
      </c>
    </row>
    <row r="308" ht="14.25" hidden="1" customHeight="1">
      <c r="A308" s="3">
        <v>2023.0</v>
      </c>
      <c r="B308" s="4" t="s">
        <v>32</v>
      </c>
      <c r="C308" s="4" t="s">
        <v>33</v>
      </c>
      <c r="D308" s="3">
        <v>10.0</v>
      </c>
      <c r="E308" s="4" t="s">
        <v>35</v>
      </c>
      <c r="F308" s="3">
        <v>100.0</v>
      </c>
      <c r="G308" s="4" t="s">
        <v>35</v>
      </c>
      <c r="H308" s="3">
        <v>100.0</v>
      </c>
      <c r="I308" s="4" t="s">
        <v>36</v>
      </c>
      <c r="J308" s="3">
        <v>4.0</v>
      </c>
      <c r="K308" s="4" t="s">
        <v>42</v>
      </c>
      <c r="L308" s="3">
        <v>4300.0</v>
      </c>
      <c r="M308" s="4" t="s">
        <v>66</v>
      </c>
      <c r="N308" s="3">
        <v>4303.0</v>
      </c>
      <c r="O308" s="4" t="s">
        <v>110</v>
      </c>
      <c r="P308" s="3">
        <v>14812.0</v>
      </c>
      <c r="Q308" s="4" t="s">
        <v>7940</v>
      </c>
      <c r="R308" s="4" t="s">
        <v>7941</v>
      </c>
      <c r="S308" s="3">
        <v>4716.0</v>
      </c>
      <c r="T308" s="3">
        <v>1.0</v>
      </c>
      <c r="U308" s="4" t="s">
        <v>7618</v>
      </c>
      <c r="V308" s="3">
        <v>5600.0</v>
      </c>
      <c r="W308" s="3">
        <v>1.2120378E7</v>
      </c>
      <c r="X308" s="3">
        <v>0.0</v>
      </c>
      <c r="Y308" s="3">
        <v>0.0</v>
      </c>
      <c r="Z308" s="4" t="s">
        <v>7942</v>
      </c>
      <c r="AA308" s="4" t="s">
        <v>7620</v>
      </c>
      <c r="AB308" s="5">
        <v>45507.0</v>
      </c>
      <c r="AC308" s="4" t="s">
        <v>4512</v>
      </c>
      <c r="AD308" s="4" t="s">
        <v>816</v>
      </c>
      <c r="AE308" s="4" t="s">
        <v>816</v>
      </c>
      <c r="AF308" s="4" t="s">
        <v>816</v>
      </c>
    </row>
    <row r="309" ht="14.25" hidden="1" customHeight="1">
      <c r="A309" s="11">
        <v>2023.0</v>
      </c>
      <c r="B309" s="12" t="s">
        <v>32</v>
      </c>
      <c r="C309" s="12" t="s">
        <v>33</v>
      </c>
      <c r="D309" s="11">
        <v>10.0</v>
      </c>
      <c r="E309" s="12" t="s">
        <v>35</v>
      </c>
      <c r="F309" s="11">
        <v>100.0</v>
      </c>
      <c r="G309" s="12" t="s">
        <v>35</v>
      </c>
      <c r="H309" s="11">
        <v>100.0</v>
      </c>
      <c r="I309" s="12" t="s">
        <v>36</v>
      </c>
      <c r="J309" s="11">
        <v>4.0</v>
      </c>
      <c r="K309" s="12" t="s">
        <v>42</v>
      </c>
      <c r="L309" s="11">
        <v>4300.0</v>
      </c>
      <c r="M309" s="12" t="s">
        <v>66</v>
      </c>
      <c r="N309" s="11">
        <v>4303.0</v>
      </c>
      <c r="O309" s="12" t="s">
        <v>110</v>
      </c>
      <c r="P309" s="11">
        <v>14813.0</v>
      </c>
      <c r="Q309" s="12" t="s">
        <v>7943</v>
      </c>
      <c r="R309" s="12" t="s">
        <v>7944</v>
      </c>
      <c r="S309" s="11">
        <v>3943.0</v>
      </c>
      <c r="T309" s="11">
        <v>1.0</v>
      </c>
      <c r="U309" s="12" t="s">
        <v>7618</v>
      </c>
      <c r="V309" s="11">
        <v>5604.0</v>
      </c>
      <c r="W309" s="11">
        <v>1.39087565E8</v>
      </c>
      <c r="X309" s="11">
        <v>5.4846956E7</v>
      </c>
      <c r="Y309" s="11">
        <v>5.484695528E9</v>
      </c>
      <c r="Z309" s="12" t="s">
        <v>7945</v>
      </c>
      <c r="AA309" s="12" t="s">
        <v>7620</v>
      </c>
      <c r="AB309" s="16">
        <v>45507.0</v>
      </c>
      <c r="AC309" s="12" t="s">
        <v>4512</v>
      </c>
      <c r="AD309" s="12" t="s">
        <v>816</v>
      </c>
      <c r="AE309" s="12" t="s">
        <v>816</v>
      </c>
      <c r="AF309" s="12" t="s">
        <v>816</v>
      </c>
    </row>
    <row r="310" ht="14.25" hidden="1" customHeight="1">
      <c r="A310" s="3">
        <v>2023.0</v>
      </c>
      <c r="B310" s="4" t="s">
        <v>32</v>
      </c>
      <c r="C310" s="4" t="s">
        <v>33</v>
      </c>
      <c r="D310" s="3">
        <v>10.0</v>
      </c>
      <c r="E310" s="4" t="s">
        <v>35</v>
      </c>
      <c r="F310" s="3">
        <v>100.0</v>
      </c>
      <c r="G310" s="4" t="s">
        <v>35</v>
      </c>
      <c r="H310" s="3">
        <v>100.0</v>
      </c>
      <c r="I310" s="4" t="s">
        <v>36</v>
      </c>
      <c r="J310" s="3">
        <v>4.0</v>
      </c>
      <c r="K310" s="4" t="s">
        <v>42</v>
      </c>
      <c r="L310" s="3">
        <v>4300.0</v>
      </c>
      <c r="M310" s="4" t="s">
        <v>66</v>
      </c>
      <c r="N310" s="3">
        <v>4303.0</v>
      </c>
      <c r="O310" s="4" t="s">
        <v>110</v>
      </c>
      <c r="P310" s="3">
        <v>14813.0</v>
      </c>
      <c r="Q310" s="4" t="s">
        <v>7943</v>
      </c>
      <c r="R310" s="4" t="s">
        <v>7944</v>
      </c>
      <c r="S310" s="3">
        <v>3943.0</v>
      </c>
      <c r="T310" s="3">
        <v>1.0</v>
      </c>
      <c r="U310" s="4" t="s">
        <v>7618</v>
      </c>
      <c r="V310" s="3">
        <v>5604.0</v>
      </c>
      <c r="W310" s="3">
        <v>1.39087565E8</v>
      </c>
      <c r="X310" s="3">
        <v>0.0</v>
      </c>
      <c r="Y310" s="3">
        <v>0.0</v>
      </c>
      <c r="Z310" s="4" t="s">
        <v>7945</v>
      </c>
      <c r="AA310" s="4" t="s">
        <v>7620</v>
      </c>
      <c r="AB310" s="5">
        <v>45507.0</v>
      </c>
      <c r="AC310" s="4" t="s">
        <v>4512</v>
      </c>
      <c r="AD310" s="4" t="s">
        <v>816</v>
      </c>
      <c r="AE310" s="4" t="s">
        <v>816</v>
      </c>
      <c r="AF310" s="4" t="s">
        <v>816</v>
      </c>
    </row>
    <row r="311" ht="14.25" hidden="1" customHeight="1">
      <c r="A311" s="11">
        <v>2023.0</v>
      </c>
      <c r="B311" s="12" t="s">
        <v>32</v>
      </c>
      <c r="C311" s="12" t="s">
        <v>33</v>
      </c>
      <c r="D311" s="11">
        <v>10.0</v>
      </c>
      <c r="E311" s="12" t="s">
        <v>35</v>
      </c>
      <c r="F311" s="11">
        <v>100.0</v>
      </c>
      <c r="G311" s="12" t="s">
        <v>35</v>
      </c>
      <c r="H311" s="11">
        <v>100.0</v>
      </c>
      <c r="I311" s="12" t="s">
        <v>36</v>
      </c>
      <c r="J311" s="11">
        <v>4.0</v>
      </c>
      <c r="K311" s="12" t="s">
        <v>42</v>
      </c>
      <c r="L311" s="11">
        <v>4300.0</v>
      </c>
      <c r="M311" s="12" t="s">
        <v>66</v>
      </c>
      <c r="N311" s="11">
        <v>4303.0</v>
      </c>
      <c r="O311" s="12" t="s">
        <v>110</v>
      </c>
      <c r="P311" s="11">
        <v>14814.0</v>
      </c>
      <c r="Q311" s="12" t="s">
        <v>7946</v>
      </c>
      <c r="R311" s="12" t="s">
        <v>7947</v>
      </c>
      <c r="S311" s="11">
        <v>18.0</v>
      </c>
      <c r="T311" s="11">
        <v>1.0</v>
      </c>
      <c r="U311" s="12" t="s">
        <v>7618</v>
      </c>
      <c r="V311" s="11">
        <v>5513.0</v>
      </c>
      <c r="W311" s="11">
        <v>3.1249164E7</v>
      </c>
      <c r="X311" s="11">
        <v>5.62491569E8</v>
      </c>
      <c r="Y311" s="11">
        <v>5.62491513E8</v>
      </c>
      <c r="Z311" s="12" t="s">
        <v>7948</v>
      </c>
      <c r="AA311" s="12" t="s">
        <v>7620</v>
      </c>
      <c r="AB311" s="16">
        <v>45507.0</v>
      </c>
      <c r="AC311" s="12" t="s">
        <v>4512</v>
      </c>
      <c r="AD311" s="12" t="s">
        <v>816</v>
      </c>
      <c r="AE311" s="12" t="s">
        <v>816</v>
      </c>
      <c r="AF311" s="12" t="s">
        <v>816</v>
      </c>
    </row>
    <row r="312" ht="14.25" hidden="1" customHeight="1">
      <c r="A312" s="3">
        <v>2023.0</v>
      </c>
      <c r="B312" s="4" t="s">
        <v>32</v>
      </c>
      <c r="C312" s="4" t="s">
        <v>33</v>
      </c>
      <c r="D312" s="3">
        <v>10.0</v>
      </c>
      <c r="E312" s="4" t="s">
        <v>35</v>
      </c>
      <c r="F312" s="3">
        <v>100.0</v>
      </c>
      <c r="G312" s="4" t="s">
        <v>35</v>
      </c>
      <c r="H312" s="3">
        <v>100.0</v>
      </c>
      <c r="I312" s="4" t="s">
        <v>36</v>
      </c>
      <c r="J312" s="3">
        <v>4.0</v>
      </c>
      <c r="K312" s="4" t="s">
        <v>42</v>
      </c>
      <c r="L312" s="3">
        <v>4300.0</v>
      </c>
      <c r="M312" s="4" t="s">
        <v>66</v>
      </c>
      <c r="N312" s="3">
        <v>4303.0</v>
      </c>
      <c r="O312" s="4" t="s">
        <v>110</v>
      </c>
      <c r="P312" s="3">
        <v>15018.0</v>
      </c>
      <c r="Q312" s="4" t="s">
        <v>7949</v>
      </c>
      <c r="R312" s="4" t="s">
        <v>7950</v>
      </c>
      <c r="S312" s="3">
        <v>3046.0</v>
      </c>
      <c r="T312" s="3">
        <v>1.0</v>
      </c>
      <c r="U312" s="4" t="s">
        <v>7618</v>
      </c>
      <c r="V312" s="3">
        <v>5734.0</v>
      </c>
      <c r="W312" s="3">
        <v>3.37762931E8</v>
      </c>
      <c r="X312" s="3">
        <v>6.27308103E8</v>
      </c>
      <c r="Y312" s="3">
        <v>6.27308103E8</v>
      </c>
      <c r="Z312" s="4" t="s">
        <v>7951</v>
      </c>
      <c r="AA312" s="4" t="s">
        <v>7620</v>
      </c>
      <c r="AB312" s="5">
        <v>45507.0</v>
      </c>
      <c r="AC312" s="4" t="s">
        <v>4512</v>
      </c>
      <c r="AD312" s="4" t="s">
        <v>816</v>
      </c>
      <c r="AE312" s="4" t="s">
        <v>816</v>
      </c>
      <c r="AF312" s="4" t="s">
        <v>816</v>
      </c>
    </row>
    <row r="313" ht="14.25" hidden="1" customHeight="1">
      <c r="A313" s="11">
        <v>2023.0</v>
      </c>
      <c r="B313" s="12" t="s">
        <v>32</v>
      </c>
      <c r="C313" s="12" t="s">
        <v>33</v>
      </c>
      <c r="D313" s="11">
        <v>10.0</v>
      </c>
      <c r="E313" s="12" t="s">
        <v>35</v>
      </c>
      <c r="F313" s="11">
        <v>100.0</v>
      </c>
      <c r="G313" s="12" t="s">
        <v>35</v>
      </c>
      <c r="H313" s="11">
        <v>100.0</v>
      </c>
      <c r="I313" s="12" t="s">
        <v>36</v>
      </c>
      <c r="J313" s="11">
        <v>4.0</v>
      </c>
      <c r="K313" s="12" t="s">
        <v>42</v>
      </c>
      <c r="L313" s="11">
        <v>4300.0</v>
      </c>
      <c r="M313" s="12" t="s">
        <v>66</v>
      </c>
      <c r="N313" s="11">
        <v>4303.0</v>
      </c>
      <c r="O313" s="12" t="s">
        <v>110</v>
      </c>
      <c r="P313" s="11">
        <v>15018.0</v>
      </c>
      <c r="Q313" s="12" t="s">
        <v>7949</v>
      </c>
      <c r="R313" s="12" t="s">
        <v>7950</v>
      </c>
      <c r="S313" s="11">
        <v>3046.0</v>
      </c>
      <c r="T313" s="11">
        <v>1.0</v>
      </c>
      <c r="U313" s="12" t="s">
        <v>7618</v>
      </c>
      <c r="V313" s="11">
        <v>5734.0</v>
      </c>
      <c r="W313" s="11">
        <v>3.37762931E8</v>
      </c>
      <c r="X313" s="11">
        <v>1.071270675E9</v>
      </c>
      <c r="Y313" s="11">
        <v>1.071270675E9</v>
      </c>
      <c r="Z313" s="12" t="s">
        <v>7951</v>
      </c>
      <c r="AA313" s="12" t="s">
        <v>7620</v>
      </c>
      <c r="AB313" s="16">
        <v>45507.0</v>
      </c>
      <c r="AC313" s="12" t="s">
        <v>4512</v>
      </c>
      <c r="AD313" s="12" t="s">
        <v>816</v>
      </c>
      <c r="AE313" s="12" t="s">
        <v>816</v>
      </c>
      <c r="AF313" s="12" t="s">
        <v>816</v>
      </c>
    </row>
    <row r="314" ht="14.25" hidden="1" customHeight="1">
      <c r="A314" s="3">
        <v>2023.0</v>
      </c>
      <c r="B314" s="4" t="s">
        <v>32</v>
      </c>
      <c r="C314" s="4" t="s">
        <v>33</v>
      </c>
      <c r="D314" s="3">
        <v>10.0</v>
      </c>
      <c r="E314" s="4" t="s">
        <v>35</v>
      </c>
      <c r="F314" s="3">
        <v>100.0</v>
      </c>
      <c r="G314" s="4" t="s">
        <v>35</v>
      </c>
      <c r="H314" s="3">
        <v>100.0</v>
      </c>
      <c r="I314" s="4" t="s">
        <v>36</v>
      </c>
      <c r="J314" s="3">
        <v>4.0</v>
      </c>
      <c r="K314" s="4" t="s">
        <v>42</v>
      </c>
      <c r="L314" s="3">
        <v>4300.0</v>
      </c>
      <c r="M314" s="4" t="s">
        <v>66</v>
      </c>
      <c r="N314" s="3">
        <v>4303.0</v>
      </c>
      <c r="O314" s="4" t="s">
        <v>110</v>
      </c>
      <c r="P314" s="3">
        <v>15018.0</v>
      </c>
      <c r="Q314" s="4" t="s">
        <v>7949</v>
      </c>
      <c r="R314" s="4" t="s">
        <v>7950</v>
      </c>
      <c r="S314" s="3">
        <v>3046.0</v>
      </c>
      <c r="T314" s="3">
        <v>1.0</v>
      </c>
      <c r="U314" s="4" t="s">
        <v>7618</v>
      </c>
      <c r="V314" s="3">
        <v>5734.0</v>
      </c>
      <c r="W314" s="3">
        <v>3.37762931E8</v>
      </c>
      <c r="X314" s="3">
        <v>1.6362877E7</v>
      </c>
      <c r="Y314" s="3">
        <v>1.634658932E9</v>
      </c>
      <c r="Z314" s="4" t="s">
        <v>7951</v>
      </c>
      <c r="AA314" s="4" t="s">
        <v>7620</v>
      </c>
      <c r="AB314" s="5">
        <v>45507.0</v>
      </c>
      <c r="AC314" s="4" t="s">
        <v>4512</v>
      </c>
      <c r="AD314" s="4" t="s">
        <v>816</v>
      </c>
      <c r="AE314" s="4" t="s">
        <v>816</v>
      </c>
      <c r="AF314" s="4" t="s">
        <v>816</v>
      </c>
    </row>
    <row r="315" ht="14.25" hidden="1" customHeight="1">
      <c r="A315" s="11">
        <v>2023.0</v>
      </c>
      <c r="B315" s="12" t="s">
        <v>32</v>
      </c>
      <c r="C315" s="12" t="s">
        <v>33</v>
      </c>
      <c r="D315" s="11">
        <v>10.0</v>
      </c>
      <c r="E315" s="12" t="s">
        <v>35</v>
      </c>
      <c r="F315" s="11">
        <v>100.0</v>
      </c>
      <c r="G315" s="12" t="s">
        <v>35</v>
      </c>
      <c r="H315" s="11">
        <v>100.0</v>
      </c>
      <c r="I315" s="12" t="s">
        <v>36</v>
      </c>
      <c r="J315" s="11">
        <v>4.0</v>
      </c>
      <c r="K315" s="12" t="s">
        <v>42</v>
      </c>
      <c r="L315" s="11">
        <v>4300.0</v>
      </c>
      <c r="M315" s="12" t="s">
        <v>66</v>
      </c>
      <c r="N315" s="11">
        <v>4303.0</v>
      </c>
      <c r="O315" s="12" t="s">
        <v>110</v>
      </c>
      <c r="P315" s="11">
        <v>15018.0</v>
      </c>
      <c r="Q315" s="12" t="s">
        <v>7949</v>
      </c>
      <c r="R315" s="12" t="s">
        <v>7950</v>
      </c>
      <c r="S315" s="11">
        <v>3046.0</v>
      </c>
      <c r="T315" s="11">
        <v>1.0</v>
      </c>
      <c r="U315" s="12" t="s">
        <v>7618</v>
      </c>
      <c r="V315" s="11">
        <v>5734.0</v>
      </c>
      <c r="W315" s="11">
        <v>3.37762931E8</v>
      </c>
      <c r="X315" s="11">
        <v>1.317893553E9</v>
      </c>
      <c r="Y315" s="11">
        <v>1.311901618E9</v>
      </c>
      <c r="Z315" s="12" t="s">
        <v>7951</v>
      </c>
      <c r="AA315" s="12" t="s">
        <v>7620</v>
      </c>
      <c r="AB315" s="16">
        <v>45507.0</v>
      </c>
      <c r="AC315" s="12" t="s">
        <v>4512</v>
      </c>
      <c r="AD315" s="12" t="s">
        <v>816</v>
      </c>
      <c r="AE315" s="12" t="s">
        <v>816</v>
      </c>
      <c r="AF315" s="12" t="s">
        <v>816</v>
      </c>
    </row>
    <row r="316" ht="14.25" hidden="1" customHeight="1">
      <c r="A316" s="3">
        <v>2023.0</v>
      </c>
      <c r="B316" s="4" t="s">
        <v>32</v>
      </c>
      <c r="C316" s="4" t="s">
        <v>33</v>
      </c>
      <c r="D316" s="3">
        <v>10.0</v>
      </c>
      <c r="E316" s="4" t="s">
        <v>35</v>
      </c>
      <c r="F316" s="3">
        <v>100.0</v>
      </c>
      <c r="G316" s="4" t="s">
        <v>35</v>
      </c>
      <c r="H316" s="3">
        <v>100.0</v>
      </c>
      <c r="I316" s="4" t="s">
        <v>36</v>
      </c>
      <c r="J316" s="3">
        <v>4.0</v>
      </c>
      <c r="K316" s="4" t="s">
        <v>42</v>
      </c>
      <c r="L316" s="3">
        <v>4300.0</v>
      </c>
      <c r="M316" s="4" t="s">
        <v>66</v>
      </c>
      <c r="N316" s="3">
        <v>4305.0</v>
      </c>
      <c r="O316" s="4" t="s">
        <v>95</v>
      </c>
      <c r="P316" s="3">
        <v>14253.0</v>
      </c>
      <c r="Q316" s="4" t="s">
        <v>7952</v>
      </c>
      <c r="R316" s="4" t="s">
        <v>7953</v>
      </c>
      <c r="S316" s="3">
        <v>6277.0</v>
      </c>
      <c r="T316" s="3">
        <v>1.0</v>
      </c>
      <c r="U316" s="4" t="s">
        <v>7618</v>
      </c>
      <c r="V316" s="3">
        <v>4613.0</v>
      </c>
      <c r="W316" s="3">
        <v>1.1815741E7</v>
      </c>
      <c r="X316" s="3">
        <v>2.38886083E8</v>
      </c>
      <c r="Y316" s="3">
        <v>1.85238358E8</v>
      </c>
      <c r="Z316" s="4" t="s">
        <v>7954</v>
      </c>
      <c r="AA316" s="4" t="s">
        <v>7620</v>
      </c>
      <c r="AB316" s="5">
        <v>45507.0</v>
      </c>
      <c r="AC316" s="4" t="s">
        <v>4512</v>
      </c>
      <c r="AD316" s="4" t="s">
        <v>816</v>
      </c>
      <c r="AE316" s="4" t="s">
        <v>816</v>
      </c>
      <c r="AF316" s="4" t="s">
        <v>816</v>
      </c>
    </row>
    <row r="317" ht="14.25" hidden="1" customHeight="1">
      <c r="A317" s="11">
        <v>2023.0</v>
      </c>
      <c r="B317" s="12" t="s">
        <v>32</v>
      </c>
      <c r="C317" s="12" t="s">
        <v>33</v>
      </c>
      <c r="D317" s="11">
        <v>10.0</v>
      </c>
      <c r="E317" s="12" t="s">
        <v>35</v>
      </c>
      <c r="F317" s="11">
        <v>100.0</v>
      </c>
      <c r="G317" s="12" t="s">
        <v>35</v>
      </c>
      <c r="H317" s="11">
        <v>100.0</v>
      </c>
      <c r="I317" s="12" t="s">
        <v>36</v>
      </c>
      <c r="J317" s="11">
        <v>4.0</v>
      </c>
      <c r="K317" s="12" t="s">
        <v>42</v>
      </c>
      <c r="L317" s="11">
        <v>4300.0</v>
      </c>
      <c r="M317" s="12" t="s">
        <v>66</v>
      </c>
      <c r="N317" s="11">
        <v>4305.0</v>
      </c>
      <c r="O317" s="12" t="s">
        <v>95</v>
      </c>
      <c r="P317" s="11">
        <v>14262.0</v>
      </c>
      <c r="Q317" s="12" t="s">
        <v>7955</v>
      </c>
      <c r="R317" s="12" t="s">
        <v>7956</v>
      </c>
      <c r="S317" s="11">
        <v>8179.0</v>
      </c>
      <c r="T317" s="11">
        <v>1.0</v>
      </c>
      <c r="U317" s="12" t="s">
        <v>7618</v>
      </c>
      <c r="V317" s="11">
        <v>4611.0</v>
      </c>
      <c r="W317" s="11">
        <v>8010937.0</v>
      </c>
      <c r="X317" s="11">
        <v>3.05019441E8</v>
      </c>
      <c r="Y317" s="11">
        <v>0.0</v>
      </c>
      <c r="Z317" s="12" t="s">
        <v>7957</v>
      </c>
      <c r="AA317" s="12" t="s">
        <v>7620</v>
      </c>
      <c r="AB317" s="16">
        <v>45507.0</v>
      </c>
      <c r="AC317" s="12" t="s">
        <v>4512</v>
      </c>
      <c r="AD317" s="12" t="s">
        <v>816</v>
      </c>
      <c r="AE317" s="12" t="s">
        <v>816</v>
      </c>
      <c r="AF317" s="12" t="s">
        <v>816</v>
      </c>
    </row>
    <row r="318" ht="14.25" hidden="1" customHeight="1">
      <c r="A318" s="3">
        <v>2023.0</v>
      </c>
      <c r="B318" s="4" t="s">
        <v>32</v>
      </c>
      <c r="C318" s="4" t="s">
        <v>33</v>
      </c>
      <c r="D318" s="3">
        <v>10.0</v>
      </c>
      <c r="E318" s="4" t="s">
        <v>35</v>
      </c>
      <c r="F318" s="3">
        <v>100.0</v>
      </c>
      <c r="G318" s="4" t="s">
        <v>35</v>
      </c>
      <c r="H318" s="3">
        <v>100.0</v>
      </c>
      <c r="I318" s="4" t="s">
        <v>36</v>
      </c>
      <c r="J318" s="3">
        <v>4.0</v>
      </c>
      <c r="K318" s="4" t="s">
        <v>42</v>
      </c>
      <c r="L318" s="3">
        <v>4300.0</v>
      </c>
      <c r="M318" s="4" t="s">
        <v>66</v>
      </c>
      <c r="N318" s="3">
        <v>4305.0</v>
      </c>
      <c r="O318" s="4" t="s">
        <v>95</v>
      </c>
      <c r="P318" s="3">
        <v>14543.0</v>
      </c>
      <c r="Q318" s="4" t="s">
        <v>7958</v>
      </c>
      <c r="R318" s="4" t="s">
        <v>7959</v>
      </c>
      <c r="S318" s="3">
        <v>11277.0</v>
      </c>
      <c r="T318" s="3">
        <v>1.0</v>
      </c>
      <c r="U318" s="4" t="s">
        <v>7618</v>
      </c>
      <c r="V318" s="3">
        <v>5017.0</v>
      </c>
      <c r="W318" s="3">
        <v>1.5689256E7</v>
      </c>
      <c r="X318" s="3">
        <v>9.65355896E8</v>
      </c>
      <c r="Y318" s="3">
        <v>9.65355896E8</v>
      </c>
      <c r="Z318" s="4" t="s">
        <v>7960</v>
      </c>
      <c r="AA318" s="4" t="s">
        <v>7620</v>
      </c>
      <c r="AB318" s="5">
        <v>45507.0</v>
      </c>
      <c r="AC318" s="4" t="s">
        <v>4512</v>
      </c>
      <c r="AD318" s="4" t="s">
        <v>816</v>
      </c>
      <c r="AE318" s="4" t="s">
        <v>816</v>
      </c>
      <c r="AF318" s="4" t="s">
        <v>816</v>
      </c>
    </row>
    <row r="319" ht="14.25" hidden="1" customHeight="1">
      <c r="A319" s="11">
        <v>2023.0</v>
      </c>
      <c r="B319" s="12" t="s">
        <v>32</v>
      </c>
      <c r="C319" s="12" t="s">
        <v>33</v>
      </c>
      <c r="D319" s="11">
        <v>10.0</v>
      </c>
      <c r="E319" s="12" t="s">
        <v>35</v>
      </c>
      <c r="F319" s="11">
        <v>100.0</v>
      </c>
      <c r="G319" s="12" t="s">
        <v>35</v>
      </c>
      <c r="H319" s="11">
        <v>100.0</v>
      </c>
      <c r="I319" s="12" t="s">
        <v>36</v>
      </c>
      <c r="J319" s="11">
        <v>4.0</v>
      </c>
      <c r="K319" s="12" t="s">
        <v>42</v>
      </c>
      <c r="L319" s="11">
        <v>4300.0</v>
      </c>
      <c r="M319" s="12" t="s">
        <v>66</v>
      </c>
      <c r="N319" s="11">
        <v>4305.0</v>
      </c>
      <c r="O319" s="12" t="s">
        <v>95</v>
      </c>
      <c r="P319" s="11">
        <v>14543.0</v>
      </c>
      <c r="Q319" s="12" t="s">
        <v>7958</v>
      </c>
      <c r="R319" s="12" t="s">
        <v>7959</v>
      </c>
      <c r="S319" s="11">
        <v>11277.0</v>
      </c>
      <c r="T319" s="11">
        <v>1.0</v>
      </c>
      <c r="U319" s="12" t="s">
        <v>7618</v>
      </c>
      <c r="V319" s="11">
        <v>5017.0</v>
      </c>
      <c r="W319" s="11">
        <v>1.5689256E7</v>
      </c>
      <c r="X319" s="11">
        <v>2660572.0</v>
      </c>
      <c r="Y319" s="11">
        <v>0.0</v>
      </c>
      <c r="Z319" s="12" t="s">
        <v>7960</v>
      </c>
      <c r="AA319" s="12" t="s">
        <v>7620</v>
      </c>
      <c r="AB319" s="16">
        <v>45507.0</v>
      </c>
      <c r="AC319" s="12" t="s">
        <v>4512</v>
      </c>
      <c r="AD319" s="12" t="s">
        <v>816</v>
      </c>
      <c r="AE319" s="12" t="s">
        <v>816</v>
      </c>
      <c r="AF319" s="12" t="s">
        <v>816</v>
      </c>
    </row>
    <row r="320" ht="14.25" hidden="1" customHeight="1">
      <c r="A320" s="3">
        <v>2023.0</v>
      </c>
      <c r="B320" s="4" t="s">
        <v>32</v>
      </c>
      <c r="C320" s="4" t="s">
        <v>33</v>
      </c>
      <c r="D320" s="3">
        <v>10.0</v>
      </c>
      <c r="E320" s="4" t="s">
        <v>35</v>
      </c>
      <c r="F320" s="3">
        <v>100.0</v>
      </c>
      <c r="G320" s="4" t="s">
        <v>35</v>
      </c>
      <c r="H320" s="3">
        <v>100.0</v>
      </c>
      <c r="I320" s="4" t="s">
        <v>36</v>
      </c>
      <c r="J320" s="3">
        <v>4.0</v>
      </c>
      <c r="K320" s="4" t="s">
        <v>42</v>
      </c>
      <c r="L320" s="3">
        <v>4300.0</v>
      </c>
      <c r="M320" s="4" t="s">
        <v>66</v>
      </c>
      <c r="N320" s="3">
        <v>4305.0</v>
      </c>
      <c r="O320" s="4" t="s">
        <v>95</v>
      </c>
      <c r="P320" s="3">
        <v>14544.0</v>
      </c>
      <c r="Q320" s="4" t="s">
        <v>7961</v>
      </c>
      <c r="R320" s="4" t="s">
        <v>7962</v>
      </c>
      <c r="S320" s="3">
        <v>6113.0</v>
      </c>
      <c r="T320" s="3">
        <v>1.0</v>
      </c>
      <c r="U320" s="4" t="s">
        <v>7618</v>
      </c>
      <c r="V320" s="3">
        <v>5018.0</v>
      </c>
      <c r="W320" s="3">
        <v>1.5968557E7</v>
      </c>
      <c r="X320" s="3">
        <v>4450328.0</v>
      </c>
      <c r="Y320" s="3">
        <v>0.0</v>
      </c>
      <c r="Z320" s="4" t="s">
        <v>7963</v>
      </c>
      <c r="AA320" s="4" t="s">
        <v>7620</v>
      </c>
      <c r="AB320" s="5">
        <v>45507.0</v>
      </c>
      <c r="AC320" s="4" t="s">
        <v>4512</v>
      </c>
      <c r="AD320" s="4" t="s">
        <v>816</v>
      </c>
      <c r="AE320" s="4" t="s">
        <v>816</v>
      </c>
      <c r="AF320" s="4" t="s">
        <v>816</v>
      </c>
    </row>
    <row r="321" ht="14.25" hidden="1" customHeight="1">
      <c r="A321" s="11">
        <v>2023.0</v>
      </c>
      <c r="B321" s="12" t="s">
        <v>32</v>
      </c>
      <c r="C321" s="12" t="s">
        <v>33</v>
      </c>
      <c r="D321" s="11">
        <v>10.0</v>
      </c>
      <c r="E321" s="12" t="s">
        <v>35</v>
      </c>
      <c r="F321" s="11">
        <v>100.0</v>
      </c>
      <c r="G321" s="12" t="s">
        <v>35</v>
      </c>
      <c r="H321" s="11">
        <v>100.0</v>
      </c>
      <c r="I321" s="12" t="s">
        <v>36</v>
      </c>
      <c r="J321" s="11">
        <v>4.0</v>
      </c>
      <c r="K321" s="12" t="s">
        <v>42</v>
      </c>
      <c r="L321" s="11">
        <v>4300.0</v>
      </c>
      <c r="M321" s="12" t="s">
        <v>66</v>
      </c>
      <c r="N321" s="11">
        <v>4305.0</v>
      </c>
      <c r="O321" s="12" t="s">
        <v>95</v>
      </c>
      <c r="P321" s="11">
        <v>14544.0</v>
      </c>
      <c r="Q321" s="12" t="s">
        <v>7961</v>
      </c>
      <c r="R321" s="12" t="s">
        <v>7962</v>
      </c>
      <c r="S321" s="11">
        <v>6113.0</v>
      </c>
      <c r="T321" s="11">
        <v>1.0</v>
      </c>
      <c r="U321" s="12" t="s">
        <v>7618</v>
      </c>
      <c r="V321" s="11">
        <v>5018.0</v>
      </c>
      <c r="W321" s="11">
        <v>1.5968557E7</v>
      </c>
      <c r="X321" s="11">
        <v>0.0</v>
      </c>
      <c r="Y321" s="11">
        <v>0.0</v>
      </c>
      <c r="Z321" s="12" t="s">
        <v>7963</v>
      </c>
      <c r="AA321" s="12" t="s">
        <v>7620</v>
      </c>
      <c r="AB321" s="16">
        <v>45507.0</v>
      </c>
      <c r="AC321" s="12" t="s">
        <v>4512</v>
      </c>
      <c r="AD321" s="12" t="s">
        <v>816</v>
      </c>
      <c r="AE321" s="12" t="s">
        <v>816</v>
      </c>
      <c r="AF321" s="12" t="s">
        <v>816</v>
      </c>
    </row>
    <row r="322" ht="14.25" hidden="1" customHeight="1">
      <c r="A322" s="3">
        <v>2023.0</v>
      </c>
      <c r="B322" s="4" t="s">
        <v>32</v>
      </c>
      <c r="C322" s="4" t="s">
        <v>33</v>
      </c>
      <c r="D322" s="3">
        <v>10.0</v>
      </c>
      <c r="E322" s="4" t="s">
        <v>35</v>
      </c>
      <c r="F322" s="3">
        <v>100.0</v>
      </c>
      <c r="G322" s="4" t="s">
        <v>35</v>
      </c>
      <c r="H322" s="3">
        <v>100.0</v>
      </c>
      <c r="I322" s="4" t="s">
        <v>36</v>
      </c>
      <c r="J322" s="3">
        <v>4.0</v>
      </c>
      <c r="K322" s="4" t="s">
        <v>42</v>
      </c>
      <c r="L322" s="3">
        <v>4300.0</v>
      </c>
      <c r="M322" s="4" t="s">
        <v>66</v>
      </c>
      <c r="N322" s="3">
        <v>4305.0</v>
      </c>
      <c r="O322" s="4" t="s">
        <v>95</v>
      </c>
      <c r="P322" s="3">
        <v>14565.0</v>
      </c>
      <c r="Q322" s="4" t="s">
        <v>7964</v>
      </c>
      <c r="R322" s="4" t="s">
        <v>7965</v>
      </c>
      <c r="S322" s="3">
        <v>13219.0</v>
      </c>
      <c r="T322" s="3">
        <v>1.0</v>
      </c>
      <c r="U322" s="4" t="s">
        <v>7618</v>
      </c>
      <c r="V322" s="3">
        <v>5049.0</v>
      </c>
      <c r="W322" s="3">
        <v>1.1843654E7</v>
      </c>
      <c r="X322" s="3">
        <v>7677448.0</v>
      </c>
      <c r="Y322" s="3">
        <v>7.59388105E8</v>
      </c>
      <c r="Z322" s="4" t="s">
        <v>7966</v>
      </c>
      <c r="AA322" s="4" t="s">
        <v>7620</v>
      </c>
      <c r="AB322" s="5">
        <v>45507.0</v>
      </c>
      <c r="AC322" s="4" t="s">
        <v>4512</v>
      </c>
      <c r="AD322" s="4" t="s">
        <v>816</v>
      </c>
      <c r="AE322" s="4" t="s">
        <v>816</v>
      </c>
      <c r="AF322" s="4" t="s">
        <v>816</v>
      </c>
    </row>
    <row r="323" ht="14.25" hidden="1" customHeight="1">
      <c r="A323" s="11">
        <v>2023.0</v>
      </c>
      <c r="B323" s="12" t="s">
        <v>32</v>
      </c>
      <c r="C323" s="12" t="s">
        <v>33</v>
      </c>
      <c r="D323" s="11">
        <v>10.0</v>
      </c>
      <c r="E323" s="12" t="s">
        <v>35</v>
      </c>
      <c r="F323" s="11">
        <v>100.0</v>
      </c>
      <c r="G323" s="12" t="s">
        <v>35</v>
      </c>
      <c r="H323" s="11">
        <v>100.0</v>
      </c>
      <c r="I323" s="12" t="s">
        <v>36</v>
      </c>
      <c r="J323" s="11">
        <v>4.0</v>
      </c>
      <c r="K323" s="12" t="s">
        <v>42</v>
      </c>
      <c r="L323" s="11">
        <v>4300.0</v>
      </c>
      <c r="M323" s="12" t="s">
        <v>66</v>
      </c>
      <c r="N323" s="11">
        <v>4305.0</v>
      </c>
      <c r="O323" s="12" t="s">
        <v>95</v>
      </c>
      <c r="P323" s="11">
        <v>14565.0</v>
      </c>
      <c r="Q323" s="12" t="s">
        <v>7964</v>
      </c>
      <c r="R323" s="12" t="s">
        <v>7965</v>
      </c>
      <c r="S323" s="11">
        <v>13219.0</v>
      </c>
      <c r="T323" s="11">
        <v>1.0</v>
      </c>
      <c r="U323" s="12" t="s">
        <v>7618</v>
      </c>
      <c r="V323" s="11">
        <v>5049.0</v>
      </c>
      <c r="W323" s="11">
        <v>1.1843654E7</v>
      </c>
      <c r="X323" s="11">
        <v>80704.0</v>
      </c>
      <c r="Y323" s="11">
        <v>8070387.0</v>
      </c>
      <c r="Z323" s="12" t="s">
        <v>7966</v>
      </c>
      <c r="AA323" s="12" t="s">
        <v>7620</v>
      </c>
      <c r="AB323" s="16">
        <v>45507.0</v>
      </c>
      <c r="AC323" s="12" t="s">
        <v>4512</v>
      </c>
      <c r="AD323" s="12" t="s">
        <v>816</v>
      </c>
      <c r="AE323" s="12" t="s">
        <v>816</v>
      </c>
      <c r="AF323" s="12" t="s">
        <v>816</v>
      </c>
    </row>
    <row r="324" ht="14.25" hidden="1" customHeight="1">
      <c r="A324" s="3">
        <v>2023.0</v>
      </c>
      <c r="B324" s="4" t="s">
        <v>32</v>
      </c>
      <c r="C324" s="4" t="s">
        <v>33</v>
      </c>
      <c r="D324" s="3">
        <v>10.0</v>
      </c>
      <c r="E324" s="4" t="s">
        <v>35</v>
      </c>
      <c r="F324" s="3">
        <v>100.0</v>
      </c>
      <c r="G324" s="4" t="s">
        <v>35</v>
      </c>
      <c r="H324" s="3">
        <v>100.0</v>
      </c>
      <c r="I324" s="4" t="s">
        <v>36</v>
      </c>
      <c r="J324" s="3">
        <v>4.0</v>
      </c>
      <c r="K324" s="4" t="s">
        <v>42</v>
      </c>
      <c r="L324" s="3">
        <v>4300.0</v>
      </c>
      <c r="M324" s="4" t="s">
        <v>66</v>
      </c>
      <c r="N324" s="3">
        <v>4305.0</v>
      </c>
      <c r="O324" s="4" t="s">
        <v>95</v>
      </c>
      <c r="P324" s="3">
        <v>14578.0</v>
      </c>
      <c r="Q324" s="4" t="s">
        <v>7967</v>
      </c>
      <c r="R324" s="4" t="s">
        <v>7968</v>
      </c>
      <c r="S324" s="3">
        <v>9611.0</v>
      </c>
      <c r="T324" s="3">
        <v>1.0</v>
      </c>
      <c r="U324" s="4" t="s">
        <v>7618</v>
      </c>
      <c r="V324" s="3">
        <v>5064.0</v>
      </c>
      <c r="W324" s="3">
        <v>3.1494815E7</v>
      </c>
      <c r="X324" s="3">
        <v>4.24964091E8</v>
      </c>
      <c r="Y324" s="3">
        <v>0.0</v>
      </c>
      <c r="Z324" s="4" t="s">
        <v>7969</v>
      </c>
      <c r="AA324" s="4" t="s">
        <v>7620</v>
      </c>
      <c r="AB324" s="5">
        <v>45507.0</v>
      </c>
      <c r="AC324" s="4" t="s">
        <v>4512</v>
      </c>
      <c r="AD324" s="4" t="s">
        <v>816</v>
      </c>
      <c r="AE324" s="4" t="s">
        <v>816</v>
      </c>
      <c r="AF324" s="4" t="s">
        <v>816</v>
      </c>
    </row>
    <row r="325" ht="14.25" hidden="1" customHeight="1">
      <c r="A325" s="11">
        <v>2023.0</v>
      </c>
      <c r="B325" s="12" t="s">
        <v>32</v>
      </c>
      <c r="C325" s="12" t="s">
        <v>33</v>
      </c>
      <c r="D325" s="11">
        <v>10.0</v>
      </c>
      <c r="E325" s="12" t="s">
        <v>35</v>
      </c>
      <c r="F325" s="11">
        <v>100.0</v>
      </c>
      <c r="G325" s="12" t="s">
        <v>35</v>
      </c>
      <c r="H325" s="11">
        <v>100.0</v>
      </c>
      <c r="I325" s="12" t="s">
        <v>36</v>
      </c>
      <c r="J325" s="11">
        <v>4.0</v>
      </c>
      <c r="K325" s="12" t="s">
        <v>42</v>
      </c>
      <c r="L325" s="11">
        <v>4300.0</v>
      </c>
      <c r="M325" s="12" t="s">
        <v>66</v>
      </c>
      <c r="N325" s="11">
        <v>4305.0</v>
      </c>
      <c r="O325" s="12" t="s">
        <v>95</v>
      </c>
      <c r="P325" s="11">
        <v>14578.0</v>
      </c>
      <c r="Q325" s="12" t="s">
        <v>7967</v>
      </c>
      <c r="R325" s="12" t="s">
        <v>7968</v>
      </c>
      <c r="S325" s="11">
        <v>9611.0</v>
      </c>
      <c r="T325" s="11">
        <v>1.0</v>
      </c>
      <c r="U325" s="12" t="s">
        <v>7618</v>
      </c>
      <c r="V325" s="11">
        <v>5064.0</v>
      </c>
      <c r="W325" s="11">
        <v>3.1494815E7</v>
      </c>
      <c r="X325" s="11">
        <v>1.520663346E9</v>
      </c>
      <c r="Y325" s="11">
        <v>1.422686622E9</v>
      </c>
      <c r="Z325" s="12" t="s">
        <v>7969</v>
      </c>
      <c r="AA325" s="12" t="s">
        <v>7620</v>
      </c>
      <c r="AB325" s="16">
        <v>45507.0</v>
      </c>
      <c r="AC325" s="12" t="s">
        <v>4512</v>
      </c>
      <c r="AD325" s="12" t="s">
        <v>816</v>
      </c>
      <c r="AE325" s="12" t="s">
        <v>816</v>
      </c>
      <c r="AF325" s="12" t="s">
        <v>816</v>
      </c>
    </row>
    <row r="326" ht="14.25" hidden="1" customHeight="1">
      <c r="A326" s="3">
        <v>2023.0</v>
      </c>
      <c r="B326" s="4" t="s">
        <v>32</v>
      </c>
      <c r="C326" s="4" t="s">
        <v>33</v>
      </c>
      <c r="D326" s="3">
        <v>10.0</v>
      </c>
      <c r="E326" s="4" t="s">
        <v>35</v>
      </c>
      <c r="F326" s="3">
        <v>100.0</v>
      </c>
      <c r="G326" s="4" t="s">
        <v>35</v>
      </c>
      <c r="H326" s="3">
        <v>100.0</v>
      </c>
      <c r="I326" s="4" t="s">
        <v>36</v>
      </c>
      <c r="J326" s="3">
        <v>4.0</v>
      </c>
      <c r="K326" s="4" t="s">
        <v>42</v>
      </c>
      <c r="L326" s="3">
        <v>4300.0</v>
      </c>
      <c r="M326" s="4" t="s">
        <v>66</v>
      </c>
      <c r="N326" s="3">
        <v>4305.0</v>
      </c>
      <c r="O326" s="4" t="s">
        <v>95</v>
      </c>
      <c r="P326" s="3">
        <v>14769.0</v>
      </c>
      <c r="Q326" s="4" t="s">
        <v>7970</v>
      </c>
      <c r="R326" s="4" t="s">
        <v>7971</v>
      </c>
      <c r="S326" s="3">
        <v>11326.0</v>
      </c>
      <c r="T326" s="3">
        <v>1.0</v>
      </c>
      <c r="U326" s="4" t="s">
        <v>7618</v>
      </c>
      <c r="V326" s="3">
        <v>5359.0</v>
      </c>
      <c r="W326" s="3">
        <v>1.1330084E7</v>
      </c>
      <c r="X326" s="3">
        <v>1.349824496E9</v>
      </c>
      <c r="Y326" s="3">
        <v>1.283346737E9</v>
      </c>
      <c r="Z326" s="4" t="s">
        <v>7972</v>
      </c>
      <c r="AA326" s="4" t="s">
        <v>7620</v>
      </c>
      <c r="AB326" s="5">
        <v>45507.0</v>
      </c>
      <c r="AC326" s="4" t="s">
        <v>4512</v>
      </c>
      <c r="AD326" s="4" t="s">
        <v>816</v>
      </c>
      <c r="AE326" s="4" t="s">
        <v>816</v>
      </c>
      <c r="AF326" s="4" t="s">
        <v>816</v>
      </c>
    </row>
    <row r="327" ht="14.25" hidden="1" customHeight="1">
      <c r="A327" s="11">
        <v>2023.0</v>
      </c>
      <c r="B327" s="12" t="s">
        <v>32</v>
      </c>
      <c r="C327" s="12" t="s">
        <v>33</v>
      </c>
      <c r="D327" s="11">
        <v>10.0</v>
      </c>
      <c r="E327" s="12" t="s">
        <v>35</v>
      </c>
      <c r="F327" s="11">
        <v>100.0</v>
      </c>
      <c r="G327" s="12" t="s">
        <v>35</v>
      </c>
      <c r="H327" s="11">
        <v>100.0</v>
      </c>
      <c r="I327" s="12" t="s">
        <v>36</v>
      </c>
      <c r="J327" s="11">
        <v>4.0</v>
      </c>
      <c r="K327" s="12" t="s">
        <v>42</v>
      </c>
      <c r="L327" s="11">
        <v>4300.0</v>
      </c>
      <c r="M327" s="12" t="s">
        <v>66</v>
      </c>
      <c r="N327" s="11">
        <v>4305.0</v>
      </c>
      <c r="O327" s="12" t="s">
        <v>95</v>
      </c>
      <c r="P327" s="11">
        <v>14769.0</v>
      </c>
      <c r="Q327" s="12" t="s">
        <v>7970</v>
      </c>
      <c r="R327" s="12" t="s">
        <v>7971</v>
      </c>
      <c r="S327" s="11">
        <v>11326.0</v>
      </c>
      <c r="T327" s="11">
        <v>1.0</v>
      </c>
      <c r="U327" s="12" t="s">
        <v>7618</v>
      </c>
      <c r="V327" s="11">
        <v>5359.0</v>
      </c>
      <c r="W327" s="11">
        <v>1.1330084E7</v>
      </c>
      <c r="X327" s="11">
        <v>421506.0</v>
      </c>
      <c r="Y327" s="11">
        <v>0.0</v>
      </c>
      <c r="Z327" s="12" t="s">
        <v>7972</v>
      </c>
      <c r="AA327" s="12" t="s">
        <v>7620</v>
      </c>
      <c r="AB327" s="16">
        <v>45507.0</v>
      </c>
      <c r="AC327" s="12" t="s">
        <v>4512</v>
      </c>
      <c r="AD327" s="12" t="s">
        <v>816</v>
      </c>
      <c r="AE327" s="12" t="s">
        <v>816</v>
      </c>
      <c r="AF327" s="12" t="s">
        <v>816</v>
      </c>
    </row>
    <row r="328" ht="14.25" hidden="1" customHeight="1">
      <c r="A328" s="3">
        <v>2023.0</v>
      </c>
      <c r="B328" s="4" t="s">
        <v>32</v>
      </c>
      <c r="C328" s="4" t="s">
        <v>33</v>
      </c>
      <c r="D328" s="3">
        <v>10.0</v>
      </c>
      <c r="E328" s="4" t="s">
        <v>35</v>
      </c>
      <c r="F328" s="3">
        <v>100.0</v>
      </c>
      <c r="G328" s="4" t="s">
        <v>35</v>
      </c>
      <c r="H328" s="3">
        <v>100.0</v>
      </c>
      <c r="I328" s="4" t="s">
        <v>36</v>
      </c>
      <c r="J328" s="3">
        <v>4.0</v>
      </c>
      <c r="K328" s="4" t="s">
        <v>42</v>
      </c>
      <c r="L328" s="3">
        <v>4300.0</v>
      </c>
      <c r="M328" s="4" t="s">
        <v>66</v>
      </c>
      <c r="N328" s="3">
        <v>4398.0</v>
      </c>
      <c r="O328" s="4" t="s">
        <v>70</v>
      </c>
      <c r="P328" s="3">
        <v>14204.0</v>
      </c>
      <c r="Q328" s="4" t="s">
        <v>7973</v>
      </c>
      <c r="R328" s="4" t="s">
        <v>7974</v>
      </c>
      <c r="S328" s="3">
        <v>10988.0</v>
      </c>
      <c r="T328" s="3">
        <v>1.0</v>
      </c>
      <c r="U328" s="4" t="s">
        <v>7618</v>
      </c>
      <c r="V328" s="3">
        <v>4588.0</v>
      </c>
      <c r="W328" s="3">
        <v>2.0029634E7</v>
      </c>
      <c r="X328" s="3">
        <v>6.42534077E8</v>
      </c>
      <c r="Y328" s="3">
        <v>5.72708509E8</v>
      </c>
      <c r="Z328" s="4" t="s">
        <v>7975</v>
      </c>
      <c r="AA328" s="4" t="s">
        <v>7620</v>
      </c>
      <c r="AB328" s="5">
        <v>45507.0</v>
      </c>
      <c r="AC328" s="4" t="s">
        <v>4512</v>
      </c>
      <c r="AD328" s="4" t="s">
        <v>816</v>
      </c>
      <c r="AE328" s="4" t="s">
        <v>816</v>
      </c>
      <c r="AF328" s="4" t="s">
        <v>816</v>
      </c>
    </row>
    <row r="329" ht="14.25" hidden="1" customHeight="1">
      <c r="A329" s="11">
        <v>2023.0</v>
      </c>
      <c r="B329" s="12" t="s">
        <v>32</v>
      </c>
      <c r="C329" s="12" t="s">
        <v>33</v>
      </c>
      <c r="D329" s="11">
        <v>10.0</v>
      </c>
      <c r="E329" s="12" t="s">
        <v>35</v>
      </c>
      <c r="F329" s="11">
        <v>100.0</v>
      </c>
      <c r="G329" s="12" t="s">
        <v>35</v>
      </c>
      <c r="H329" s="11">
        <v>100.0</v>
      </c>
      <c r="I329" s="12" t="s">
        <v>36</v>
      </c>
      <c r="J329" s="11">
        <v>4.0</v>
      </c>
      <c r="K329" s="12" t="s">
        <v>42</v>
      </c>
      <c r="L329" s="11">
        <v>4300.0</v>
      </c>
      <c r="M329" s="12" t="s">
        <v>66</v>
      </c>
      <c r="N329" s="11">
        <v>4399.0</v>
      </c>
      <c r="O329" s="12" t="s">
        <v>67</v>
      </c>
      <c r="P329" s="11">
        <v>14106.0</v>
      </c>
      <c r="Q329" s="12" t="s">
        <v>7976</v>
      </c>
      <c r="R329" s="12" t="s">
        <v>7977</v>
      </c>
      <c r="S329" s="11">
        <v>77.0</v>
      </c>
      <c r="T329" s="11">
        <v>1.0</v>
      </c>
      <c r="U329" s="12" t="s">
        <v>7618</v>
      </c>
      <c r="V329" s="11">
        <v>4453.0</v>
      </c>
      <c r="W329" s="11">
        <v>1.50075E7</v>
      </c>
      <c r="X329" s="11">
        <v>1.3E7</v>
      </c>
      <c r="Y329" s="11">
        <v>0.0</v>
      </c>
      <c r="Z329" s="12" t="s">
        <v>7978</v>
      </c>
      <c r="AA329" s="12" t="s">
        <v>7620</v>
      </c>
      <c r="AB329" s="16">
        <v>45507.0</v>
      </c>
      <c r="AC329" s="12" t="s">
        <v>4512</v>
      </c>
      <c r="AD329" s="12" t="s">
        <v>816</v>
      </c>
      <c r="AE329" s="12" t="s">
        <v>816</v>
      </c>
      <c r="AF329" s="12" t="s">
        <v>816</v>
      </c>
    </row>
    <row r="330" ht="14.25" hidden="1" customHeight="1">
      <c r="A330" s="3">
        <v>2023.0</v>
      </c>
      <c r="B330" s="4" t="s">
        <v>32</v>
      </c>
      <c r="C330" s="4" t="s">
        <v>33</v>
      </c>
      <c r="D330" s="3">
        <v>10.0</v>
      </c>
      <c r="E330" s="4" t="s">
        <v>35</v>
      </c>
      <c r="F330" s="3">
        <v>100.0</v>
      </c>
      <c r="G330" s="4" t="s">
        <v>35</v>
      </c>
      <c r="H330" s="3">
        <v>100.0</v>
      </c>
      <c r="I330" s="4" t="s">
        <v>36</v>
      </c>
      <c r="J330" s="3">
        <v>4.0</v>
      </c>
      <c r="K330" s="4" t="s">
        <v>42</v>
      </c>
      <c r="L330" s="3">
        <v>4400.0</v>
      </c>
      <c r="M330" s="4" t="s">
        <v>61</v>
      </c>
      <c r="N330" s="3">
        <v>4406.0</v>
      </c>
      <c r="O330" s="4" t="s">
        <v>62</v>
      </c>
      <c r="P330" s="3">
        <v>14103.0</v>
      </c>
      <c r="Q330" s="4" t="s">
        <v>7979</v>
      </c>
      <c r="R330" s="4" t="s">
        <v>7980</v>
      </c>
      <c r="S330" s="3">
        <v>15042.0</v>
      </c>
      <c r="T330" s="3">
        <v>1.0</v>
      </c>
      <c r="U330" s="4" t="s">
        <v>7618</v>
      </c>
      <c r="V330" s="3">
        <v>4459.0</v>
      </c>
      <c r="W330" s="3">
        <v>8274118.0</v>
      </c>
      <c r="X330" s="3">
        <v>2.57147499E8</v>
      </c>
      <c r="Y330" s="3">
        <v>2.56949313E8</v>
      </c>
      <c r="Z330" s="4" t="s">
        <v>7981</v>
      </c>
      <c r="AA330" s="4" t="s">
        <v>7620</v>
      </c>
      <c r="AB330" s="5">
        <v>45507.0</v>
      </c>
      <c r="AC330" s="4" t="s">
        <v>4512</v>
      </c>
      <c r="AD330" s="4" t="s">
        <v>816</v>
      </c>
      <c r="AE330" s="4" t="s">
        <v>816</v>
      </c>
      <c r="AF330" s="4" t="s">
        <v>816</v>
      </c>
    </row>
    <row r="331" ht="14.25" hidden="1" customHeight="1">
      <c r="A331" s="11">
        <v>2023.0</v>
      </c>
      <c r="B331" s="12" t="s">
        <v>32</v>
      </c>
      <c r="C331" s="12" t="s">
        <v>33</v>
      </c>
      <c r="D331" s="11">
        <v>10.0</v>
      </c>
      <c r="E331" s="12" t="s">
        <v>35</v>
      </c>
      <c r="F331" s="11">
        <v>100.0</v>
      </c>
      <c r="G331" s="12" t="s">
        <v>35</v>
      </c>
      <c r="H331" s="11">
        <v>100.0</v>
      </c>
      <c r="I331" s="12" t="s">
        <v>36</v>
      </c>
      <c r="J331" s="11">
        <v>4.0</v>
      </c>
      <c r="K331" s="12" t="s">
        <v>42</v>
      </c>
      <c r="L331" s="11">
        <v>4500.0</v>
      </c>
      <c r="M331" s="12" t="s">
        <v>92</v>
      </c>
      <c r="N331" s="11">
        <v>4501.0</v>
      </c>
      <c r="O331" s="12" t="s">
        <v>117</v>
      </c>
      <c r="P331" s="11">
        <v>14247.0</v>
      </c>
      <c r="Q331" s="12" t="s">
        <v>7982</v>
      </c>
      <c r="R331" s="12" t="s">
        <v>7983</v>
      </c>
      <c r="S331" s="11">
        <v>11164.0</v>
      </c>
      <c r="T331" s="11">
        <v>1.0</v>
      </c>
      <c r="U331" s="12" t="s">
        <v>7618</v>
      </c>
      <c r="V331" s="11">
        <v>4645.0</v>
      </c>
      <c r="W331" s="11">
        <v>3.6385241E7</v>
      </c>
      <c r="X331" s="11">
        <v>1.438691195E9</v>
      </c>
      <c r="Y331" s="11">
        <v>1.438591037E9</v>
      </c>
      <c r="Z331" s="12" t="s">
        <v>7984</v>
      </c>
      <c r="AA331" s="12" t="s">
        <v>7620</v>
      </c>
      <c r="AB331" s="16">
        <v>45507.0</v>
      </c>
      <c r="AC331" s="12" t="s">
        <v>4512</v>
      </c>
      <c r="AD331" s="12" t="s">
        <v>816</v>
      </c>
      <c r="AE331" s="12" t="s">
        <v>816</v>
      </c>
      <c r="AF331" s="12" t="s">
        <v>816</v>
      </c>
    </row>
    <row r="332" ht="14.25" hidden="1" customHeight="1">
      <c r="A332" s="3">
        <v>2023.0</v>
      </c>
      <c r="B332" s="4" t="s">
        <v>32</v>
      </c>
      <c r="C332" s="4" t="s">
        <v>33</v>
      </c>
      <c r="D332" s="3">
        <v>10.0</v>
      </c>
      <c r="E332" s="4" t="s">
        <v>35</v>
      </c>
      <c r="F332" s="3">
        <v>100.0</v>
      </c>
      <c r="G332" s="4" t="s">
        <v>35</v>
      </c>
      <c r="H332" s="3">
        <v>100.0</v>
      </c>
      <c r="I332" s="4" t="s">
        <v>36</v>
      </c>
      <c r="J332" s="3">
        <v>4.0</v>
      </c>
      <c r="K332" s="4" t="s">
        <v>42</v>
      </c>
      <c r="L332" s="3">
        <v>4500.0</v>
      </c>
      <c r="M332" s="4" t="s">
        <v>92</v>
      </c>
      <c r="N332" s="3">
        <v>4509.0</v>
      </c>
      <c r="O332" s="4" t="s">
        <v>93</v>
      </c>
      <c r="P332" s="3">
        <v>14206.0</v>
      </c>
      <c r="Q332" s="4" t="s">
        <v>7985</v>
      </c>
      <c r="R332" s="4" t="s">
        <v>7986</v>
      </c>
      <c r="S332" s="3">
        <v>5899.0</v>
      </c>
      <c r="T332" s="3">
        <v>1.0</v>
      </c>
      <c r="U332" s="4" t="s">
        <v>7618</v>
      </c>
      <c r="V332" s="3">
        <v>4646.0</v>
      </c>
      <c r="W332" s="3">
        <v>2.3607491E7</v>
      </c>
      <c r="X332" s="3">
        <v>1.08642738E8</v>
      </c>
      <c r="Y332" s="3">
        <v>0.0</v>
      </c>
      <c r="Z332" s="4" t="s">
        <v>7987</v>
      </c>
      <c r="AA332" s="4" t="s">
        <v>7620</v>
      </c>
      <c r="AB332" s="5">
        <v>45507.0</v>
      </c>
      <c r="AC332" s="4" t="s">
        <v>4512</v>
      </c>
      <c r="AD332" s="4" t="s">
        <v>816</v>
      </c>
      <c r="AE332" s="4" t="s">
        <v>816</v>
      </c>
      <c r="AF332" s="4" t="s">
        <v>816</v>
      </c>
    </row>
    <row r="333" ht="14.25" hidden="1" customHeight="1">
      <c r="A333" s="11">
        <v>2023.0</v>
      </c>
      <c r="B333" s="12" t="s">
        <v>32</v>
      </c>
      <c r="C333" s="12" t="s">
        <v>33</v>
      </c>
      <c r="D333" s="11">
        <v>10.0</v>
      </c>
      <c r="E333" s="12" t="s">
        <v>35</v>
      </c>
      <c r="F333" s="11">
        <v>100.0</v>
      </c>
      <c r="G333" s="12" t="s">
        <v>35</v>
      </c>
      <c r="H333" s="11">
        <v>100.0</v>
      </c>
      <c r="I333" s="12" t="s">
        <v>36</v>
      </c>
      <c r="J333" s="11">
        <v>4.0</v>
      </c>
      <c r="K333" s="12" t="s">
        <v>42</v>
      </c>
      <c r="L333" s="11">
        <v>4500.0</v>
      </c>
      <c r="M333" s="12" t="s">
        <v>92</v>
      </c>
      <c r="N333" s="11">
        <v>4509.0</v>
      </c>
      <c r="O333" s="12" t="s">
        <v>93</v>
      </c>
      <c r="P333" s="11">
        <v>14227.0</v>
      </c>
      <c r="Q333" s="12" t="s">
        <v>7988</v>
      </c>
      <c r="R333" s="12" t="s">
        <v>7989</v>
      </c>
      <c r="S333" s="11">
        <v>8476.0</v>
      </c>
      <c r="T333" s="11">
        <v>1.0</v>
      </c>
      <c r="U333" s="12" t="s">
        <v>7618</v>
      </c>
      <c r="V333" s="11">
        <v>4609.0</v>
      </c>
      <c r="W333" s="11">
        <v>2.85704E7</v>
      </c>
      <c r="X333" s="11">
        <v>2.924810267E9</v>
      </c>
      <c r="Y333" s="11">
        <v>8.03966873E8</v>
      </c>
      <c r="Z333" s="12" t="s">
        <v>7990</v>
      </c>
      <c r="AA333" s="12" t="s">
        <v>7620</v>
      </c>
      <c r="AB333" s="16">
        <v>45507.0</v>
      </c>
      <c r="AC333" s="12" t="s">
        <v>4512</v>
      </c>
      <c r="AD333" s="12" t="s">
        <v>816</v>
      </c>
      <c r="AE333" s="12" t="s">
        <v>816</v>
      </c>
      <c r="AF333" s="12" t="s">
        <v>816</v>
      </c>
    </row>
    <row r="334" ht="14.25" hidden="1" customHeight="1">
      <c r="A334" s="3">
        <v>2023.0</v>
      </c>
      <c r="B334" s="4" t="s">
        <v>32</v>
      </c>
      <c r="C334" s="4" t="s">
        <v>33</v>
      </c>
      <c r="D334" s="3">
        <v>10.0</v>
      </c>
      <c r="E334" s="4" t="s">
        <v>35</v>
      </c>
      <c r="F334" s="3">
        <v>100.0</v>
      </c>
      <c r="G334" s="4" t="s">
        <v>35</v>
      </c>
      <c r="H334" s="3">
        <v>126.0</v>
      </c>
      <c r="I334" s="4" t="s">
        <v>461</v>
      </c>
      <c r="J334" s="3">
        <v>4.0</v>
      </c>
      <c r="K334" s="4" t="s">
        <v>42</v>
      </c>
      <c r="L334" s="3">
        <v>4100.0</v>
      </c>
      <c r="M334" s="4" t="s">
        <v>44</v>
      </c>
      <c r="N334" s="3">
        <v>4101.0</v>
      </c>
      <c r="O334" s="4" t="s">
        <v>148</v>
      </c>
      <c r="P334" s="3">
        <v>14214.0</v>
      </c>
      <c r="Q334" s="4" t="s">
        <v>7694</v>
      </c>
      <c r="R334" s="4" t="s">
        <v>7695</v>
      </c>
      <c r="S334" s="3">
        <v>6848.0</v>
      </c>
      <c r="T334" s="3">
        <v>1.0</v>
      </c>
      <c r="U334" s="4" t="s">
        <v>7618</v>
      </c>
      <c r="V334" s="3">
        <v>4636.0</v>
      </c>
      <c r="W334" s="3">
        <v>2.62351107E8</v>
      </c>
      <c r="X334" s="3">
        <v>7.4727297E7</v>
      </c>
      <c r="Y334" s="3">
        <v>7.4727297E7</v>
      </c>
      <c r="Z334" s="4" t="s">
        <v>7696</v>
      </c>
      <c r="AA334" s="4" t="s">
        <v>7620</v>
      </c>
      <c r="AB334" s="5">
        <v>45507.0</v>
      </c>
      <c r="AC334" s="4" t="s">
        <v>4512</v>
      </c>
      <c r="AD334" s="4" t="s">
        <v>816</v>
      </c>
      <c r="AE334" s="4" t="s">
        <v>816</v>
      </c>
      <c r="AF334" s="4" t="s">
        <v>816</v>
      </c>
    </row>
    <row r="335" ht="14.25" hidden="1" customHeight="1">
      <c r="A335" s="11">
        <v>2023.0</v>
      </c>
      <c r="B335" s="12" t="s">
        <v>32</v>
      </c>
      <c r="C335" s="12" t="s">
        <v>33</v>
      </c>
      <c r="D335" s="11">
        <v>10.0</v>
      </c>
      <c r="E335" s="12" t="s">
        <v>35</v>
      </c>
      <c r="F335" s="11">
        <v>100.0</v>
      </c>
      <c r="G335" s="12" t="s">
        <v>35</v>
      </c>
      <c r="H335" s="11">
        <v>126.0</v>
      </c>
      <c r="I335" s="12" t="s">
        <v>461</v>
      </c>
      <c r="J335" s="11">
        <v>4.0</v>
      </c>
      <c r="K335" s="12" t="s">
        <v>42</v>
      </c>
      <c r="L335" s="11">
        <v>4100.0</v>
      </c>
      <c r="M335" s="12" t="s">
        <v>44</v>
      </c>
      <c r="N335" s="11">
        <v>4101.0</v>
      </c>
      <c r="O335" s="12" t="s">
        <v>148</v>
      </c>
      <c r="P335" s="11">
        <v>14214.0</v>
      </c>
      <c r="Q335" s="12" t="s">
        <v>7694</v>
      </c>
      <c r="R335" s="12" t="s">
        <v>7695</v>
      </c>
      <c r="S335" s="11">
        <v>6848.0</v>
      </c>
      <c r="T335" s="11">
        <v>1.0</v>
      </c>
      <c r="U335" s="12" t="s">
        <v>7618</v>
      </c>
      <c r="V335" s="11">
        <v>4636.0</v>
      </c>
      <c r="W335" s="11">
        <v>2.62351107E8</v>
      </c>
      <c r="X335" s="11">
        <v>5.1903314E7</v>
      </c>
      <c r="Y335" s="11">
        <v>1.9805444E7</v>
      </c>
      <c r="Z335" s="12" t="s">
        <v>7696</v>
      </c>
      <c r="AA335" s="12" t="s">
        <v>7620</v>
      </c>
      <c r="AB335" s="16">
        <v>45507.0</v>
      </c>
      <c r="AC335" s="12" t="s">
        <v>4512</v>
      </c>
      <c r="AD335" s="12" t="s">
        <v>816</v>
      </c>
      <c r="AE335" s="12" t="s">
        <v>816</v>
      </c>
      <c r="AF335" s="12" t="s">
        <v>816</v>
      </c>
    </row>
    <row r="336" ht="14.25" hidden="1" customHeight="1">
      <c r="A336" s="3">
        <v>2023.0</v>
      </c>
      <c r="B336" s="4" t="s">
        <v>32</v>
      </c>
      <c r="C336" s="4" t="s">
        <v>33</v>
      </c>
      <c r="D336" s="3">
        <v>10.0</v>
      </c>
      <c r="E336" s="4" t="s">
        <v>35</v>
      </c>
      <c r="F336" s="3">
        <v>100.0</v>
      </c>
      <c r="G336" s="4" t="s">
        <v>35</v>
      </c>
      <c r="H336" s="3">
        <v>126.0</v>
      </c>
      <c r="I336" s="4" t="s">
        <v>461</v>
      </c>
      <c r="J336" s="3">
        <v>4.0</v>
      </c>
      <c r="K336" s="4" t="s">
        <v>42</v>
      </c>
      <c r="L336" s="3">
        <v>4100.0</v>
      </c>
      <c r="M336" s="4" t="s">
        <v>44</v>
      </c>
      <c r="N336" s="3">
        <v>4102.0</v>
      </c>
      <c r="O336" s="4" t="s">
        <v>45</v>
      </c>
      <c r="P336" s="3">
        <v>14710.0</v>
      </c>
      <c r="Q336" s="4" t="s">
        <v>7727</v>
      </c>
      <c r="R336" s="4" t="s">
        <v>7728</v>
      </c>
      <c r="S336" s="3">
        <v>5543.0</v>
      </c>
      <c r="T336" s="3">
        <v>1.0</v>
      </c>
      <c r="U336" s="4" t="s">
        <v>7618</v>
      </c>
      <c r="V336" s="3">
        <v>5349.0</v>
      </c>
      <c r="W336" s="3">
        <v>2.1055086E7</v>
      </c>
      <c r="X336" s="3">
        <v>8000000.0</v>
      </c>
      <c r="Y336" s="3">
        <v>7.82603419E8</v>
      </c>
      <c r="Z336" s="4" t="s">
        <v>7729</v>
      </c>
      <c r="AA336" s="4" t="s">
        <v>7620</v>
      </c>
      <c r="AB336" s="5">
        <v>45507.0</v>
      </c>
      <c r="AC336" s="4" t="s">
        <v>4512</v>
      </c>
      <c r="AD336" s="4" t="s">
        <v>816</v>
      </c>
      <c r="AE336" s="4" t="s">
        <v>816</v>
      </c>
      <c r="AF336" s="4" t="s">
        <v>816</v>
      </c>
    </row>
    <row r="337" ht="14.25" hidden="1" customHeight="1">
      <c r="A337" s="11">
        <v>2023.0</v>
      </c>
      <c r="B337" s="12" t="s">
        <v>32</v>
      </c>
      <c r="C337" s="12" t="s">
        <v>33</v>
      </c>
      <c r="D337" s="11">
        <v>10.0</v>
      </c>
      <c r="E337" s="12" t="s">
        <v>35</v>
      </c>
      <c r="F337" s="11">
        <v>100.0</v>
      </c>
      <c r="G337" s="12" t="s">
        <v>35</v>
      </c>
      <c r="H337" s="11">
        <v>126.0</v>
      </c>
      <c r="I337" s="12" t="s">
        <v>461</v>
      </c>
      <c r="J337" s="11">
        <v>4.0</v>
      </c>
      <c r="K337" s="12" t="s">
        <v>42</v>
      </c>
      <c r="L337" s="11">
        <v>4100.0</v>
      </c>
      <c r="M337" s="12" t="s">
        <v>44</v>
      </c>
      <c r="N337" s="11">
        <v>4102.0</v>
      </c>
      <c r="O337" s="12" t="s">
        <v>45</v>
      </c>
      <c r="P337" s="11">
        <v>14789.0</v>
      </c>
      <c r="Q337" s="12" t="s">
        <v>7745</v>
      </c>
      <c r="R337" s="12" t="s">
        <v>7746</v>
      </c>
      <c r="S337" s="11">
        <v>745.0</v>
      </c>
      <c r="T337" s="11">
        <v>1.0</v>
      </c>
      <c r="U337" s="12" t="s">
        <v>7618</v>
      </c>
      <c r="V337" s="11">
        <v>5292.0</v>
      </c>
      <c r="W337" s="11">
        <v>3989148.0</v>
      </c>
      <c r="X337" s="11">
        <v>2393489.0</v>
      </c>
      <c r="Y337" s="11">
        <v>1.39593971E8</v>
      </c>
      <c r="Z337" s="12" t="s">
        <v>7747</v>
      </c>
      <c r="AA337" s="12" t="s">
        <v>7620</v>
      </c>
      <c r="AB337" s="16">
        <v>45507.0</v>
      </c>
      <c r="AC337" s="12" t="s">
        <v>4512</v>
      </c>
      <c r="AD337" s="12" t="s">
        <v>816</v>
      </c>
      <c r="AE337" s="12" t="s">
        <v>816</v>
      </c>
      <c r="AF337" s="12" t="s">
        <v>816</v>
      </c>
    </row>
    <row r="338" ht="14.25" hidden="1" customHeight="1">
      <c r="A338" s="3">
        <v>2023.0</v>
      </c>
      <c r="B338" s="4" t="s">
        <v>32</v>
      </c>
      <c r="C338" s="4" t="s">
        <v>33</v>
      </c>
      <c r="D338" s="3">
        <v>10.0</v>
      </c>
      <c r="E338" s="4" t="s">
        <v>35</v>
      </c>
      <c r="F338" s="3">
        <v>100.0</v>
      </c>
      <c r="G338" s="4" t="s">
        <v>35</v>
      </c>
      <c r="H338" s="3">
        <v>126.0</v>
      </c>
      <c r="I338" s="4" t="s">
        <v>461</v>
      </c>
      <c r="J338" s="3">
        <v>4.0</v>
      </c>
      <c r="K338" s="4" t="s">
        <v>42</v>
      </c>
      <c r="L338" s="3">
        <v>4300.0</v>
      </c>
      <c r="M338" s="4" t="s">
        <v>66</v>
      </c>
      <c r="N338" s="3">
        <v>4302.0</v>
      </c>
      <c r="O338" s="4" t="s">
        <v>73</v>
      </c>
      <c r="P338" s="3">
        <v>14699.0</v>
      </c>
      <c r="Q338" s="4" t="s">
        <v>7895</v>
      </c>
      <c r="R338" s="4" t="s">
        <v>7896</v>
      </c>
      <c r="S338" s="3">
        <v>8202.0</v>
      </c>
      <c r="T338" s="3">
        <v>1.0</v>
      </c>
      <c r="U338" s="4" t="s">
        <v>7618</v>
      </c>
      <c r="V338" s="3">
        <v>5325.0</v>
      </c>
      <c r="W338" s="3">
        <v>2.6331568E7</v>
      </c>
      <c r="X338" s="3">
        <v>1.448426577E9</v>
      </c>
      <c r="Y338" s="3">
        <v>1.448426577E9</v>
      </c>
      <c r="Z338" s="4" t="s">
        <v>7897</v>
      </c>
      <c r="AA338" s="4" t="s">
        <v>7620</v>
      </c>
      <c r="AB338" s="5">
        <v>45507.0</v>
      </c>
      <c r="AC338" s="4" t="s">
        <v>4512</v>
      </c>
      <c r="AD338" s="4" t="s">
        <v>816</v>
      </c>
      <c r="AE338" s="4" t="s">
        <v>816</v>
      </c>
      <c r="AF338" s="4" t="s">
        <v>816</v>
      </c>
    </row>
    <row r="339" ht="14.25" hidden="1" customHeight="1">
      <c r="A339" s="11">
        <v>2023.0</v>
      </c>
      <c r="B339" s="12" t="s">
        <v>462</v>
      </c>
      <c r="C339" s="12" t="s">
        <v>463</v>
      </c>
      <c r="D339" s="11">
        <v>10.0</v>
      </c>
      <c r="E339" s="12" t="s">
        <v>35</v>
      </c>
      <c r="F339" s="11">
        <v>100.0</v>
      </c>
      <c r="G339" s="12" t="s">
        <v>35</v>
      </c>
      <c r="H339" s="11">
        <v>100.0</v>
      </c>
      <c r="I339" s="12" t="s">
        <v>36</v>
      </c>
      <c r="J339" s="11">
        <v>3.0</v>
      </c>
      <c r="K339" s="12" t="s">
        <v>469</v>
      </c>
      <c r="L339" s="11">
        <v>3200.0</v>
      </c>
      <c r="M339" s="12" t="s">
        <v>471</v>
      </c>
      <c r="N339" s="11">
        <v>3202.0</v>
      </c>
      <c r="O339" s="12" t="s">
        <v>472</v>
      </c>
      <c r="P339" s="11">
        <v>14592.0</v>
      </c>
      <c r="Q339" s="12" t="s">
        <v>466</v>
      </c>
      <c r="R339" s="12" t="s">
        <v>7991</v>
      </c>
      <c r="S339" s="11">
        <v>3105.0</v>
      </c>
      <c r="T339" s="11">
        <v>1.0</v>
      </c>
      <c r="U339" s="12" t="s">
        <v>7618</v>
      </c>
      <c r="V339" s="11">
        <v>5082.0</v>
      </c>
      <c r="W339" s="11">
        <v>4.94066319E8</v>
      </c>
      <c r="X339" s="11">
        <v>1.163680084E9</v>
      </c>
      <c r="Y339" s="11">
        <v>1.16368E7</v>
      </c>
      <c r="Z339" s="12" t="s">
        <v>7992</v>
      </c>
      <c r="AA339" s="12" t="s">
        <v>7620</v>
      </c>
      <c r="AB339" s="16">
        <v>45507.0</v>
      </c>
      <c r="AC339" s="12" t="s">
        <v>4512</v>
      </c>
      <c r="AD339" s="12" t="s">
        <v>816</v>
      </c>
      <c r="AE339" s="12" t="s">
        <v>816</v>
      </c>
      <c r="AF339" s="12" t="s">
        <v>816</v>
      </c>
    </row>
    <row r="340" ht="14.25" hidden="1" customHeight="1">
      <c r="A340" s="3">
        <v>2023.0</v>
      </c>
      <c r="B340" s="4" t="s">
        <v>462</v>
      </c>
      <c r="C340" s="4" t="s">
        <v>463</v>
      </c>
      <c r="D340" s="3">
        <v>10.0</v>
      </c>
      <c r="E340" s="4" t="s">
        <v>35</v>
      </c>
      <c r="F340" s="3">
        <v>100.0</v>
      </c>
      <c r="G340" s="4" t="s">
        <v>35</v>
      </c>
      <c r="H340" s="3">
        <v>100.0</v>
      </c>
      <c r="I340" s="4" t="s">
        <v>36</v>
      </c>
      <c r="J340" s="3">
        <v>3.0</v>
      </c>
      <c r="K340" s="4" t="s">
        <v>469</v>
      </c>
      <c r="L340" s="3">
        <v>3200.0</v>
      </c>
      <c r="M340" s="4" t="s">
        <v>471</v>
      </c>
      <c r="N340" s="3">
        <v>3202.0</v>
      </c>
      <c r="O340" s="4" t="s">
        <v>472</v>
      </c>
      <c r="P340" s="3">
        <v>14592.0</v>
      </c>
      <c r="Q340" s="4" t="s">
        <v>466</v>
      </c>
      <c r="R340" s="4" t="s">
        <v>7991</v>
      </c>
      <c r="S340" s="3">
        <v>3105.0</v>
      </c>
      <c r="T340" s="3">
        <v>1.0</v>
      </c>
      <c r="U340" s="4" t="s">
        <v>7618</v>
      </c>
      <c r="V340" s="3">
        <v>5082.0</v>
      </c>
      <c r="W340" s="3">
        <v>4.94066319E8</v>
      </c>
      <c r="X340" s="3">
        <v>62500.0</v>
      </c>
      <c r="Y340" s="3">
        <v>0.0</v>
      </c>
      <c r="Z340" s="4" t="s">
        <v>7992</v>
      </c>
      <c r="AA340" s="4" t="s">
        <v>7620</v>
      </c>
      <c r="AB340" s="5">
        <v>45507.0</v>
      </c>
      <c r="AC340" s="4" t="s">
        <v>4512</v>
      </c>
      <c r="AD340" s="4" t="s">
        <v>816</v>
      </c>
      <c r="AE340" s="4" t="s">
        <v>816</v>
      </c>
      <c r="AF340" s="4" t="s">
        <v>816</v>
      </c>
    </row>
    <row r="341" ht="14.25" hidden="1" customHeight="1">
      <c r="A341" s="11">
        <v>2023.0</v>
      </c>
      <c r="B341" s="12" t="s">
        <v>462</v>
      </c>
      <c r="C341" s="12" t="s">
        <v>463</v>
      </c>
      <c r="D341" s="11">
        <v>10.0</v>
      </c>
      <c r="E341" s="12" t="s">
        <v>35</v>
      </c>
      <c r="F341" s="11">
        <v>100.0</v>
      </c>
      <c r="G341" s="12" t="s">
        <v>35</v>
      </c>
      <c r="H341" s="11">
        <v>100.0</v>
      </c>
      <c r="I341" s="12" t="s">
        <v>36</v>
      </c>
      <c r="J341" s="11">
        <v>3.0</v>
      </c>
      <c r="K341" s="12" t="s">
        <v>469</v>
      </c>
      <c r="L341" s="11">
        <v>3200.0</v>
      </c>
      <c r="M341" s="12" t="s">
        <v>471</v>
      </c>
      <c r="N341" s="11">
        <v>3202.0</v>
      </c>
      <c r="O341" s="12" t="s">
        <v>472</v>
      </c>
      <c r="P341" s="11">
        <v>14599.0</v>
      </c>
      <c r="Q341" s="12" t="s">
        <v>7993</v>
      </c>
      <c r="R341" s="12" t="s">
        <v>7994</v>
      </c>
      <c r="S341" s="11">
        <v>2124.0</v>
      </c>
      <c r="T341" s="11">
        <v>1.0</v>
      </c>
      <c r="U341" s="12" t="s">
        <v>7618</v>
      </c>
      <c r="V341" s="11">
        <v>5086.0</v>
      </c>
      <c r="W341" s="11">
        <v>1.12537024E8</v>
      </c>
      <c r="X341" s="11">
        <v>0.0</v>
      </c>
      <c r="Y341" s="11">
        <v>0.0</v>
      </c>
      <c r="Z341" s="12" t="s">
        <v>7995</v>
      </c>
      <c r="AA341" s="12" t="s">
        <v>7620</v>
      </c>
      <c r="AB341" s="16">
        <v>45507.0</v>
      </c>
      <c r="AC341" s="12" t="s">
        <v>4512</v>
      </c>
      <c r="AD341" s="12" t="s">
        <v>816</v>
      </c>
      <c r="AE341" s="12" t="s">
        <v>816</v>
      </c>
      <c r="AF341" s="12" t="s">
        <v>816</v>
      </c>
    </row>
    <row r="342" ht="14.25" hidden="1" customHeight="1">
      <c r="A342" s="3">
        <v>2023.0</v>
      </c>
      <c r="B342" s="4" t="s">
        <v>462</v>
      </c>
      <c r="C342" s="4" t="s">
        <v>463</v>
      </c>
      <c r="D342" s="3">
        <v>10.0</v>
      </c>
      <c r="E342" s="4" t="s">
        <v>35</v>
      </c>
      <c r="F342" s="3">
        <v>100.0</v>
      </c>
      <c r="G342" s="4" t="s">
        <v>35</v>
      </c>
      <c r="H342" s="3">
        <v>100.0</v>
      </c>
      <c r="I342" s="4" t="s">
        <v>36</v>
      </c>
      <c r="J342" s="3">
        <v>3.0</v>
      </c>
      <c r="K342" s="4" t="s">
        <v>469</v>
      </c>
      <c r="L342" s="3">
        <v>3200.0</v>
      </c>
      <c r="M342" s="4" t="s">
        <v>471</v>
      </c>
      <c r="N342" s="3">
        <v>3202.0</v>
      </c>
      <c r="O342" s="4" t="s">
        <v>472</v>
      </c>
      <c r="P342" s="3">
        <v>14599.0</v>
      </c>
      <c r="Q342" s="4" t="s">
        <v>7993</v>
      </c>
      <c r="R342" s="4" t="s">
        <v>7994</v>
      </c>
      <c r="S342" s="3">
        <v>2124.0</v>
      </c>
      <c r="T342" s="3">
        <v>1.0</v>
      </c>
      <c r="U342" s="4" t="s">
        <v>7618</v>
      </c>
      <c r="V342" s="3">
        <v>5086.0</v>
      </c>
      <c r="W342" s="3">
        <v>1.12537024E8</v>
      </c>
      <c r="X342" s="3">
        <v>2.90920082E8</v>
      </c>
      <c r="Y342" s="3">
        <v>2909200.0</v>
      </c>
      <c r="Z342" s="4" t="s">
        <v>7995</v>
      </c>
      <c r="AA342" s="4" t="s">
        <v>7620</v>
      </c>
      <c r="AB342" s="5">
        <v>45507.0</v>
      </c>
      <c r="AC342" s="4" t="s">
        <v>4512</v>
      </c>
      <c r="AD342" s="4" t="s">
        <v>816</v>
      </c>
      <c r="AE342" s="4" t="s">
        <v>816</v>
      </c>
      <c r="AF342" s="4" t="s">
        <v>816</v>
      </c>
    </row>
    <row r="343" ht="14.25" hidden="1" customHeight="1">
      <c r="A343" s="11">
        <v>2023.0</v>
      </c>
      <c r="B343" s="12" t="s">
        <v>462</v>
      </c>
      <c r="C343" s="12" t="s">
        <v>463</v>
      </c>
      <c r="D343" s="11">
        <v>10.0</v>
      </c>
      <c r="E343" s="12" t="s">
        <v>35</v>
      </c>
      <c r="F343" s="11">
        <v>100.0</v>
      </c>
      <c r="G343" s="12" t="s">
        <v>35</v>
      </c>
      <c r="H343" s="11">
        <v>100.0</v>
      </c>
      <c r="I343" s="12" t="s">
        <v>36</v>
      </c>
      <c r="J343" s="11">
        <v>3.0</v>
      </c>
      <c r="K343" s="12" t="s">
        <v>469</v>
      </c>
      <c r="L343" s="11">
        <v>3200.0</v>
      </c>
      <c r="M343" s="12" t="s">
        <v>471</v>
      </c>
      <c r="N343" s="11">
        <v>3202.0</v>
      </c>
      <c r="O343" s="12" t="s">
        <v>472</v>
      </c>
      <c r="P343" s="11">
        <v>14609.0</v>
      </c>
      <c r="Q343" s="12" t="s">
        <v>7996</v>
      </c>
      <c r="R343" s="12" t="s">
        <v>7997</v>
      </c>
      <c r="S343" s="11">
        <v>296.0</v>
      </c>
      <c r="T343" s="11">
        <v>1.0</v>
      </c>
      <c r="U343" s="12" t="s">
        <v>7618</v>
      </c>
      <c r="V343" s="11">
        <v>5087.0</v>
      </c>
      <c r="W343" s="11">
        <v>9.1104925E7</v>
      </c>
      <c r="X343" s="11">
        <v>3062500.0</v>
      </c>
      <c r="Y343" s="11">
        <v>3062500.0</v>
      </c>
      <c r="Z343" s="12" t="s">
        <v>7998</v>
      </c>
      <c r="AA343" s="12" t="s">
        <v>7620</v>
      </c>
      <c r="AB343" s="16">
        <v>45507.0</v>
      </c>
      <c r="AC343" s="12" t="s">
        <v>4512</v>
      </c>
      <c r="AD343" s="12" t="s">
        <v>816</v>
      </c>
      <c r="AE343" s="12" t="s">
        <v>816</v>
      </c>
      <c r="AF343" s="12" t="s">
        <v>816</v>
      </c>
    </row>
    <row r="344" ht="14.25" hidden="1" customHeight="1">
      <c r="A344" s="3">
        <v>2023.0</v>
      </c>
      <c r="B344" s="4" t="s">
        <v>462</v>
      </c>
      <c r="C344" s="4" t="s">
        <v>463</v>
      </c>
      <c r="D344" s="3">
        <v>10.0</v>
      </c>
      <c r="E344" s="4" t="s">
        <v>35</v>
      </c>
      <c r="F344" s="3">
        <v>100.0</v>
      </c>
      <c r="G344" s="4" t="s">
        <v>35</v>
      </c>
      <c r="H344" s="3">
        <v>100.0</v>
      </c>
      <c r="I344" s="4" t="s">
        <v>36</v>
      </c>
      <c r="J344" s="3">
        <v>3.0</v>
      </c>
      <c r="K344" s="4" t="s">
        <v>469</v>
      </c>
      <c r="L344" s="3">
        <v>3200.0</v>
      </c>
      <c r="M344" s="4" t="s">
        <v>471</v>
      </c>
      <c r="N344" s="3">
        <v>3202.0</v>
      </c>
      <c r="O344" s="4" t="s">
        <v>472</v>
      </c>
      <c r="P344" s="3">
        <v>14609.0</v>
      </c>
      <c r="Q344" s="4" t="s">
        <v>7996</v>
      </c>
      <c r="R344" s="4" t="s">
        <v>7997</v>
      </c>
      <c r="S344" s="3">
        <v>296.0</v>
      </c>
      <c r="T344" s="3">
        <v>1.0</v>
      </c>
      <c r="U344" s="4" t="s">
        <v>7618</v>
      </c>
      <c r="V344" s="3">
        <v>5087.0</v>
      </c>
      <c r="W344" s="3">
        <v>9.1104925E7</v>
      </c>
      <c r="X344" s="3">
        <v>1.090992E7</v>
      </c>
      <c r="Y344" s="3">
        <v>2909200.0</v>
      </c>
      <c r="Z344" s="4" t="s">
        <v>7998</v>
      </c>
      <c r="AA344" s="4" t="s">
        <v>7620</v>
      </c>
      <c r="AB344" s="5">
        <v>45507.0</v>
      </c>
      <c r="AC344" s="4" t="s">
        <v>4512</v>
      </c>
      <c r="AD344" s="4" t="s">
        <v>816</v>
      </c>
      <c r="AE344" s="4" t="s">
        <v>816</v>
      </c>
      <c r="AF344" s="4" t="s">
        <v>816</v>
      </c>
    </row>
    <row r="345" ht="14.25" hidden="1" customHeight="1">
      <c r="A345" s="11">
        <v>2023.0</v>
      </c>
      <c r="B345" s="12" t="s">
        <v>462</v>
      </c>
      <c r="C345" s="12" t="s">
        <v>463</v>
      </c>
      <c r="D345" s="11">
        <v>10.0</v>
      </c>
      <c r="E345" s="12" t="s">
        <v>35</v>
      </c>
      <c r="F345" s="11">
        <v>100.0</v>
      </c>
      <c r="G345" s="12" t="s">
        <v>35</v>
      </c>
      <c r="H345" s="11">
        <v>100.0</v>
      </c>
      <c r="I345" s="12" t="s">
        <v>36</v>
      </c>
      <c r="J345" s="11">
        <v>3.0</v>
      </c>
      <c r="K345" s="12" t="s">
        <v>469</v>
      </c>
      <c r="L345" s="11">
        <v>3200.0</v>
      </c>
      <c r="M345" s="12" t="s">
        <v>471</v>
      </c>
      <c r="N345" s="11">
        <v>3202.0</v>
      </c>
      <c r="O345" s="12" t="s">
        <v>472</v>
      </c>
      <c r="P345" s="11">
        <v>14617.0</v>
      </c>
      <c r="Q345" s="12" t="s">
        <v>7999</v>
      </c>
      <c r="R345" s="12" t="s">
        <v>8000</v>
      </c>
      <c r="S345" s="11">
        <v>3846.0</v>
      </c>
      <c r="T345" s="11">
        <v>1.0</v>
      </c>
      <c r="U345" s="12" t="s">
        <v>7618</v>
      </c>
      <c r="V345" s="11">
        <v>5083.0</v>
      </c>
      <c r="W345" s="11">
        <v>2.47317834E8</v>
      </c>
      <c r="X345" s="11">
        <v>0.0</v>
      </c>
      <c r="Y345" s="11">
        <v>0.0</v>
      </c>
      <c r="Z345" s="12" t="s">
        <v>8001</v>
      </c>
      <c r="AA345" s="12" t="s">
        <v>7620</v>
      </c>
      <c r="AB345" s="16">
        <v>45507.0</v>
      </c>
      <c r="AC345" s="12" t="s">
        <v>4512</v>
      </c>
      <c r="AD345" s="12" t="s">
        <v>816</v>
      </c>
      <c r="AE345" s="12" t="s">
        <v>816</v>
      </c>
      <c r="AF345" s="12" t="s">
        <v>816</v>
      </c>
    </row>
    <row r="346" ht="14.25" hidden="1" customHeight="1">
      <c r="A346" s="3">
        <v>2023.0</v>
      </c>
      <c r="B346" s="4" t="s">
        <v>462</v>
      </c>
      <c r="C346" s="4" t="s">
        <v>463</v>
      </c>
      <c r="D346" s="3">
        <v>10.0</v>
      </c>
      <c r="E346" s="4" t="s">
        <v>35</v>
      </c>
      <c r="F346" s="3">
        <v>100.0</v>
      </c>
      <c r="G346" s="4" t="s">
        <v>35</v>
      </c>
      <c r="H346" s="3">
        <v>100.0</v>
      </c>
      <c r="I346" s="4" t="s">
        <v>36</v>
      </c>
      <c r="J346" s="3">
        <v>3.0</v>
      </c>
      <c r="K346" s="4" t="s">
        <v>469</v>
      </c>
      <c r="L346" s="3">
        <v>3200.0</v>
      </c>
      <c r="M346" s="4" t="s">
        <v>471</v>
      </c>
      <c r="N346" s="3">
        <v>3202.0</v>
      </c>
      <c r="O346" s="4" t="s">
        <v>472</v>
      </c>
      <c r="P346" s="3">
        <v>14617.0</v>
      </c>
      <c r="Q346" s="4" t="s">
        <v>7999</v>
      </c>
      <c r="R346" s="4" t="s">
        <v>8000</v>
      </c>
      <c r="S346" s="3">
        <v>3846.0</v>
      </c>
      <c r="T346" s="3">
        <v>1.0</v>
      </c>
      <c r="U346" s="4" t="s">
        <v>7618</v>
      </c>
      <c r="V346" s="3">
        <v>5083.0</v>
      </c>
      <c r="W346" s="3">
        <v>2.47317834E8</v>
      </c>
      <c r="X346" s="3">
        <v>1.6023561E7</v>
      </c>
      <c r="Y346" s="3">
        <v>1.596018989E9</v>
      </c>
      <c r="Z346" s="4" t="s">
        <v>8001</v>
      </c>
      <c r="AA346" s="4" t="s">
        <v>7620</v>
      </c>
      <c r="AB346" s="5">
        <v>45507.0</v>
      </c>
      <c r="AC346" s="4" t="s">
        <v>4512</v>
      </c>
      <c r="AD346" s="4" t="s">
        <v>816</v>
      </c>
      <c r="AE346" s="4" t="s">
        <v>816</v>
      </c>
      <c r="AF346" s="4" t="s">
        <v>816</v>
      </c>
    </row>
    <row r="347" ht="14.25" hidden="1" customHeight="1">
      <c r="A347" s="11">
        <v>2023.0</v>
      </c>
      <c r="B347" s="12" t="s">
        <v>462</v>
      </c>
      <c r="C347" s="12" t="s">
        <v>463</v>
      </c>
      <c r="D347" s="11">
        <v>10.0</v>
      </c>
      <c r="E347" s="12" t="s">
        <v>35</v>
      </c>
      <c r="F347" s="11">
        <v>100.0</v>
      </c>
      <c r="G347" s="12" t="s">
        <v>35</v>
      </c>
      <c r="H347" s="11">
        <v>100.0</v>
      </c>
      <c r="I347" s="12" t="s">
        <v>36</v>
      </c>
      <c r="J347" s="11">
        <v>3.0</v>
      </c>
      <c r="K347" s="12" t="s">
        <v>469</v>
      </c>
      <c r="L347" s="11">
        <v>3200.0</v>
      </c>
      <c r="M347" s="12" t="s">
        <v>471</v>
      </c>
      <c r="N347" s="11">
        <v>3202.0</v>
      </c>
      <c r="O347" s="12" t="s">
        <v>472</v>
      </c>
      <c r="P347" s="11">
        <v>14617.0</v>
      </c>
      <c r="Q347" s="12" t="s">
        <v>7999</v>
      </c>
      <c r="R347" s="12" t="s">
        <v>8000</v>
      </c>
      <c r="S347" s="11">
        <v>3846.0</v>
      </c>
      <c r="T347" s="11">
        <v>1.0</v>
      </c>
      <c r="U347" s="12" t="s">
        <v>7618</v>
      </c>
      <c r="V347" s="11">
        <v>5083.0</v>
      </c>
      <c r="W347" s="11">
        <v>2.47317834E8</v>
      </c>
      <c r="X347" s="11">
        <v>270790.0</v>
      </c>
      <c r="Y347" s="11">
        <v>2.7078989E7</v>
      </c>
      <c r="Z347" s="12" t="s">
        <v>8001</v>
      </c>
      <c r="AA347" s="12" t="s">
        <v>7620</v>
      </c>
      <c r="AB347" s="16">
        <v>45507.0</v>
      </c>
      <c r="AC347" s="12" t="s">
        <v>4512</v>
      </c>
      <c r="AD347" s="12" t="s">
        <v>816</v>
      </c>
      <c r="AE347" s="12" t="s">
        <v>816</v>
      </c>
      <c r="AF347" s="12" t="s">
        <v>816</v>
      </c>
    </row>
    <row r="348" ht="14.25" hidden="1" customHeight="1">
      <c r="A348" s="3">
        <v>2023.0</v>
      </c>
      <c r="B348" s="4" t="s">
        <v>462</v>
      </c>
      <c r="C348" s="4" t="s">
        <v>463</v>
      </c>
      <c r="D348" s="3">
        <v>10.0</v>
      </c>
      <c r="E348" s="4" t="s">
        <v>35</v>
      </c>
      <c r="F348" s="3">
        <v>100.0</v>
      </c>
      <c r="G348" s="4" t="s">
        <v>35</v>
      </c>
      <c r="H348" s="3">
        <v>100.0</v>
      </c>
      <c r="I348" s="4" t="s">
        <v>36</v>
      </c>
      <c r="J348" s="3">
        <v>3.0</v>
      </c>
      <c r="K348" s="4" t="s">
        <v>469</v>
      </c>
      <c r="L348" s="3">
        <v>3200.0</v>
      </c>
      <c r="M348" s="4" t="s">
        <v>471</v>
      </c>
      <c r="N348" s="3">
        <v>3202.0</v>
      </c>
      <c r="O348" s="4" t="s">
        <v>472</v>
      </c>
      <c r="P348" s="3">
        <v>14620.0</v>
      </c>
      <c r="Q348" s="4" t="s">
        <v>8002</v>
      </c>
      <c r="R348" s="4" t="s">
        <v>8003</v>
      </c>
      <c r="S348" s="3">
        <v>417.0</v>
      </c>
      <c r="T348" s="3">
        <v>1.0</v>
      </c>
      <c r="U348" s="4" t="s">
        <v>7618</v>
      </c>
      <c r="V348" s="3">
        <v>5085.0</v>
      </c>
      <c r="W348" s="3">
        <v>6.9621419E7</v>
      </c>
      <c r="X348" s="3">
        <v>26900.0</v>
      </c>
      <c r="Y348" s="3">
        <v>0.0</v>
      </c>
      <c r="Z348" s="4" t="s">
        <v>8004</v>
      </c>
      <c r="AA348" s="4" t="s">
        <v>7620</v>
      </c>
      <c r="AB348" s="5">
        <v>45507.0</v>
      </c>
      <c r="AC348" s="4" t="s">
        <v>4512</v>
      </c>
      <c r="AD348" s="4" t="s">
        <v>816</v>
      </c>
      <c r="AE348" s="4" t="s">
        <v>816</v>
      </c>
      <c r="AF348" s="4" t="s">
        <v>816</v>
      </c>
    </row>
    <row r="349" ht="14.25" hidden="1" customHeight="1">
      <c r="A349" s="11">
        <v>2023.0</v>
      </c>
      <c r="B349" s="12" t="s">
        <v>462</v>
      </c>
      <c r="C349" s="12" t="s">
        <v>463</v>
      </c>
      <c r="D349" s="11">
        <v>10.0</v>
      </c>
      <c r="E349" s="12" t="s">
        <v>35</v>
      </c>
      <c r="F349" s="11">
        <v>100.0</v>
      </c>
      <c r="G349" s="12" t="s">
        <v>35</v>
      </c>
      <c r="H349" s="11">
        <v>100.0</v>
      </c>
      <c r="I349" s="12" t="s">
        <v>36</v>
      </c>
      <c r="J349" s="11">
        <v>3.0</v>
      </c>
      <c r="K349" s="12" t="s">
        <v>469</v>
      </c>
      <c r="L349" s="11">
        <v>3200.0</v>
      </c>
      <c r="M349" s="12" t="s">
        <v>471</v>
      </c>
      <c r="N349" s="11">
        <v>3202.0</v>
      </c>
      <c r="O349" s="12" t="s">
        <v>472</v>
      </c>
      <c r="P349" s="11">
        <v>14620.0</v>
      </c>
      <c r="Q349" s="12" t="s">
        <v>8002</v>
      </c>
      <c r="R349" s="12" t="s">
        <v>8003</v>
      </c>
      <c r="S349" s="11">
        <v>417.0</v>
      </c>
      <c r="T349" s="11">
        <v>1.0</v>
      </c>
      <c r="U349" s="12" t="s">
        <v>7618</v>
      </c>
      <c r="V349" s="11">
        <v>5085.0</v>
      </c>
      <c r="W349" s="11">
        <v>6.9621419E7</v>
      </c>
      <c r="X349" s="11">
        <v>1.29092E7</v>
      </c>
      <c r="Y349" s="11">
        <v>2909200.0</v>
      </c>
      <c r="Z349" s="12" t="s">
        <v>8004</v>
      </c>
      <c r="AA349" s="12" t="s">
        <v>7620</v>
      </c>
      <c r="AB349" s="16">
        <v>45507.0</v>
      </c>
      <c r="AC349" s="12" t="s">
        <v>4512</v>
      </c>
      <c r="AD349" s="12" t="s">
        <v>816</v>
      </c>
      <c r="AE349" s="12" t="s">
        <v>816</v>
      </c>
      <c r="AF349" s="12" t="s">
        <v>816</v>
      </c>
    </row>
    <row r="350" ht="14.25" hidden="1" customHeight="1">
      <c r="A350" s="3">
        <v>2023.0</v>
      </c>
      <c r="B350" s="4" t="s">
        <v>462</v>
      </c>
      <c r="C350" s="4" t="s">
        <v>463</v>
      </c>
      <c r="D350" s="3">
        <v>10.0</v>
      </c>
      <c r="E350" s="4" t="s">
        <v>35</v>
      </c>
      <c r="F350" s="3">
        <v>100.0</v>
      </c>
      <c r="G350" s="4" t="s">
        <v>35</v>
      </c>
      <c r="H350" s="3">
        <v>100.0</v>
      </c>
      <c r="I350" s="4" t="s">
        <v>36</v>
      </c>
      <c r="J350" s="3">
        <v>3.0</v>
      </c>
      <c r="K350" s="4" t="s">
        <v>469</v>
      </c>
      <c r="L350" s="3">
        <v>3200.0</v>
      </c>
      <c r="M350" s="4" t="s">
        <v>471</v>
      </c>
      <c r="N350" s="3">
        <v>3202.0</v>
      </c>
      <c r="O350" s="4" t="s">
        <v>472</v>
      </c>
      <c r="P350" s="3">
        <v>14625.0</v>
      </c>
      <c r="Q350" s="4" t="s">
        <v>484</v>
      </c>
      <c r="R350" s="4" t="s">
        <v>8005</v>
      </c>
      <c r="S350" s="3">
        <v>3465.0</v>
      </c>
      <c r="T350" s="3">
        <v>1.0</v>
      </c>
      <c r="U350" s="4" t="s">
        <v>7618</v>
      </c>
      <c r="V350" s="3">
        <v>5084.0</v>
      </c>
      <c r="W350" s="3">
        <v>2.00661202E8</v>
      </c>
      <c r="X350" s="3">
        <v>0.0</v>
      </c>
      <c r="Y350" s="3">
        <v>0.0</v>
      </c>
      <c r="Z350" s="4" t="s">
        <v>8006</v>
      </c>
      <c r="AA350" s="4" t="s">
        <v>7620</v>
      </c>
      <c r="AB350" s="5">
        <v>45507.0</v>
      </c>
      <c r="AC350" s="4" t="s">
        <v>4512</v>
      </c>
      <c r="AD350" s="4" t="s">
        <v>816</v>
      </c>
      <c r="AE350" s="4" t="s">
        <v>816</v>
      </c>
      <c r="AF350" s="4" t="s">
        <v>816</v>
      </c>
    </row>
    <row r="351" ht="14.25" hidden="1" customHeight="1">
      <c r="A351" s="11">
        <v>2023.0</v>
      </c>
      <c r="B351" s="12" t="s">
        <v>462</v>
      </c>
      <c r="C351" s="12" t="s">
        <v>463</v>
      </c>
      <c r="D351" s="11">
        <v>10.0</v>
      </c>
      <c r="E351" s="12" t="s">
        <v>35</v>
      </c>
      <c r="F351" s="11">
        <v>100.0</v>
      </c>
      <c r="G351" s="12" t="s">
        <v>35</v>
      </c>
      <c r="H351" s="11">
        <v>100.0</v>
      </c>
      <c r="I351" s="12" t="s">
        <v>36</v>
      </c>
      <c r="J351" s="11">
        <v>3.0</v>
      </c>
      <c r="K351" s="12" t="s">
        <v>469</v>
      </c>
      <c r="L351" s="11">
        <v>3200.0</v>
      </c>
      <c r="M351" s="12" t="s">
        <v>471</v>
      </c>
      <c r="N351" s="11">
        <v>3202.0</v>
      </c>
      <c r="O351" s="12" t="s">
        <v>472</v>
      </c>
      <c r="P351" s="11">
        <v>14625.0</v>
      </c>
      <c r="Q351" s="12" t="s">
        <v>484</v>
      </c>
      <c r="R351" s="12" t="s">
        <v>8005</v>
      </c>
      <c r="S351" s="11">
        <v>3465.0</v>
      </c>
      <c r="T351" s="11">
        <v>1.0</v>
      </c>
      <c r="U351" s="12" t="s">
        <v>7618</v>
      </c>
      <c r="V351" s="11">
        <v>5084.0</v>
      </c>
      <c r="W351" s="11">
        <v>2.00661202E8</v>
      </c>
      <c r="X351" s="11">
        <v>1.16368E7</v>
      </c>
      <c r="Y351" s="11">
        <v>1.16368E7</v>
      </c>
      <c r="Z351" s="12" t="s">
        <v>8006</v>
      </c>
      <c r="AA351" s="12" t="s">
        <v>7620</v>
      </c>
      <c r="AB351" s="16">
        <v>45507.0</v>
      </c>
      <c r="AC351" s="12" t="s">
        <v>4512</v>
      </c>
      <c r="AD351" s="12" t="s">
        <v>816</v>
      </c>
      <c r="AE351" s="12" t="s">
        <v>816</v>
      </c>
      <c r="AF351" s="12" t="s">
        <v>816</v>
      </c>
    </row>
    <row r="352" ht="14.25" hidden="1" customHeight="1">
      <c r="A352" s="3">
        <v>2023.0</v>
      </c>
      <c r="B352" s="4" t="s">
        <v>462</v>
      </c>
      <c r="C352" s="4" t="s">
        <v>463</v>
      </c>
      <c r="D352" s="3">
        <v>10.0</v>
      </c>
      <c r="E352" s="4" t="s">
        <v>35</v>
      </c>
      <c r="F352" s="3">
        <v>100.0</v>
      </c>
      <c r="G352" s="4" t="s">
        <v>35</v>
      </c>
      <c r="H352" s="3">
        <v>100.0</v>
      </c>
      <c r="I352" s="4" t="s">
        <v>36</v>
      </c>
      <c r="J352" s="3">
        <v>3.0</v>
      </c>
      <c r="K352" s="4" t="s">
        <v>469</v>
      </c>
      <c r="L352" s="3">
        <v>3200.0</v>
      </c>
      <c r="M352" s="4" t="s">
        <v>471</v>
      </c>
      <c r="N352" s="3">
        <v>3202.0</v>
      </c>
      <c r="O352" s="4" t="s">
        <v>472</v>
      </c>
      <c r="P352" s="3">
        <v>14625.0</v>
      </c>
      <c r="Q352" s="4" t="s">
        <v>484</v>
      </c>
      <c r="R352" s="4" t="s">
        <v>8005</v>
      </c>
      <c r="S352" s="3">
        <v>3465.0</v>
      </c>
      <c r="T352" s="3">
        <v>1.0</v>
      </c>
      <c r="U352" s="4" t="s">
        <v>7618</v>
      </c>
      <c r="V352" s="3">
        <v>5084.0</v>
      </c>
      <c r="W352" s="3">
        <v>2.00661202E8</v>
      </c>
      <c r="X352" s="3">
        <v>0.0</v>
      </c>
      <c r="Y352" s="3">
        <v>0.0</v>
      </c>
      <c r="Z352" s="4" t="s">
        <v>8006</v>
      </c>
      <c r="AA352" s="4" t="s">
        <v>7620</v>
      </c>
      <c r="AB352" s="5">
        <v>45507.0</v>
      </c>
      <c r="AC352" s="4" t="s">
        <v>4512</v>
      </c>
      <c r="AD352" s="4" t="s">
        <v>816</v>
      </c>
      <c r="AE352" s="4" t="s">
        <v>816</v>
      </c>
      <c r="AF352" s="4" t="s">
        <v>816</v>
      </c>
    </row>
    <row r="353" ht="14.25" hidden="1" customHeight="1">
      <c r="A353" s="11">
        <v>2023.0</v>
      </c>
      <c r="B353" s="12" t="s">
        <v>462</v>
      </c>
      <c r="C353" s="12" t="s">
        <v>463</v>
      </c>
      <c r="D353" s="11">
        <v>10.0</v>
      </c>
      <c r="E353" s="12" t="s">
        <v>35</v>
      </c>
      <c r="F353" s="11">
        <v>100.0</v>
      </c>
      <c r="G353" s="12" t="s">
        <v>35</v>
      </c>
      <c r="H353" s="11">
        <v>100.0</v>
      </c>
      <c r="I353" s="12" t="s">
        <v>36</v>
      </c>
      <c r="J353" s="11">
        <v>3.0</v>
      </c>
      <c r="K353" s="12" t="s">
        <v>469</v>
      </c>
      <c r="L353" s="11">
        <v>3200.0</v>
      </c>
      <c r="M353" s="12" t="s">
        <v>471</v>
      </c>
      <c r="N353" s="11">
        <v>3202.0</v>
      </c>
      <c r="O353" s="12" t="s">
        <v>472</v>
      </c>
      <c r="P353" s="11">
        <v>15020.0</v>
      </c>
      <c r="Q353" s="12" t="s">
        <v>8007</v>
      </c>
      <c r="R353" s="12" t="s">
        <v>8008</v>
      </c>
      <c r="S353" s="11">
        <v>94.0</v>
      </c>
      <c r="T353" s="11">
        <v>1.0</v>
      </c>
      <c r="U353" s="12" t="s">
        <v>7618</v>
      </c>
      <c r="V353" s="11">
        <v>5753.0</v>
      </c>
      <c r="W353" s="11">
        <v>2.17851127E8</v>
      </c>
      <c r="X353" s="11">
        <v>0.0</v>
      </c>
      <c r="Y353" s="11">
        <v>0.0</v>
      </c>
      <c r="Z353" s="12" t="s">
        <v>8009</v>
      </c>
      <c r="AA353" s="12" t="s">
        <v>7620</v>
      </c>
      <c r="AB353" s="16">
        <v>45507.0</v>
      </c>
      <c r="AC353" s="12" t="s">
        <v>4512</v>
      </c>
      <c r="AD353" s="12" t="s">
        <v>816</v>
      </c>
      <c r="AE353" s="12" t="s">
        <v>816</v>
      </c>
      <c r="AF353" s="12" t="s">
        <v>816</v>
      </c>
    </row>
    <row r="354" ht="14.25" hidden="1" customHeight="1">
      <c r="A354" s="3">
        <v>2023.0</v>
      </c>
      <c r="B354" s="4" t="s">
        <v>462</v>
      </c>
      <c r="C354" s="4" t="s">
        <v>463</v>
      </c>
      <c r="D354" s="3">
        <v>10.0</v>
      </c>
      <c r="E354" s="4" t="s">
        <v>35</v>
      </c>
      <c r="F354" s="3">
        <v>100.0</v>
      </c>
      <c r="G354" s="4" t="s">
        <v>35</v>
      </c>
      <c r="H354" s="3">
        <v>100.0</v>
      </c>
      <c r="I354" s="4" t="s">
        <v>36</v>
      </c>
      <c r="J354" s="3">
        <v>3.0</v>
      </c>
      <c r="K354" s="4" t="s">
        <v>469</v>
      </c>
      <c r="L354" s="3">
        <v>3200.0</v>
      </c>
      <c r="M354" s="4" t="s">
        <v>471</v>
      </c>
      <c r="N354" s="3">
        <v>3202.0</v>
      </c>
      <c r="O354" s="4" t="s">
        <v>472</v>
      </c>
      <c r="P354" s="3">
        <v>15020.0</v>
      </c>
      <c r="Q354" s="4" t="s">
        <v>8007</v>
      </c>
      <c r="R354" s="4" t="s">
        <v>8008</v>
      </c>
      <c r="S354" s="3">
        <v>94.0</v>
      </c>
      <c r="T354" s="3">
        <v>1.0</v>
      </c>
      <c r="U354" s="4" t="s">
        <v>7618</v>
      </c>
      <c r="V354" s="3">
        <v>5753.0</v>
      </c>
      <c r="W354" s="3">
        <v>2.17851127E8</v>
      </c>
      <c r="X354" s="3">
        <v>3.1125112E7</v>
      </c>
      <c r="Y354" s="3">
        <v>2.04905E7</v>
      </c>
      <c r="Z354" s="4" t="s">
        <v>8009</v>
      </c>
      <c r="AA354" s="4" t="s">
        <v>7620</v>
      </c>
      <c r="AB354" s="5">
        <v>45507.0</v>
      </c>
      <c r="AC354" s="4" t="s">
        <v>4512</v>
      </c>
      <c r="AD354" s="4" t="s">
        <v>816</v>
      </c>
      <c r="AE354" s="4" t="s">
        <v>816</v>
      </c>
      <c r="AF354" s="4" t="s">
        <v>816</v>
      </c>
    </row>
    <row r="355" ht="14.25" hidden="1" customHeight="1">
      <c r="A355" s="11">
        <v>2023.0</v>
      </c>
      <c r="B355" s="12" t="s">
        <v>462</v>
      </c>
      <c r="C355" s="12" t="s">
        <v>463</v>
      </c>
      <c r="D355" s="11">
        <v>10.0</v>
      </c>
      <c r="E355" s="12" t="s">
        <v>35</v>
      </c>
      <c r="F355" s="11">
        <v>100.0</v>
      </c>
      <c r="G355" s="12" t="s">
        <v>35</v>
      </c>
      <c r="H355" s="11">
        <v>100.0</v>
      </c>
      <c r="I355" s="12" t="s">
        <v>36</v>
      </c>
      <c r="J355" s="11">
        <v>3.0</v>
      </c>
      <c r="K355" s="12" t="s">
        <v>469</v>
      </c>
      <c r="L355" s="11">
        <v>3200.0</v>
      </c>
      <c r="M355" s="12" t="s">
        <v>471</v>
      </c>
      <c r="N355" s="11">
        <v>3202.0</v>
      </c>
      <c r="O355" s="12" t="s">
        <v>472</v>
      </c>
      <c r="P355" s="11">
        <v>15021.0</v>
      </c>
      <c r="Q355" s="12" t="s">
        <v>8010</v>
      </c>
      <c r="R355" s="12" t="s">
        <v>8011</v>
      </c>
      <c r="S355" s="11">
        <v>596.0</v>
      </c>
      <c r="T355" s="11">
        <v>1.0</v>
      </c>
      <c r="U355" s="12" t="s">
        <v>7618</v>
      </c>
      <c r="V355" s="11">
        <v>5754.0</v>
      </c>
      <c r="W355" s="11">
        <v>3.3515373E8</v>
      </c>
      <c r="X355" s="11">
        <v>0.0</v>
      </c>
      <c r="Y355" s="11">
        <v>0.0</v>
      </c>
      <c r="Z355" s="12" t="s">
        <v>8012</v>
      </c>
      <c r="AA355" s="12" t="s">
        <v>7620</v>
      </c>
      <c r="AB355" s="16">
        <v>45507.0</v>
      </c>
      <c r="AC355" s="12" t="s">
        <v>4512</v>
      </c>
      <c r="AD355" s="12" t="s">
        <v>816</v>
      </c>
      <c r="AE355" s="12" t="s">
        <v>816</v>
      </c>
      <c r="AF355" s="12" t="s">
        <v>816</v>
      </c>
    </row>
    <row r="356" ht="14.25" hidden="1" customHeight="1">
      <c r="A356" s="3">
        <v>2023.0</v>
      </c>
      <c r="B356" s="4" t="s">
        <v>462</v>
      </c>
      <c r="C356" s="4" t="s">
        <v>463</v>
      </c>
      <c r="D356" s="3">
        <v>10.0</v>
      </c>
      <c r="E356" s="4" t="s">
        <v>35</v>
      </c>
      <c r="F356" s="3">
        <v>100.0</v>
      </c>
      <c r="G356" s="4" t="s">
        <v>35</v>
      </c>
      <c r="H356" s="3">
        <v>100.0</v>
      </c>
      <c r="I356" s="4" t="s">
        <v>36</v>
      </c>
      <c r="J356" s="3">
        <v>3.0</v>
      </c>
      <c r="K356" s="4" t="s">
        <v>469</v>
      </c>
      <c r="L356" s="3">
        <v>3200.0</v>
      </c>
      <c r="M356" s="4" t="s">
        <v>471</v>
      </c>
      <c r="N356" s="3">
        <v>3202.0</v>
      </c>
      <c r="O356" s="4" t="s">
        <v>472</v>
      </c>
      <c r="P356" s="3">
        <v>15021.0</v>
      </c>
      <c r="Q356" s="4" t="s">
        <v>8010</v>
      </c>
      <c r="R356" s="4" t="s">
        <v>8011</v>
      </c>
      <c r="S356" s="3">
        <v>596.0</v>
      </c>
      <c r="T356" s="3">
        <v>1.0</v>
      </c>
      <c r="U356" s="4" t="s">
        <v>7618</v>
      </c>
      <c r="V356" s="3">
        <v>5754.0</v>
      </c>
      <c r="W356" s="3">
        <v>3.3515373E8</v>
      </c>
      <c r="X356" s="3">
        <v>2.0E7</v>
      </c>
      <c r="Y356" s="3">
        <v>2.0E7</v>
      </c>
      <c r="Z356" s="4" t="s">
        <v>8012</v>
      </c>
      <c r="AA356" s="4" t="s">
        <v>7620</v>
      </c>
      <c r="AB356" s="5">
        <v>45507.0</v>
      </c>
      <c r="AC356" s="4" t="s">
        <v>4512</v>
      </c>
      <c r="AD356" s="4" t="s">
        <v>816</v>
      </c>
      <c r="AE356" s="4" t="s">
        <v>816</v>
      </c>
      <c r="AF356" s="4" t="s">
        <v>816</v>
      </c>
    </row>
    <row r="357" ht="14.25" hidden="1" customHeight="1">
      <c r="A357" s="11">
        <v>2023.0</v>
      </c>
      <c r="B357" s="12" t="s">
        <v>511</v>
      </c>
      <c r="C357" s="12" t="s">
        <v>512</v>
      </c>
      <c r="D357" s="11">
        <v>10.0</v>
      </c>
      <c r="E357" s="12" t="s">
        <v>35</v>
      </c>
      <c r="F357" s="11">
        <v>100.0</v>
      </c>
      <c r="G357" s="12" t="s">
        <v>35</v>
      </c>
      <c r="H357" s="11">
        <v>101.0</v>
      </c>
      <c r="I357" s="12" t="s">
        <v>513</v>
      </c>
      <c r="J357" s="11">
        <v>4.0</v>
      </c>
      <c r="K357" s="12" t="s">
        <v>42</v>
      </c>
      <c r="L357" s="11">
        <v>4500.0</v>
      </c>
      <c r="M357" s="12" t="s">
        <v>92</v>
      </c>
      <c r="N357" s="11">
        <v>4509.0</v>
      </c>
      <c r="O357" s="12" t="s">
        <v>93</v>
      </c>
      <c r="P357" s="11">
        <v>13856.0</v>
      </c>
      <c r="Q357" s="12" t="s">
        <v>515</v>
      </c>
      <c r="R357" s="12" t="s">
        <v>8013</v>
      </c>
      <c r="S357" s="11">
        <v>374.0</v>
      </c>
      <c r="T357" s="11">
        <v>1.0</v>
      </c>
      <c r="U357" s="12" t="s">
        <v>7618</v>
      </c>
      <c r="V357" s="11">
        <v>4052.0</v>
      </c>
      <c r="W357" s="11">
        <v>1.92E9</v>
      </c>
      <c r="X357" s="11">
        <v>5.09217275E8</v>
      </c>
      <c r="Y357" s="11">
        <v>4.98700122E8</v>
      </c>
      <c r="Z357" s="12" t="s">
        <v>8014</v>
      </c>
      <c r="AA357" s="12" t="s">
        <v>7620</v>
      </c>
      <c r="AB357" s="16">
        <v>45507.0</v>
      </c>
      <c r="AC357" s="12" t="s">
        <v>4512</v>
      </c>
      <c r="AD357" s="12" t="s">
        <v>816</v>
      </c>
      <c r="AE357" s="12" t="s">
        <v>816</v>
      </c>
      <c r="AF357" s="12" t="s">
        <v>816</v>
      </c>
    </row>
    <row r="358" ht="14.25" hidden="1" customHeight="1">
      <c r="A358" s="3">
        <v>2023.0</v>
      </c>
      <c r="B358" s="4" t="s">
        <v>511</v>
      </c>
      <c r="C358" s="4" t="s">
        <v>512</v>
      </c>
      <c r="D358" s="3">
        <v>10.0</v>
      </c>
      <c r="E358" s="4" t="s">
        <v>35</v>
      </c>
      <c r="F358" s="3">
        <v>100.0</v>
      </c>
      <c r="G358" s="4" t="s">
        <v>35</v>
      </c>
      <c r="H358" s="3">
        <v>101.0</v>
      </c>
      <c r="I358" s="4" t="s">
        <v>513</v>
      </c>
      <c r="J358" s="3">
        <v>4.0</v>
      </c>
      <c r="K358" s="4" t="s">
        <v>42</v>
      </c>
      <c r="L358" s="3">
        <v>4500.0</v>
      </c>
      <c r="M358" s="4" t="s">
        <v>92</v>
      </c>
      <c r="N358" s="3">
        <v>4509.0</v>
      </c>
      <c r="O358" s="4" t="s">
        <v>93</v>
      </c>
      <c r="P358" s="3">
        <v>13856.0</v>
      </c>
      <c r="Q358" s="4" t="s">
        <v>515</v>
      </c>
      <c r="R358" s="4" t="s">
        <v>8013</v>
      </c>
      <c r="S358" s="3">
        <v>374.0</v>
      </c>
      <c r="T358" s="3">
        <v>1.0</v>
      </c>
      <c r="U358" s="4" t="s">
        <v>7618</v>
      </c>
      <c r="V358" s="3">
        <v>4052.0</v>
      </c>
      <c r="W358" s="3">
        <v>1.92E9</v>
      </c>
      <c r="X358" s="3">
        <v>1.749078273E9</v>
      </c>
      <c r="Y358" s="3">
        <v>1.50875149E8</v>
      </c>
      <c r="Z358" s="4" t="s">
        <v>8014</v>
      </c>
      <c r="AA358" s="4" t="s">
        <v>7620</v>
      </c>
      <c r="AB358" s="5">
        <v>45507.0</v>
      </c>
      <c r="AC358" s="4" t="s">
        <v>4512</v>
      </c>
      <c r="AD358" s="4" t="s">
        <v>816</v>
      </c>
      <c r="AE358" s="4" t="s">
        <v>816</v>
      </c>
      <c r="AF358" s="4" t="s">
        <v>816</v>
      </c>
    </row>
    <row r="359" ht="14.25" hidden="1" customHeight="1">
      <c r="A359" s="11">
        <v>2023.0</v>
      </c>
      <c r="B359" s="12" t="s">
        <v>511</v>
      </c>
      <c r="C359" s="12" t="s">
        <v>512</v>
      </c>
      <c r="D359" s="11">
        <v>60.0</v>
      </c>
      <c r="E359" s="12" t="s">
        <v>565</v>
      </c>
      <c r="F359" s="11">
        <v>6136.0</v>
      </c>
      <c r="G359" s="12" t="s">
        <v>566</v>
      </c>
      <c r="H359" s="11">
        <v>300.0</v>
      </c>
      <c r="I359" s="12" t="s">
        <v>567</v>
      </c>
      <c r="J359" s="11">
        <v>4.0</v>
      </c>
      <c r="K359" s="12" t="s">
        <v>42</v>
      </c>
      <c r="L359" s="11">
        <v>4500.0</v>
      </c>
      <c r="M359" s="12" t="s">
        <v>92</v>
      </c>
      <c r="N359" s="11">
        <v>4509.0</v>
      </c>
      <c r="O359" s="12" t="s">
        <v>93</v>
      </c>
      <c r="P359" s="11">
        <v>13856.0</v>
      </c>
      <c r="Q359" s="12" t="s">
        <v>515</v>
      </c>
      <c r="R359" s="12" t="s">
        <v>8013</v>
      </c>
      <c r="S359" s="11">
        <v>374.0</v>
      </c>
      <c r="T359" s="11">
        <v>1.0</v>
      </c>
      <c r="U359" s="12" t="s">
        <v>7618</v>
      </c>
      <c r="V359" s="11">
        <v>4052.0</v>
      </c>
      <c r="W359" s="11">
        <v>1.92E9</v>
      </c>
      <c r="X359" s="11">
        <v>0.0</v>
      </c>
      <c r="Y359" s="11">
        <v>0.0</v>
      </c>
      <c r="Z359" s="12" t="s">
        <v>8014</v>
      </c>
      <c r="AA359" s="12" t="s">
        <v>7620</v>
      </c>
      <c r="AB359" s="16">
        <v>45507.0</v>
      </c>
      <c r="AC359" s="12" t="s">
        <v>4512</v>
      </c>
      <c r="AD359" s="12" t="s">
        <v>816</v>
      </c>
      <c r="AE359" s="12" t="s">
        <v>816</v>
      </c>
      <c r="AF359" s="12" t="s">
        <v>816</v>
      </c>
    </row>
    <row r="360" ht="14.25" hidden="1" customHeight="1">
      <c r="A360" s="3">
        <v>2023.0</v>
      </c>
      <c r="B360" s="4" t="s">
        <v>511</v>
      </c>
      <c r="C360" s="4" t="s">
        <v>512</v>
      </c>
      <c r="D360" s="3">
        <v>60.0</v>
      </c>
      <c r="E360" s="4" t="s">
        <v>565</v>
      </c>
      <c r="F360" s="3">
        <v>6136.0</v>
      </c>
      <c r="G360" s="4" t="s">
        <v>566</v>
      </c>
      <c r="H360" s="3">
        <v>300.0</v>
      </c>
      <c r="I360" s="4" t="s">
        <v>567</v>
      </c>
      <c r="J360" s="3">
        <v>4.0</v>
      </c>
      <c r="K360" s="4" t="s">
        <v>42</v>
      </c>
      <c r="L360" s="3">
        <v>4500.0</v>
      </c>
      <c r="M360" s="4" t="s">
        <v>92</v>
      </c>
      <c r="N360" s="3">
        <v>4509.0</v>
      </c>
      <c r="O360" s="4" t="s">
        <v>93</v>
      </c>
      <c r="P360" s="3">
        <v>13856.0</v>
      </c>
      <c r="Q360" s="4" t="s">
        <v>515</v>
      </c>
      <c r="R360" s="4" t="s">
        <v>8015</v>
      </c>
      <c r="S360" s="3"/>
      <c r="T360" s="3"/>
      <c r="U360" s="4" t="s">
        <v>752</v>
      </c>
      <c r="V360" s="3"/>
      <c r="W360" s="3"/>
      <c r="X360" s="3"/>
      <c r="Y360" s="3"/>
      <c r="Z360" s="4" t="s">
        <v>752</v>
      </c>
      <c r="AA360" s="4" t="s">
        <v>752</v>
      </c>
      <c r="AB360" s="5"/>
      <c r="AC360" s="4" t="s">
        <v>816</v>
      </c>
      <c r="AD360" s="4" t="s">
        <v>752</v>
      </c>
      <c r="AE360" s="4" t="s">
        <v>752</v>
      </c>
      <c r="AF360" s="4" t="s">
        <v>752</v>
      </c>
    </row>
    <row r="361" ht="14.25" hidden="1" customHeight="1"/>
    <row r="362" ht="14.25" hidden="1" customHeight="1"/>
    <row r="363" ht="14.25" hidden="1" customHeight="1"/>
    <row r="364" ht="14.25" hidden="1" customHeight="1"/>
    <row r="365" ht="14.25" hidden="1" customHeight="1"/>
    <row r="366" ht="14.25" hidden="1" customHeight="1"/>
    <row r="367" ht="14.25" hidden="1" customHeight="1"/>
    <row r="368" ht="14.25" hidden="1" customHeight="1"/>
    <row r="369" ht="14.25" hidden="1" customHeight="1"/>
    <row r="370" ht="14.25" hidden="1" customHeight="1"/>
    <row r="371" ht="14.25" hidden="1" customHeight="1"/>
    <row r="372" ht="14.25" hidden="1" customHeight="1"/>
    <row r="373" ht="14.25" hidden="1" customHeight="1"/>
    <row r="374" ht="14.25" hidden="1" customHeight="1"/>
    <row r="375" ht="14.25" hidden="1" customHeight="1"/>
    <row r="376" ht="14.25" hidden="1" customHeight="1"/>
    <row r="377" ht="14.25" hidden="1" customHeight="1"/>
    <row r="378" ht="14.25" hidden="1" customHeight="1"/>
    <row r="379" ht="14.25" hidden="1" customHeight="1"/>
    <row r="380" ht="14.25" hidden="1" customHeight="1"/>
    <row r="381" ht="14.25" hidden="1" customHeight="1"/>
    <row r="382" ht="14.25" hidden="1" customHeight="1"/>
    <row r="383" ht="14.25" hidden="1" customHeight="1"/>
    <row r="384" ht="14.25" hidden="1" customHeight="1"/>
    <row r="385" ht="14.25" hidden="1" customHeight="1"/>
    <row r="386" ht="14.25" hidden="1" customHeight="1"/>
    <row r="387" ht="14.25" hidden="1" customHeight="1"/>
    <row r="388" ht="14.25" hidden="1" customHeight="1"/>
    <row r="389" ht="14.25" hidden="1" customHeight="1"/>
    <row r="390" ht="14.25" hidden="1" customHeight="1"/>
    <row r="391" ht="14.25" hidden="1" customHeight="1"/>
    <row r="392" ht="14.25" hidden="1" customHeight="1"/>
    <row r="393" ht="14.25" hidden="1" customHeight="1"/>
    <row r="394" ht="14.25" hidden="1" customHeight="1"/>
    <row r="395" ht="14.25" hidden="1" customHeight="1"/>
    <row r="396" ht="14.25" hidden="1" customHeight="1"/>
    <row r="397" ht="14.25" hidden="1" customHeight="1"/>
    <row r="398" ht="14.25" hidden="1" customHeight="1"/>
    <row r="399" ht="14.25" hidden="1" customHeight="1"/>
    <row r="400" ht="14.25" hidden="1" customHeight="1"/>
    <row r="401" ht="14.25" hidden="1" customHeight="1"/>
    <row r="402" ht="14.25" hidden="1" customHeight="1"/>
    <row r="403" ht="14.25" hidden="1" customHeight="1"/>
    <row r="404" ht="14.25" hidden="1" customHeight="1"/>
    <row r="405" ht="14.25" hidden="1" customHeight="1"/>
    <row r="406" ht="14.25" hidden="1" customHeight="1"/>
    <row r="407" ht="14.25" hidden="1" customHeight="1"/>
    <row r="408" ht="14.25" hidden="1" customHeight="1"/>
    <row r="409" ht="14.25" hidden="1" customHeight="1"/>
    <row r="410" ht="14.25" hidden="1" customHeight="1"/>
    <row r="411" ht="14.25" hidden="1" customHeight="1"/>
    <row r="412" ht="14.25" hidden="1" customHeight="1"/>
    <row r="413" ht="14.25" hidden="1" customHeight="1"/>
    <row r="414" ht="14.25" hidden="1" customHeight="1"/>
    <row r="415" ht="14.25" hidden="1" customHeight="1"/>
    <row r="416" ht="14.25" hidden="1" customHeight="1"/>
    <row r="417" ht="14.25" hidden="1" customHeight="1"/>
    <row r="418" ht="14.25" hidden="1" customHeight="1"/>
    <row r="419" ht="14.25" hidden="1" customHeight="1"/>
    <row r="420" ht="14.25" hidden="1" customHeight="1"/>
    <row r="421" ht="14.25" hidden="1" customHeight="1"/>
    <row r="422" ht="14.25" hidden="1" customHeight="1"/>
    <row r="423" ht="14.25" hidden="1" customHeight="1"/>
    <row r="424" ht="14.25" hidden="1" customHeight="1"/>
    <row r="425" ht="14.25" hidden="1" customHeight="1"/>
    <row r="426" ht="14.25" hidden="1" customHeight="1"/>
    <row r="427" ht="14.25" hidden="1" customHeight="1"/>
    <row r="428" ht="14.25" hidden="1" customHeight="1"/>
    <row r="429" ht="14.25" hidden="1" customHeight="1"/>
    <row r="430" ht="14.25" hidden="1" customHeight="1"/>
    <row r="431" ht="14.25" hidden="1" customHeight="1"/>
    <row r="432" ht="14.25" hidden="1" customHeight="1"/>
    <row r="433" ht="14.25" hidden="1" customHeight="1"/>
    <row r="434" ht="14.25" hidden="1" customHeight="1"/>
    <row r="435" ht="14.25" hidden="1" customHeight="1"/>
    <row r="436" ht="14.25" hidden="1" customHeight="1"/>
    <row r="437" ht="14.25" hidden="1" customHeight="1"/>
    <row r="438" ht="14.25" hidden="1" customHeight="1"/>
    <row r="439" ht="14.25" hidden="1" customHeight="1"/>
    <row r="440" ht="14.25" hidden="1" customHeight="1"/>
    <row r="441" ht="14.25" hidden="1" customHeight="1"/>
    <row r="442" ht="14.25" hidden="1" customHeight="1"/>
    <row r="443" ht="14.25" hidden="1" customHeight="1"/>
    <row r="444" ht="14.25" hidden="1" customHeight="1"/>
    <row r="445" ht="14.25" hidden="1" customHeight="1"/>
    <row r="446" ht="14.25" hidden="1" customHeight="1"/>
    <row r="447" ht="14.25" hidden="1" customHeight="1"/>
    <row r="448" ht="14.25" hidden="1" customHeight="1"/>
    <row r="449" ht="14.25" hidden="1" customHeight="1"/>
    <row r="450" ht="14.25" hidden="1" customHeight="1"/>
    <row r="451" ht="14.25" hidden="1" customHeight="1"/>
    <row r="452" ht="14.25" hidden="1" customHeight="1"/>
    <row r="453" ht="14.25" hidden="1" customHeight="1"/>
    <row r="454" ht="14.25" hidden="1" customHeight="1"/>
    <row r="455" ht="14.25" hidden="1" customHeight="1"/>
    <row r="456" ht="14.25" hidden="1" customHeight="1"/>
    <row r="457" ht="14.25" hidden="1" customHeight="1"/>
    <row r="458" ht="14.25" hidden="1" customHeight="1"/>
    <row r="459" ht="14.25" hidden="1" customHeight="1"/>
    <row r="460" ht="14.25" hidden="1" customHeight="1"/>
    <row r="461" ht="14.25" hidden="1" customHeight="1"/>
    <row r="462" ht="14.25" hidden="1" customHeight="1"/>
    <row r="463" ht="14.25" hidden="1" customHeight="1"/>
    <row r="464" ht="14.25" hidden="1" customHeight="1"/>
    <row r="465" ht="14.25" hidden="1" customHeight="1"/>
    <row r="466" ht="14.25" hidden="1" customHeight="1"/>
    <row r="467" ht="14.25" hidden="1" customHeight="1"/>
    <row r="468" ht="14.25" hidden="1" customHeight="1"/>
    <row r="469" ht="14.25" hidden="1" customHeight="1"/>
    <row r="470" ht="14.25" hidden="1" customHeight="1"/>
    <row r="471" ht="14.25" hidden="1" customHeight="1"/>
    <row r="472" ht="14.25" hidden="1" customHeight="1"/>
    <row r="473" ht="14.25" hidden="1" customHeight="1"/>
    <row r="474" ht="14.25" hidden="1" customHeight="1"/>
    <row r="475" ht="14.25" hidden="1" customHeight="1"/>
    <row r="476" ht="14.25" hidden="1" customHeight="1"/>
    <row r="477" ht="14.25" hidden="1" customHeight="1"/>
    <row r="478" ht="14.25" hidden="1" customHeight="1"/>
    <row r="479" ht="14.25" hidden="1" customHeight="1"/>
    <row r="480" ht="14.25" hidden="1" customHeight="1"/>
    <row r="481" ht="14.25" hidden="1" customHeight="1"/>
    <row r="482" ht="14.25" hidden="1" customHeight="1"/>
    <row r="483" ht="14.25" hidden="1" customHeight="1"/>
    <row r="484" ht="14.25" hidden="1" customHeight="1"/>
    <row r="485" ht="14.25" hidden="1" customHeight="1"/>
    <row r="486" ht="14.25" hidden="1" customHeight="1"/>
    <row r="487" ht="14.25" hidden="1" customHeight="1"/>
    <row r="488" ht="14.25" hidden="1" customHeight="1"/>
    <row r="489" ht="14.25" hidden="1" customHeight="1"/>
    <row r="490" ht="14.25" hidden="1" customHeight="1"/>
    <row r="491" ht="14.25" hidden="1" customHeight="1"/>
    <row r="492" ht="14.25" hidden="1" customHeight="1"/>
    <row r="493" ht="14.25" hidden="1" customHeight="1"/>
    <row r="494" ht="14.25" hidden="1" customHeight="1"/>
    <row r="495" ht="14.25" hidden="1" customHeight="1"/>
    <row r="496" ht="14.25" hidden="1" customHeight="1"/>
    <row r="497" ht="14.25" hidden="1" customHeight="1"/>
    <row r="498" ht="14.25" hidden="1" customHeight="1"/>
    <row r="499" ht="14.25" hidden="1" customHeight="1"/>
    <row r="500" ht="14.25" hidden="1" customHeight="1"/>
    <row r="501" ht="14.25" hidden="1" customHeight="1"/>
    <row r="502" ht="14.25" hidden="1" customHeight="1"/>
    <row r="503" ht="14.25" hidden="1" customHeight="1"/>
    <row r="504" ht="14.25" hidden="1" customHeight="1"/>
    <row r="505" ht="14.25" hidden="1" customHeight="1"/>
    <row r="506" ht="14.25" hidden="1" customHeight="1"/>
    <row r="507" ht="14.25" hidden="1" customHeight="1"/>
    <row r="508" ht="14.25" hidden="1" customHeight="1"/>
    <row r="509" ht="14.25" hidden="1" customHeight="1"/>
    <row r="510" ht="14.25" hidden="1" customHeight="1"/>
    <row r="511" ht="14.25" hidden="1" customHeight="1"/>
    <row r="512" ht="14.25" hidden="1" customHeight="1"/>
    <row r="513" ht="14.25" hidden="1" customHeight="1"/>
    <row r="514" ht="14.25" hidden="1" customHeight="1"/>
    <row r="515" ht="14.25" hidden="1" customHeight="1"/>
    <row r="516" ht="14.25" hidden="1" customHeight="1"/>
    <row r="517" ht="14.25" hidden="1" customHeight="1"/>
    <row r="518" ht="14.25" hidden="1" customHeight="1"/>
    <row r="519" ht="14.25" hidden="1" customHeight="1"/>
    <row r="520" ht="14.25" hidden="1" customHeight="1"/>
    <row r="521" ht="14.25" hidden="1" customHeight="1"/>
    <row r="522" ht="14.25" hidden="1" customHeight="1"/>
    <row r="523" ht="14.25" hidden="1" customHeight="1"/>
    <row r="524" ht="14.25" hidden="1" customHeight="1"/>
    <row r="525" ht="14.25" hidden="1" customHeight="1"/>
    <row r="526" ht="14.25" hidden="1" customHeight="1"/>
    <row r="527" ht="14.25" hidden="1" customHeight="1"/>
    <row r="528" ht="14.25" hidden="1" customHeight="1"/>
    <row r="529" ht="14.25" hidden="1" customHeight="1"/>
    <row r="530" ht="14.25" hidden="1" customHeight="1"/>
    <row r="531" ht="14.25" hidden="1" customHeight="1"/>
    <row r="532" ht="14.25" hidden="1" customHeight="1"/>
    <row r="533" ht="14.25" hidden="1" customHeight="1"/>
    <row r="534" ht="14.25" hidden="1" customHeight="1"/>
    <row r="535" ht="14.25" hidden="1" customHeight="1"/>
    <row r="536" ht="14.25" hidden="1" customHeight="1"/>
    <row r="537" ht="14.25" hidden="1" customHeight="1"/>
    <row r="538" ht="14.25" hidden="1" customHeight="1"/>
    <row r="539" ht="14.25" hidden="1" customHeight="1"/>
    <row r="540" ht="14.25" hidden="1" customHeight="1"/>
    <row r="541" ht="14.25" hidden="1" customHeight="1"/>
    <row r="542" ht="14.25" hidden="1" customHeight="1"/>
    <row r="543" ht="14.25" hidden="1" customHeight="1"/>
    <row r="544" ht="14.25" hidden="1" customHeight="1"/>
    <row r="545" ht="14.25" hidden="1" customHeight="1"/>
    <row r="546" ht="14.25" hidden="1" customHeight="1"/>
    <row r="547" ht="14.25" hidden="1" customHeight="1"/>
    <row r="548" ht="14.25" hidden="1" customHeight="1"/>
    <row r="549" ht="14.25" hidden="1" customHeight="1"/>
    <row r="550" ht="14.25" hidden="1" customHeight="1"/>
    <row r="551" ht="14.25" hidden="1" customHeight="1"/>
    <row r="552" ht="14.25" hidden="1" customHeight="1"/>
    <row r="553" ht="14.25" hidden="1" customHeight="1"/>
    <row r="554" ht="14.25" hidden="1" customHeight="1"/>
    <row r="555" ht="14.25" hidden="1" customHeight="1"/>
    <row r="556" ht="14.25" hidden="1" customHeight="1"/>
    <row r="557" ht="14.25" hidden="1" customHeight="1"/>
    <row r="558" ht="14.25" hidden="1" customHeight="1"/>
    <row r="559" ht="14.25" hidden="1" customHeight="1"/>
    <row r="560" ht="14.25" hidden="1" customHeight="1"/>
    <row r="561" ht="14.25" hidden="1" customHeight="1"/>
    <row r="562" ht="14.25" hidden="1" customHeight="1"/>
    <row r="563" ht="14.25" hidden="1" customHeight="1"/>
    <row r="564" ht="14.25" hidden="1" customHeight="1"/>
    <row r="565" ht="14.25" hidden="1" customHeight="1"/>
    <row r="566" ht="14.25" hidden="1" customHeight="1"/>
    <row r="567" ht="14.25" hidden="1" customHeight="1"/>
    <row r="568" ht="14.25" hidden="1" customHeight="1"/>
    <row r="569" ht="14.25" hidden="1" customHeight="1"/>
    <row r="570" ht="14.25" hidden="1" customHeight="1"/>
    <row r="571" ht="14.25" hidden="1" customHeight="1"/>
    <row r="572" ht="14.25" hidden="1" customHeight="1"/>
    <row r="573" ht="14.25" hidden="1" customHeight="1"/>
    <row r="574" ht="14.25" hidden="1" customHeight="1"/>
    <row r="575" ht="14.25" hidden="1" customHeight="1"/>
    <row r="576" ht="14.25" hidden="1" customHeight="1"/>
    <row r="577" ht="14.25" hidden="1" customHeight="1"/>
    <row r="578" ht="14.25" hidden="1" customHeight="1"/>
    <row r="579" ht="14.25" hidden="1" customHeight="1"/>
    <row r="580" ht="14.25" hidden="1" customHeight="1"/>
    <row r="581" ht="14.25" hidden="1" customHeight="1"/>
    <row r="582" ht="14.25" hidden="1" customHeight="1"/>
    <row r="583" ht="14.25" hidden="1" customHeight="1"/>
    <row r="584" ht="14.25" hidden="1" customHeight="1"/>
    <row r="585" ht="14.25" hidden="1" customHeight="1"/>
    <row r="586" ht="14.25" hidden="1" customHeight="1"/>
    <row r="587" ht="14.25" hidden="1" customHeight="1"/>
    <row r="588" ht="14.25" hidden="1" customHeight="1"/>
    <row r="589" ht="14.25" hidden="1" customHeight="1"/>
    <row r="590" ht="14.25" hidden="1" customHeight="1"/>
    <row r="591" ht="14.25" hidden="1" customHeight="1"/>
    <row r="592" ht="14.25" hidden="1" customHeight="1"/>
    <row r="593" ht="14.25" hidden="1" customHeight="1"/>
    <row r="594" ht="14.25" hidden="1" customHeight="1"/>
    <row r="595" ht="14.25" hidden="1" customHeight="1"/>
    <row r="596" ht="14.25" hidden="1" customHeight="1"/>
    <row r="597" ht="14.25" hidden="1" customHeight="1"/>
    <row r="598" ht="14.25" hidden="1" customHeight="1"/>
    <row r="599" ht="14.25" hidden="1" customHeight="1"/>
    <row r="600" ht="14.25" hidden="1" customHeight="1"/>
    <row r="601" ht="14.25" hidden="1" customHeight="1"/>
    <row r="602" ht="14.25" hidden="1" customHeight="1"/>
    <row r="603" ht="14.25" hidden="1" customHeight="1"/>
    <row r="604" ht="14.25" hidden="1" customHeight="1"/>
    <row r="605" ht="14.25" hidden="1" customHeight="1"/>
    <row r="606" ht="14.25" hidden="1" customHeight="1"/>
    <row r="607" ht="14.25" hidden="1" customHeight="1"/>
    <row r="608" ht="14.25" hidden="1" customHeight="1"/>
    <row r="609" ht="14.25" hidden="1" customHeight="1"/>
    <row r="610" ht="14.25" hidden="1" customHeight="1"/>
    <row r="611" ht="14.25" hidden="1" customHeight="1"/>
    <row r="612" ht="14.25" hidden="1" customHeight="1"/>
    <row r="613" ht="14.25" hidden="1" customHeight="1"/>
    <row r="614" ht="14.25" hidden="1" customHeight="1"/>
    <row r="615" ht="14.25" hidden="1" customHeight="1"/>
    <row r="616" ht="14.25" hidden="1" customHeight="1"/>
    <row r="617" ht="14.25" hidden="1" customHeight="1"/>
    <row r="618" ht="14.25" hidden="1" customHeight="1"/>
    <row r="619" ht="14.25" hidden="1" customHeight="1"/>
    <row r="620" ht="14.25" hidden="1" customHeight="1"/>
    <row r="621" ht="14.25" hidden="1" customHeight="1"/>
    <row r="622" ht="14.25" hidden="1" customHeight="1"/>
    <row r="623" ht="14.25" hidden="1" customHeight="1"/>
    <row r="624" ht="14.25" hidden="1" customHeight="1"/>
    <row r="625" ht="14.25" hidden="1" customHeight="1"/>
    <row r="626" ht="14.25" hidden="1" customHeight="1"/>
    <row r="627" ht="14.25" hidden="1" customHeight="1"/>
    <row r="628" ht="14.25" hidden="1" customHeight="1"/>
    <row r="629" ht="14.25" hidden="1" customHeight="1"/>
    <row r="630" ht="14.25" hidden="1" customHeight="1"/>
    <row r="631" ht="14.25" hidden="1" customHeight="1"/>
    <row r="632" ht="14.25" hidden="1" customHeight="1"/>
    <row r="633" ht="14.25" hidden="1" customHeight="1"/>
    <row r="634" ht="14.25" hidden="1" customHeight="1"/>
    <row r="635" ht="14.25" hidden="1" customHeight="1"/>
    <row r="636" ht="14.25" hidden="1" customHeight="1"/>
    <row r="637" ht="14.25" hidden="1" customHeight="1"/>
    <row r="638" ht="14.25" hidden="1" customHeight="1"/>
    <row r="639" ht="14.25" hidden="1" customHeight="1"/>
    <row r="640" ht="14.25" hidden="1" customHeight="1"/>
    <row r="641" ht="14.25" hidden="1" customHeight="1"/>
    <row r="642" ht="14.25" hidden="1" customHeight="1"/>
    <row r="643" ht="14.25" hidden="1" customHeight="1"/>
    <row r="644" ht="14.25" hidden="1" customHeight="1"/>
    <row r="645" ht="14.25" hidden="1" customHeight="1"/>
    <row r="646" ht="14.25" hidden="1" customHeight="1"/>
    <row r="647" ht="14.25" hidden="1" customHeight="1"/>
    <row r="648" ht="14.25" hidden="1" customHeight="1"/>
    <row r="649" ht="14.25" hidden="1" customHeight="1"/>
    <row r="650" ht="14.25" hidden="1" customHeight="1"/>
    <row r="651" ht="14.25" hidden="1" customHeight="1"/>
    <row r="652" ht="14.25" hidden="1" customHeight="1"/>
    <row r="653" ht="14.25" hidden="1" customHeight="1"/>
    <row r="654" ht="14.25" hidden="1" customHeight="1"/>
    <row r="655" ht="14.25" hidden="1" customHeight="1"/>
    <row r="656" ht="14.25" hidden="1" customHeight="1"/>
    <row r="657" ht="14.25" hidden="1" customHeight="1"/>
    <row r="658" ht="14.25" hidden="1" customHeight="1"/>
    <row r="659" ht="14.25" hidden="1" customHeight="1"/>
    <row r="660" ht="14.25" hidden="1" customHeight="1"/>
    <row r="661" ht="14.25" hidden="1" customHeight="1"/>
    <row r="662" ht="14.25" hidden="1" customHeight="1"/>
    <row r="663" ht="14.25" hidden="1" customHeight="1"/>
    <row r="664" ht="14.25" hidden="1" customHeight="1"/>
    <row r="665" ht="14.25" hidden="1" customHeight="1"/>
    <row r="666" ht="14.25" hidden="1" customHeight="1"/>
    <row r="667" ht="14.25" hidden="1" customHeight="1"/>
    <row r="668" ht="14.25" hidden="1" customHeight="1"/>
    <row r="669" ht="14.25" hidden="1" customHeight="1"/>
    <row r="670" ht="14.25" hidden="1" customHeight="1"/>
    <row r="671" ht="14.25" hidden="1" customHeight="1"/>
    <row r="672" ht="14.25" hidden="1" customHeight="1"/>
    <row r="673" ht="14.25" hidden="1" customHeight="1"/>
    <row r="674" ht="14.25" hidden="1" customHeight="1"/>
    <row r="675" ht="14.25" hidden="1" customHeight="1"/>
    <row r="676" ht="14.25" hidden="1" customHeight="1"/>
    <row r="677" ht="14.25" hidden="1" customHeight="1"/>
    <row r="678" ht="14.25" hidden="1" customHeight="1"/>
    <row r="679" ht="14.25" hidden="1" customHeight="1"/>
    <row r="680" ht="14.25" hidden="1" customHeight="1"/>
    <row r="681" ht="14.25" hidden="1" customHeight="1"/>
    <row r="682" ht="14.25" hidden="1" customHeight="1"/>
    <row r="683" ht="14.25" hidden="1" customHeight="1"/>
    <row r="684" ht="14.25" hidden="1" customHeight="1"/>
    <row r="685" ht="14.25" hidden="1" customHeight="1"/>
    <row r="686" ht="14.25" hidden="1" customHeight="1"/>
    <row r="687" ht="14.25" hidden="1" customHeight="1"/>
    <row r="688" ht="14.25" hidden="1" customHeight="1"/>
    <row r="689" ht="14.25" hidden="1" customHeight="1"/>
    <row r="690" ht="14.25" hidden="1" customHeight="1"/>
    <row r="691" ht="14.25" hidden="1" customHeight="1"/>
    <row r="692" ht="14.25" hidden="1" customHeight="1"/>
    <row r="693" ht="14.25" hidden="1" customHeight="1"/>
    <row r="694" ht="14.25" hidden="1" customHeight="1"/>
    <row r="695" ht="14.25" hidden="1" customHeight="1"/>
    <row r="696" ht="14.25" hidden="1" customHeight="1"/>
    <row r="697" ht="14.25" hidden="1" customHeight="1"/>
    <row r="698" ht="14.25" hidden="1" customHeight="1"/>
    <row r="699" ht="14.25" hidden="1" customHeight="1"/>
    <row r="700" ht="14.25" hidden="1" customHeight="1"/>
    <row r="701" ht="14.25" hidden="1" customHeight="1"/>
    <row r="702" ht="14.25" hidden="1" customHeight="1"/>
    <row r="703" ht="14.25" hidden="1" customHeight="1"/>
    <row r="704" ht="14.25" hidden="1" customHeight="1"/>
    <row r="705" ht="14.25" hidden="1" customHeight="1"/>
    <row r="706" ht="14.25" hidden="1" customHeight="1"/>
    <row r="707" ht="14.25" hidden="1" customHeight="1"/>
    <row r="708" ht="14.25" hidden="1" customHeight="1"/>
    <row r="709" ht="14.25" hidden="1" customHeight="1"/>
    <row r="710" ht="14.25" hidden="1" customHeight="1"/>
    <row r="711" ht="14.25" hidden="1" customHeight="1"/>
    <row r="712" ht="14.25" hidden="1" customHeight="1"/>
    <row r="713" ht="14.25" hidden="1" customHeight="1"/>
    <row r="714" ht="14.25" hidden="1" customHeight="1"/>
    <row r="715" ht="14.25" hidden="1" customHeight="1"/>
    <row r="716" ht="14.25" hidden="1" customHeight="1"/>
    <row r="717" ht="14.25" hidden="1" customHeight="1"/>
    <row r="718" ht="14.25" hidden="1" customHeight="1"/>
    <row r="719" ht="14.25" hidden="1" customHeight="1"/>
    <row r="720" ht="14.25" hidden="1" customHeight="1"/>
    <row r="721" ht="14.25" hidden="1" customHeight="1"/>
    <row r="722" ht="14.25" hidden="1" customHeight="1"/>
    <row r="723" ht="14.25" hidden="1" customHeight="1"/>
    <row r="724" ht="14.25" hidden="1" customHeight="1"/>
    <row r="725" ht="14.25" hidden="1" customHeight="1"/>
    <row r="726" ht="14.25" hidden="1" customHeight="1"/>
    <row r="727" ht="14.25" hidden="1" customHeight="1"/>
    <row r="728" ht="14.25" hidden="1" customHeight="1"/>
    <row r="729" ht="14.25" hidden="1" customHeight="1"/>
    <row r="730" ht="14.25" hidden="1" customHeight="1"/>
    <row r="731" ht="14.25" hidden="1" customHeight="1"/>
    <row r="732" ht="14.25" hidden="1" customHeight="1"/>
    <row r="733" ht="14.25" hidden="1" customHeight="1"/>
    <row r="734" ht="14.25" hidden="1" customHeight="1"/>
    <row r="735" ht="14.25" hidden="1" customHeight="1"/>
    <row r="736" ht="14.25" hidden="1" customHeight="1"/>
    <row r="737" ht="14.25" hidden="1" customHeight="1"/>
    <row r="738" ht="14.25" hidden="1" customHeight="1"/>
    <row r="739" ht="14.25" hidden="1" customHeight="1"/>
    <row r="740" ht="14.25" hidden="1" customHeight="1"/>
    <row r="741" ht="14.25" hidden="1" customHeight="1"/>
    <row r="742" ht="14.25" hidden="1" customHeight="1"/>
    <row r="743" ht="14.25" hidden="1" customHeight="1"/>
    <row r="744" ht="14.25" hidden="1" customHeight="1"/>
    <row r="745" ht="14.25" hidden="1" customHeight="1"/>
    <row r="746" ht="14.25" hidden="1" customHeight="1"/>
    <row r="747" ht="14.25" hidden="1" customHeight="1"/>
    <row r="748" ht="14.25" hidden="1" customHeight="1"/>
    <row r="749" ht="14.25" hidden="1" customHeight="1"/>
    <row r="750" ht="14.25" hidden="1" customHeight="1"/>
    <row r="751" ht="14.25" hidden="1" customHeight="1"/>
    <row r="752" ht="14.25" hidden="1" customHeight="1"/>
    <row r="753" ht="14.25" hidden="1" customHeight="1"/>
    <row r="754" ht="14.25" hidden="1" customHeight="1"/>
    <row r="755" ht="14.25" hidden="1" customHeight="1"/>
    <row r="756" ht="14.25" hidden="1" customHeight="1"/>
    <row r="757" ht="14.25" hidden="1" customHeight="1"/>
    <row r="758" ht="14.25" hidden="1" customHeight="1"/>
    <row r="759" ht="14.25" hidden="1" customHeight="1"/>
    <row r="760" ht="14.25" hidden="1" customHeight="1"/>
    <row r="761" ht="14.25" hidden="1" customHeight="1"/>
    <row r="762" ht="14.25" hidden="1" customHeight="1"/>
    <row r="763" ht="14.25" hidden="1" customHeight="1"/>
    <row r="764" ht="14.25" hidden="1" customHeight="1"/>
    <row r="765" ht="14.25" hidden="1" customHeight="1"/>
    <row r="766" ht="14.25" hidden="1" customHeight="1"/>
    <row r="767" ht="14.25" hidden="1" customHeight="1"/>
    <row r="768" ht="14.25" hidden="1" customHeight="1"/>
    <row r="769" ht="14.25" hidden="1" customHeight="1"/>
    <row r="770" ht="14.25" hidden="1" customHeight="1"/>
    <row r="771" ht="14.25" hidden="1" customHeight="1"/>
    <row r="772" ht="14.25" hidden="1" customHeight="1"/>
    <row r="773" ht="14.25" hidden="1" customHeight="1"/>
    <row r="774" ht="14.25" hidden="1" customHeight="1"/>
    <row r="775" ht="14.25" hidden="1" customHeight="1"/>
    <row r="776" ht="14.25" hidden="1" customHeight="1"/>
    <row r="777" ht="14.25" hidden="1" customHeight="1"/>
    <row r="778" ht="14.25" hidden="1" customHeight="1"/>
    <row r="779" ht="14.25" hidden="1" customHeight="1"/>
    <row r="780" ht="14.25" hidden="1" customHeight="1"/>
    <row r="781" ht="14.25" hidden="1" customHeight="1"/>
    <row r="782" ht="14.25" hidden="1" customHeight="1"/>
    <row r="783" ht="14.25" hidden="1" customHeight="1"/>
    <row r="784" ht="14.25" hidden="1" customHeight="1"/>
    <row r="785" ht="14.25" hidden="1" customHeight="1"/>
    <row r="786" ht="14.25" hidden="1" customHeight="1"/>
    <row r="787" ht="14.25" hidden="1" customHeight="1"/>
    <row r="788" ht="14.25" hidden="1" customHeight="1"/>
    <row r="789" ht="14.25" hidden="1" customHeight="1"/>
    <row r="790" ht="14.25" hidden="1" customHeight="1"/>
    <row r="791" ht="14.25" hidden="1" customHeight="1"/>
    <row r="792" ht="14.25" hidden="1" customHeight="1"/>
    <row r="793" ht="14.25" hidden="1" customHeight="1"/>
    <row r="794" ht="14.25" hidden="1" customHeight="1"/>
    <row r="795" ht="14.25" hidden="1" customHeight="1"/>
    <row r="796" ht="14.25" hidden="1" customHeight="1"/>
    <row r="797" ht="14.25" hidden="1" customHeight="1"/>
    <row r="798" ht="14.25" hidden="1" customHeight="1"/>
    <row r="799" ht="14.25" hidden="1" customHeight="1"/>
    <row r="800" ht="14.25" hidden="1" customHeight="1"/>
    <row r="801" ht="14.25" hidden="1" customHeight="1"/>
    <row r="802" ht="14.25" hidden="1" customHeight="1"/>
    <row r="803" ht="14.25" hidden="1" customHeight="1"/>
    <row r="804" ht="14.25" hidden="1" customHeight="1"/>
    <row r="805" ht="14.25" hidden="1" customHeight="1"/>
    <row r="806" ht="14.25" hidden="1" customHeight="1"/>
    <row r="807" ht="14.25" hidden="1" customHeight="1"/>
    <row r="808" ht="14.25" hidden="1" customHeight="1"/>
    <row r="809" ht="14.25" hidden="1" customHeight="1"/>
    <row r="810" ht="14.25" hidden="1" customHeight="1"/>
    <row r="811" ht="14.25" hidden="1" customHeight="1"/>
    <row r="812" ht="14.25" hidden="1" customHeight="1"/>
    <row r="813" ht="14.25" hidden="1" customHeight="1"/>
    <row r="814" ht="14.25" hidden="1" customHeight="1"/>
    <row r="815" ht="14.25" hidden="1" customHeight="1"/>
    <row r="816" ht="14.25" hidden="1" customHeight="1"/>
    <row r="817" ht="14.25" hidden="1" customHeight="1"/>
    <row r="818" ht="14.25" hidden="1" customHeight="1"/>
    <row r="819" ht="14.25" hidden="1" customHeight="1"/>
    <row r="820" ht="14.25" hidden="1" customHeight="1"/>
    <row r="821" ht="14.25" hidden="1" customHeight="1"/>
    <row r="822" ht="14.25" hidden="1" customHeight="1"/>
    <row r="823" ht="14.25" hidden="1" customHeight="1"/>
    <row r="824" ht="14.25" hidden="1" customHeight="1"/>
    <row r="825" ht="14.25" hidden="1" customHeight="1"/>
    <row r="826" ht="14.25" hidden="1" customHeight="1"/>
    <row r="827" ht="14.25" hidden="1" customHeight="1"/>
    <row r="828" ht="14.25" hidden="1" customHeight="1"/>
    <row r="829" ht="14.25" hidden="1" customHeight="1"/>
    <row r="830" ht="14.25" hidden="1" customHeight="1"/>
    <row r="831" ht="14.25" hidden="1" customHeight="1"/>
    <row r="832" ht="14.25" hidden="1" customHeight="1"/>
    <row r="833" ht="14.25" hidden="1" customHeight="1"/>
    <row r="834" ht="14.25" hidden="1" customHeight="1"/>
    <row r="835" ht="14.25" hidden="1" customHeight="1"/>
    <row r="836" ht="14.25" hidden="1" customHeight="1"/>
    <row r="837" ht="14.25" hidden="1" customHeight="1"/>
    <row r="838" ht="14.25" hidden="1" customHeight="1"/>
    <row r="839" ht="14.25" hidden="1" customHeight="1"/>
    <row r="840" ht="14.25" hidden="1" customHeight="1"/>
    <row r="841" ht="14.25" hidden="1" customHeight="1"/>
    <row r="842" ht="14.25" hidden="1" customHeight="1"/>
    <row r="843" ht="14.25" hidden="1" customHeight="1"/>
    <row r="844" ht="14.25" hidden="1" customHeight="1"/>
    <row r="845" ht="14.25" hidden="1" customHeight="1"/>
    <row r="846" ht="14.25" hidden="1" customHeight="1"/>
    <row r="847" ht="14.25" hidden="1" customHeight="1"/>
    <row r="848" ht="14.25" hidden="1" customHeight="1"/>
    <row r="849" ht="14.25" hidden="1" customHeight="1"/>
    <row r="850" ht="14.25" hidden="1" customHeight="1"/>
    <row r="851" ht="14.25" hidden="1" customHeight="1"/>
    <row r="852" ht="14.25" hidden="1" customHeight="1"/>
    <row r="853" ht="14.25" hidden="1" customHeight="1"/>
    <row r="854" ht="14.25" hidden="1" customHeight="1"/>
    <row r="855" ht="14.25" hidden="1" customHeight="1"/>
    <row r="856" ht="14.25" hidden="1" customHeight="1"/>
    <row r="857" ht="14.25" hidden="1" customHeight="1"/>
    <row r="858" ht="14.25" hidden="1" customHeight="1"/>
    <row r="859" ht="14.25" hidden="1" customHeight="1"/>
    <row r="860" ht="14.25" hidden="1" customHeight="1"/>
    <row r="861" ht="14.25" hidden="1" customHeight="1"/>
    <row r="862" ht="14.25" hidden="1" customHeight="1"/>
    <row r="863" ht="14.25" hidden="1" customHeight="1"/>
    <row r="864" ht="14.25" hidden="1" customHeight="1"/>
    <row r="865" ht="14.25" hidden="1" customHeight="1"/>
    <row r="866" ht="14.25" hidden="1" customHeight="1"/>
    <row r="867" ht="14.25" hidden="1" customHeight="1"/>
    <row r="868" ht="14.25" hidden="1" customHeight="1"/>
    <row r="869" ht="14.25" hidden="1" customHeight="1"/>
    <row r="870" ht="14.25" hidden="1" customHeight="1"/>
    <row r="871" ht="14.25" hidden="1" customHeight="1"/>
    <row r="872" ht="14.25" hidden="1" customHeight="1"/>
    <row r="873" ht="14.25" hidden="1" customHeight="1"/>
    <row r="874" ht="14.25" hidden="1" customHeight="1"/>
    <row r="875" ht="14.25" hidden="1" customHeight="1"/>
    <row r="876" ht="14.25" hidden="1" customHeight="1"/>
    <row r="877" ht="14.25" hidden="1" customHeight="1"/>
    <row r="878" ht="14.25" hidden="1" customHeight="1"/>
    <row r="879" ht="14.25" hidden="1" customHeight="1"/>
    <row r="880" ht="14.25" hidden="1" customHeight="1"/>
    <row r="881" ht="14.25" hidden="1" customHeight="1"/>
    <row r="882" ht="14.25" hidden="1" customHeight="1"/>
    <row r="883" ht="14.25" hidden="1" customHeight="1"/>
    <row r="884" ht="14.25" hidden="1" customHeight="1"/>
    <row r="885" ht="14.25" hidden="1" customHeight="1"/>
    <row r="886" ht="14.25" hidden="1" customHeight="1"/>
    <row r="887" ht="14.25" hidden="1" customHeight="1"/>
    <row r="888" ht="14.25" hidden="1" customHeight="1"/>
    <row r="889" ht="14.25" hidden="1" customHeight="1"/>
    <row r="890" ht="14.25" hidden="1" customHeight="1"/>
    <row r="891" ht="14.25" hidden="1" customHeight="1"/>
    <row r="892" ht="14.25" hidden="1" customHeight="1"/>
    <row r="893" ht="14.25" hidden="1" customHeight="1"/>
    <row r="894" ht="14.25" hidden="1" customHeight="1"/>
    <row r="895" ht="14.25" hidden="1" customHeight="1"/>
    <row r="896" ht="14.25" hidden="1" customHeight="1"/>
    <row r="897" ht="14.25" hidden="1" customHeight="1"/>
    <row r="898" ht="14.25" hidden="1" customHeight="1"/>
    <row r="899" ht="14.25" hidden="1" customHeight="1"/>
    <row r="900" ht="14.25" hidden="1" customHeight="1"/>
    <row r="901" ht="14.25" hidden="1" customHeight="1"/>
    <row r="902" ht="14.25" hidden="1" customHeight="1"/>
    <row r="903" ht="14.25" hidden="1" customHeight="1"/>
    <row r="904" ht="14.25" hidden="1" customHeight="1"/>
    <row r="905" ht="14.25" hidden="1" customHeight="1"/>
    <row r="906" ht="14.25" hidden="1" customHeight="1"/>
    <row r="907" ht="14.25" hidden="1" customHeight="1"/>
    <row r="908" ht="14.25" hidden="1" customHeight="1"/>
    <row r="909" ht="14.25" hidden="1" customHeight="1"/>
    <row r="910" ht="14.25" hidden="1" customHeight="1"/>
    <row r="911" ht="14.25" hidden="1" customHeight="1"/>
    <row r="912" ht="14.25" hidden="1" customHeight="1"/>
    <row r="913" ht="14.25" hidden="1" customHeight="1"/>
    <row r="914" ht="14.25" hidden="1" customHeight="1"/>
    <row r="915" ht="14.25" hidden="1" customHeight="1"/>
    <row r="916" ht="14.25" hidden="1" customHeight="1"/>
    <row r="917" ht="14.25" hidden="1" customHeight="1"/>
    <row r="918" ht="14.25" hidden="1" customHeight="1"/>
    <row r="919" ht="14.25" hidden="1" customHeight="1"/>
    <row r="920" ht="14.25" hidden="1" customHeight="1"/>
    <row r="921" ht="14.25" hidden="1" customHeight="1"/>
    <row r="922" ht="14.25" hidden="1" customHeight="1"/>
    <row r="923" ht="14.25" hidden="1" customHeight="1"/>
    <row r="924" ht="14.25" hidden="1" customHeight="1"/>
    <row r="925" ht="14.25" hidden="1" customHeight="1"/>
    <row r="926" ht="14.25" hidden="1" customHeight="1"/>
    <row r="927" ht="14.25" hidden="1" customHeight="1"/>
    <row r="928" ht="14.25" hidden="1" customHeight="1"/>
    <row r="929" ht="14.25" hidden="1" customHeight="1"/>
    <row r="930" ht="14.25" hidden="1" customHeight="1"/>
    <row r="931" ht="14.25" hidden="1" customHeight="1"/>
    <row r="932" ht="14.25" hidden="1" customHeight="1"/>
    <row r="933" ht="14.25" hidden="1" customHeight="1"/>
    <row r="934" ht="14.25" hidden="1" customHeight="1"/>
    <row r="935" ht="14.25" hidden="1" customHeight="1"/>
    <row r="936" ht="14.25" hidden="1" customHeight="1"/>
    <row r="937" ht="14.25" hidden="1" customHeight="1"/>
    <row r="938" ht="14.25" hidden="1" customHeight="1"/>
    <row r="939" ht="14.25" hidden="1" customHeight="1"/>
    <row r="940" ht="14.25" hidden="1" customHeight="1"/>
    <row r="941" ht="14.25" hidden="1" customHeight="1"/>
    <row r="942" ht="14.25" hidden="1" customHeight="1"/>
    <row r="943" ht="14.25" hidden="1" customHeight="1"/>
    <row r="944" ht="14.25" hidden="1" customHeight="1"/>
    <row r="945" ht="14.25" hidden="1" customHeight="1"/>
    <row r="946" ht="14.25" hidden="1" customHeight="1"/>
    <row r="947" ht="14.25" hidden="1" customHeight="1"/>
    <row r="948" ht="14.25" hidden="1" customHeight="1"/>
    <row r="949" ht="14.25" hidden="1" customHeight="1"/>
    <row r="950" ht="14.25" hidden="1" customHeight="1"/>
    <row r="951" ht="14.25" hidden="1" customHeight="1"/>
    <row r="952" ht="14.25" hidden="1" customHeight="1"/>
    <row r="953" ht="14.25" hidden="1" customHeight="1"/>
    <row r="954" ht="14.25" hidden="1" customHeight="1"/>
    <row r="955" ht="14.25" hidden="1" customHeight="1"/>
    <row r="956" ht="14.25" hidden="1" customHeight="1"/>
    <row r="957" ht="14.25" hidden="1" customHeight="1"/>
    <row r="958" ht="14.25" hidden="1" customHeight="1"/>
    <row r="959" ht="14.25" hidden="1" customHeight="1"/>
    <row r="960" ht="14.25" hidden="1" customHeight="1"/>
    <row r="961" ht="14.25" hidden="1" customHeight="1"/>
    <row r="962" ht="14.25" hidden="1" customHeight="1"/>
    <row r="963" ht="14.25" hidden="1" customHeight="1"/>
    <row r="964" ht="14.25" hidden="1" customHeight="1"/>
    <row r="965" ht="14.25" hidden="1" customHeight="1"/>
    <row r="966" ht="14.25" hidden="1" customHeight="1"/>
    <row r="967" ht="14.25" hidden="1" customHeight="1"/>
    <row r="968" ht="14.25" hidden="1" customHeight="1"/>
    <row r="969" ht="14.25" hidden="1" customHeight="1"/>
    <row r="970" ht="14.25" hidden="1" customHeight="1"/>
    <row r="971" ht="14.25" hidden="1" customHeight="1"/>
    <row r="972" ht="14.25" hidden="1" customHeight="1"/>
    <row r="973" ht="14.25" hidden="1" customHeight="1"/>
    <row r="974" ht="14.25" hidden="1" customHeight="1"/>
    <row r="975" ht="14.25" hidden="1" customHeight="1"/>
    <row r="976" ht="14.25" hidden="1" customHeight="1"/>
    <row r="977" ht="14.25" hidden="1" customHeight="1"/>
    <row r="978" ht="14.25" hidden="1" customHeight="1"/>
    <row r="979" ht="14.25" hidden="1" customHeight="1"/>
    <row r="980" ht="14.25" hidden="1" customHeight="1"/>
    <row r="981" ht="14.25" hidden="1" customHeight="1"/>
    <row r="982" ht="14.25" hidden="1" customHeight="1"/>
    <row r="983" ht="14.25" hidden="1" customHeight="1"/>
    <row r="984" ht="14.25" hidden="1" customHeight="1"/>
    <row r="985" ht="14.25" hidden="1" customHeight="1"/>
    <row r="986" ht="14.25" hidden="1" customHeight="1"/>
    <row r="987" ht="14.25" hidden="1" customHeight="1"/>
    <row r="988" ht="14.25" hidden="1" customHeight="1"/>
    <row r="989" ht="14.25" hidden="1" customHeight="1"/>
    <row r="990" ht="14.25" hidden="1" customHeight="1"/>
    <row r="991" ht="14.25" hidden="1" customHeight="1"/>
    <row r="992" ht="14.25" hidden="1" customHeight="1"/>
    <row r="993" ht="14.25" hidden="1" customHeight="1"/>
    <row r="994" ht="14.25" hidden="1" customHeight="1"/>
    <row r="995" ht="14.25" hidden="1" customHeight="1"/>
    <row r="996" ht="14.25" hidden="1" customHeight="1"/>
    <row r="997" ht="14.25" hidden="1" customHeight="1"/>
    <row r="998" ht="14.25" hidden="1" customHeight="1"/>
    <row r="999" ht="14.25" hidden="1" customHeight="1"/>
    <row r="1000" ht="14.25" hidden="1" customHeight="1"/>
  </sheetData>
  <autoFilter ref="$A$1:$AF$1000">
    <filterColumn colId="15">
      <filters>
        <filter val="14058"/>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1.5"/>
    <col customWidth="1" min="3" max="3" width="18.13"/>
    <col customWidth="1" min="4" max="4" width="16.13"/>
    <col customWidth="1" min="5" max="5" width="80.5"/>
    <col customWidth="1" min="6" max="6" width="24.75"/>
    <col customWidth="1" min="7" max="7" width="13.13"/>
    <col customWidth="1" min="8" max="8" width="22.25"/>
    <col customWidth="1" min="9" max="9" width="25.38"/>
    <col customWidth="1" min="10" max="10" width="31.0"/>
    <col customWidth="1" min="11" max="11" width="16.75"/>
    <col customWidth="1" min="12" max="12" width="33.75"/>
    <col customWidth="1" min="13" max="13" width="7.0"/>
    <col customWidth="1" min="14" max="14" width="10.88"/>
    <col customWidth="1" min="15" max="15" width="18.38"/>
    <col customWidth="1" min="16" max="16" width="12.5"/>
    <col customWidth="1" min="17" max="17" width="55.0"/>
    <col customWidth="1" min="18" max="18" width="80.5"/>
    <col customWidth="1" min="19" max="19" width="46.13"/>
    <col customWidth="1" min="20" max="20" width="16.63"/>
    <col customWidth="1" min="21" max="21" width="14.88"/>
    <col customWidth="1" min="22" max="22" width="18.5"/>
    <col customWidth="1" min="23" max="23" width="28.5"/>
    <col customWidth="1" min="24" max="24" width="20.25"/>
    <col customWidth="1" min="25" max="25" width="80.5"/>
    <col customWidth="1" min="26" max="26" width="18.75"/>
    <col customWidth="1" min="27" max="27" width="12.5"/>
  </cols>
  <sheetData>
    <row r="1" ht="14.25" customHeight="1">
      <c r="A1" s="2" t="s">
        <v>7608</v>
      </c>
      <c r="B1" s="2" t="s">
        <v>8016</v>
      </c>
      <c r="C1" s="2" t="s">
        <v>8017</v>
      </c>
      <c r="D1" s="2" t="s">
        <v>8018</v>
      </c>
      <c r="E1" s="2" t="s">
        <v>753</v>
      </c>
      <c r="F1" s="2" t="s">
        <v>8019</v>
      </c>
      <c r="G1" s="2" t="s">
        <v>8020</v>
      </c>
      <c r="H1" s="2" t="s">
        <v>8021</v>
      </c>
      <c r="I1" s="2" t="s">
        <v>8022</v>
      </c>
      <c r="J1" s="2" t="s">
        <v>25</v>
      </c>
      <c r="K1" s="2" t="s">
        <v>7605</v>
      </c>
      <c r="L1" s="2" t="s">
        <v>8023</v>
      </c>
      <c r="M1" s="2" t="s">
        <v>8024</v>
      </c>
      <c r="N1" s="2" t="s">
        <v>8025</v>
      </c>
      <c r="O1" s="2" t="s">
        <v>8026</v>
      </c>
      <c r="P1" s="2" t="s">
        <v>8027</v>
      </c>
      <c r="Q1" s="2" t="s">
        <v>8028</v>
      </c>
      <c r="R1" s="2" t="s">
        <v>8029</v>
      </c>
      <c r="S1" s="2" t="s">
        <v>8030</v>
      </c>
      <c r="T1" s="2" t="s">
        <v>8031</v>
      </c>
      <c r="U1" s="2" t="s">
        <v>8032</v>
      </c>
      <c r="V1" s="2" t="s">
        <v>8033</v>
      </c>
      <c r="W1" s="2" t="s">
        <v>8034</v>
      </c>
      <c r="X1" s="2" t="s">
        <v>8035</v>
      </c>
      <c r="Y1" s="2" t="s">
        <v>8036</v>
      </c>
      <c r="Z1" s="2" t="s">
        <v>8037</v>
      </c>
      <c r="AA1" s="2" t="s">
        <v>8038</v>
      </c>
    </row>
    <row r="2" ht="14.25" customHeight="1">
      <c r="A2" s="3">
        <v>2045.0</v>
      </c>
      <c r="B2" s="3">
        <v>12532.0</v>
      </c>
      <c r="C2" s="3">
        <v>2013.0</v>
      </c>
      <c r="D2" s="3">
        <v>2026.0</v>
      </c>
      <c r="E2" s="4" t="s">
        <v>8039</v>
      </c>
      <c r="F2" s="3">
        <v>14.0</v>
      </c>
      <c r="G2" s="4" t="s">
        <v>7618</v>
      </c>
      <c r="H2" s="3">
        <v>4.15167575E8</v>
      </c>
      <c r="I2" s="4" t="s">
        <v>8040</v>
      </c>
      <c r="J2" s="4" t="s">
        <v>61</v>
      </c>
      <c r="K2" s="3">
        <v>1987.0</v>
      </c>
      <c r="L2" s="4" t="s">
        <v>8041</v>
      </c>
      <c r="M2" s="3">
        <v>19.0</v>
      </c>
      <c r="N2" s="3">
        <v>0.0</v>
      </c>
      <c r="O2" s="4" t="s">
        <v>8042</v>
      </c>
      <c r="P2" s="4" t="s">
        <v>8043</v>
      </c>
      <c r="Q2" s="4" t="s">
        <v>8044</v>
      </c>
      <c r="R2" s="4" t="s">
        <v>35</v>
      </c>
      <c r="S2" s="4" t="s">
        <v>8045</v>
      </c>
      <c r="T2" s="3">
        <v>1.5784342E7</v>
      </c>
      <c r="U2" s="3">
        <v>1.578434192E9</v>
      </c>
      <c r="V2" s="3">
        <v>2017.0</v>
      </c>
      <c r="W2" s="4" t="s">
        <v>8046</v>
      </c>
      <c r="X2" s="4" t="s">
        <v>8047</v>
      </c>
      <c r="Y2" s="4" t="s">
        <v>8048</v>
      </c>
      <c r="Z2" s="17">
        <v>45461.958333333336</v>
      </c>
      <c r="AA2" s="4" t="s">
        <v>8049</v>
      </c>
    </row>
    <row r="3" ht="14.25" customHeight="1">
      <c r="A3" s="11">
        <v>2045.0</v>
      </c>
      <c r="B3" s="11">
        <v>12532.0</v>
      </c>
      <c r="C3" s="11">
        <v>2013.0</v>
      </c>
      <c r="D3" s="11">
        <v>2026.0</v>
      </c>
      <c r="E3" s="12" t="s">
        <v>8039</v>
      </c>
      <c r="F3" s="11">
        <v>14.0</v>
      </c>
      <c r="G3" s="12" t="s">
        <v>7618</v>
      </c>
      <c r="H3" s="11">
        <v>4.15167575E8</v>
      </c>
      <c r="I3" s="12" t="s">
        <v>8040</v>
      </c>
      <c r="J3" s="12" t="s">
        <v>61</v>
      </c>
      <c r="K3" s="11">
        <v>1987.0</v>
      </c>
      <c r="L3" s="12" t="s">
        <v>8041</v>
      </c>
      <c r="M3" s="11">
        <v>19.0</v>
      </c>
      <c r="N3" s="11">
        <v>0.0</v>
      </c>
      <c r="O3" s="12" t="s">
        <v>8042</v>
      </c>
      <c r="P3" s="12" t="s">
        <v>8043</v>
      </c>
      <c r="Q3" s="12" t="s">
        <v>8044</v>
      </c>
      <c r="R3" s="12" t="s">
        <v>35</v>
      </c>
      <c r="S3" s="12" t="s">
        <v>8045</v>
      </c>
      <c r="T3" s="11">
        <v>2.00573656E8</v>
      </c>
      <c r="U3" s="11">
        <v>2.00572656E8</v>
      </c>
      <c r="V3" s="11">
        <v>2016.0</v>
      </c>
      <c r="W3" s="12" t="s">
        <v>8046</v>
      </c>
      <c r="X3" s="12" t="s">
        <v>8047</v>
      </c>
      <c r="Y3" s="12" t="s">
        <v>8048</v>
      </c>
      <c r="Z3" s="18">
        <v>45461.958333333336</v>
      </c>
      <c r="AA3" s="12" t="s">
        <v>8049</v>
      </c>
    </row>
    <row r="4" ht="14.25" customHeight="1">
      <c r="A4" s="3">
        <v>2045.0</v>
      </c>
      <c r="B4" s="3">
        <v>12532.0</v>
      </c>
      <c r="C4" s="3">
        <v>2013.0</v>
      </c>
      <c r="D4" s="3">
        <v>2026.0</v>
      </c>
      <c r="E4" s="4" t="s">
        <v>8039</v>
      </c>
      <c r="F4" s="3">
        <v>14.0</v>
      </c>
      <c r="G4" s="4" t="s">
        <v>7618</v>
      </c>
      <c r="H4" s="3">
        <v>4.15167575E8</v>
      </c>
      <c r="I4" s="4" t="s">
        <v>8040</v>
      </c>
      <c r="J4" s="4" t="s">
        <v>61</v>
      </c>
      <c r="K4" s="3">
        <v>1987.0</v>
      </c>
      <c r="L4" s="4" t="s">
        <v>8041</v>
      </c>
      <c r="M4" s="3">
        <v>19.0</v>
      </c>
      <c r="N4" s="3">
        <v>0.0</v>
      </c>
      <c r="O4" s="4" t="s">
        <v>8042</v>
      </c>
      <c r="P4" s="4" t="s">
        <v>8043</v>
      </c>
      <c r="Q4" s="4" t="s">
        <v>8044</v>
      </c>
      <c r="R4" s="4" t="s">
        <v>35</v>
      </c>
      <c r="S4" s="4" t="s">
        <v>8045</v>
      </c>
      <c r="T4" s="3">
        <v>2.291479E7</v>
      </c>
      <c r="U4" s="3">
        <v>2.291478965E9</v>
      </c>
      <c r="V4" s="3">
        <v>2019.0</v>
      </c>
      <c r="W4" s="4" t="s">
        <v>8046</v>
      </c>
      <c r="X4" s="4" t="s">
        <v>8047</v>
      </c>
      <c r="Y4" s="4" t="s">
        <v>8048</v>
      </c>
      <c r="Z4" s="17">
        <v>45461.958333333336</v>
      </c>
      <c r="AA4" s="4" t="s">
        <v>8049</v>
      </c>
    </row>
    <row r="5" ht="14.25" customHeight="1">
      <c r="A5" s="11">
        <v>2045.0</v>
      </c>
      <c r="B5" s="11">
        <v>12532.0</v>
      </c>
      <c r="C5" s="11">
        <v>2013.0</v>
      </c>
      <c r="D5" s="11">
        <v>2026.0</v>
      </c>
      <c r="E5" s="12" t="s">
        <v>8039</v>
      </c>
      <c r="F5" s="11">
        <v>14.0</v>
      </c>
      <c r="G5" s="12" t="s">
        <v>7618</v>
      </c>
      <c r="H5" s="11">
        <v>4.15167575E8</v>
      </c>
      <c r="I5" s="12" t="s">
        <v>8040</v>
      </c>
      <c r="J5" s="12" t="s">
        <v>61</v>
      </c>
      <c r="K5" s="11">
        <v>1987.0</v>
      </c>
      <c r="L5" s="12" t="s">
        <v>8041</v>
      </c>
      <c r="M5" s="11">
        <v>19.0</v>
      </c>
      <c r="N5" s="11">
        <v>0.0</v>
      </c>
      <c r="O5" s="12" t="s">
        <v>8042</v>
      </c>
      <c r="P5" s="12" t="s">
        <v>8043</v>
      </c>
      <c r="Q5" s="12" t="s">
        <v>8044</v>
      </c>
      <c r="R5" s="12" t="s">
        <v>35</v>
      </c>
      <c r="S5" s="12" t="s">
        <v>8045</v>
      </c>
      <c r="T5" s="11">
        <v>4.73740283E8</v>
      </c>
      <c r="U5" s="11">
        <v>4.73740283E8</v>
      </c>
      <c r="V5" s="11">
        <v>2023.0</v>
      </c>
      <c r="W5" s="12" t="s">
        <v>8046</v>
      </c>
      <c r="X5" s="12" t="s">
        <v>8047</v>
      </c>
      <c r="Y5" s="12" t="s">
        <v>8048</v>
      </c>
      <c r="Z5" s="18">
        <v>45461.958333333336</v>
      </c>
      <c r="AA5" s="12" t="s">
        <v>8049</v>
      </c>
    </row>
    <row r="6" ht="14.25" customHeight="1">
      <c r="A6" s="3">
        <v>2045.0</v>
      </c>
      <c r="B6" s="3">
        <v>12532.0</v>
      </c>
      <c r="C6" s="3">
        <v>2013.0</v>
      </c>
      <c r="D6" s="3">
        <v>2026.0</v>
      </c>
      <c r="E6" s="4" t="s">
        <v>8039</v>
      </c>
      <c r="F6" s="3">
        <v>14.0</v>
      </c>
      <c r="G6" s="4" t="s">
        <v>7618</v>
      </c>
      <c r="H6" s="3">
        <v>4.15167575E8</v>
      </c>
      <c r="I6" s="4" t="s">
        <v>8040</v>
      </c>
      <c r="J6" s="4" t="s">
        <v>61</v>
      </c>
      <c r="K6" s="3">
        <v>1987.0</v>
      </c>
      <c r="L6" s="4" t="s">
        <v>8041</v>
      </c>
      <c r="M6" s="3">
        <v>19.0</v>
      </c>
      <c r="N6" s="3">
        <v>0.0</v>
      </c>
      <c r="O6" s="4" t="s">
        <v>8042</v>
      </c>
      <c r="P6" s="4" t="s">
        <v>8043</v>
      </c>
      <c r="Q6" s="4" t="s">
        <v>8044</v>
      </c>
      <c r="R6" s="4" t="s">
        <v>35</v>
      </c>
      <c r="S6" s="4" t="s">
        <v>8045</v>
      </c>
      <c r="T6" s="3">
        <v>4813688.0</v>
      </c>
      <c r="U6" s="3">
        <v>4.81368772E8</v>
      </c>
      <c r="V6" s="3">
        <v>2018.0</v>
      </c>
      <c r="W6" s="4" t="s">
        <v>8046</v>
      </c>
      <c r="X6" s="4" t="s">
        <v>8047</v>
      </c>
      <c r="Y6" s="4" t="s">
        <v>8048</v>
      </c>
      <c r="Z6" s="17">
        <v>45461.958333333336</v>
      </c>
      <c r="AA6" s="4" t="s">
        <v>8049</v>
      </c>
    </row>
    <row r="7" ht="14.25" customHeight="1">
      <c r="A7" s="11">
        <v>2045.0</v>
      </c>
      <c r="B7" s="11">
        <v>12532.0</v>
      </c>
      <c r="C7" s="11">
        <v>2013.0</v>
      </c>
      <c r="D7" s="11">
        <v>2026.0</v>
      </c>
      <c r="E7" s="12" t="s">
        <v>8039</v>
      </c>
      <c r="F7" s="11">
        <v>14.0</v>
      </c>
      <c r="G7" s="12" t="s">
        <v>7618</v>
      </c>
      <c r="H7" s="11">
        <v>4.15167575E8</v>
      </c>
      <c r="I7" s="12" t="s">
        <v>8040</v>
      </c>
      <c r="J7" s="12" t="s">
        <v>61</v>
      </c>
      <c r="K7" s="11">
        <v>1987.0</v>
      </c>
      <c r="L7" s="12" t="s">
        <v>8041</v>
      </c>
      <c r="M7" s="11">
        <v>19.0</v>
      </c>
      <c r="N7" s="11">
        <v>0.0</v>
      </c>
      <c r="O7" s="12" t="s">
        <v>8042</v>
      </c>
      <c r="P7" s="12" t="s">
        <v>8043</v>
      </c>
      <c r="Q7" s="12" t="s">
        <v>8044</v>
      </c>
      <c r="R7" s="12" t="s">
        <v>35</v>
      </c>
      <c r="S7" s="12" t="s">
        <v>8045</v>
      </c>
      <c r="T7" s="11">
        <v>4.95668625E8</v>
      </c>
      <c r="U7" s="11">
        <v>4.95668625E8</v>
      </c>
      <c r="V7" s="11">
        <v>2022.0</v>
      </c>
      <c r="W7" s="12" t="s">
        <v>8046</v>
      </c>
      <c r="X7" s="12" t="s">
        <v>8047</v>
      </c>
      <c r="Y7" s="12" t="s">
        <v>8048</v>
      </c>
      <c r="Z7" s="18">
        <v>45461.958333333336</v>
      </c>
      <c r="AA7" s="12" t="s">
        <v>8049</v>
      </c>
    </row>
    <row r="8" ht="14.25" customHeight="1">
      <c r="A8" s="3">
        <v>2045.0</v>
      </c>
      <c r="B8" s="3">
        <v>12532.0</v>
      </c>
      <c r="C8" s="3">
        <v>2013.0</v>
      </c>
      <c r="D8" s="3">
        <v>2026.0</v>
      </c>
      <c r="E8" s="4" t="s">
        <v>8039</v>
      </c>
      <c r="F8" s="3">
        <v>14.0</v>
      </c>
      <c r="G8" s="4" t="s">
        <v>7618</v>
      </c>
      <c r="H8" s="3">
        <v>4.15167575E8</v>
      </c>
      <c r="I8" s="4" t="s">
        <v>8040</v>
      </c>
      <c r="J8" s="4" t="s">
        <v>61</v>
      </c>
      <c r="K8" s="3">
        <v>1987.0</v>
      </c>
      <c r="L8" s="4" t="s">
        <v>8041</v>
      </c>
      <c r="M8" s="3">
        <v>19.0</v>
      </c>
      <c r="N8" s="3">
        <v>0.0</v>
      </c>
      <c r="O8" s="4" t="s">
        <v>8042</v>
      </c>
      <c r="P8" s="4" t="s">
        <v>8043</v>
      </c>
      <c r="Q8" s="4" t="s">
        <v>8044</v>
      </c>
      <c r="R8" s="4" t="s">
        <v>35</v>
      </c>
      <c r="S8" s="4" t="s">
        <v>8045</v>
      </c>
      <c r="T8" s="3">
        <v>6.93675067E8</v>
      </c>
      <c r="U8" s="3">
        <v>0.0</v>
      </c>
      <c r="V8" s="3">
        <v>2024.0</v>
      </c>
      <c r="W8" s="4" t="s">
        <v>8046</v>
      </c>
      <c r="X8" s="4" t="s">
        <v>8047</v>
      </c>
      <c r="Y8" s="4" t="s">
        <v>8048</v>
      </c>
      <c r="Z8" s="17">
        <v>45461.958333333336</v>
      </c>
      <c r="AA8" s="4" t="s">
        <v>8049</v>
      </c>
    </row>
    <row r="9" ht="14.25" customHeight="1">
      <c r="A9" s="11">
        <v>2045.0</v>
      </c>
      <c r="B9" s="11">
        <v>12532.0</v>
      </c>
      <c r="C9" s="11">
        <v>2013.0</v>
      </c>
      <c r="D9" s="11">
        <v>2026.0</v>
      </c>
      <c r="E9" s="12" t="s">
        <v>8039</v>
      </c>
      <c r="F9" s="11">
        <v>14.0</v>
      </c>
      <c r="G9" s="12" t="s">
        <v>7618</v>
      </c>
      <c r="H9" s="11">
        <v>4.15167575E8</v>
      </c>
      <c r="I9" s="12" t="s">
        <v>8040</v>
      </c>
      <c r="J9" s="12" t="s">
        <v>61</v>
      </c>
      <c r="K9" s="11">
        <v>1987.0</v>
      </c>
      <c r="L9" s="12" t="s">
        <v>8041</v>
      </c>
      <c r="M9" s="11">
        <v>19.0</v>
      </c>
      <c r="N9" s="11">
        <v>0.0</v>
      </c>
      <c r="O9" s="12" t="s">
        <v>8042</v>
      </c>
      <c r="P9" s="12" t="s">
        <v>8043</v>
      </c>
      <c r="Q9" s="12" t="s">
        <v>8044</v>
      </c>
      <c r="R9" s="12" t="s">
        <v>35</v>
      </c>
      <c r="S9" s="12" t="s">
        <v>8045</v>
      </c>
      <c r="T9" s="11">
        <v>9230298.0</v>
      </c>
      <c r="U9" s="11">
        <v>9.23029752E8</v>
      </c>
      <c r="V9" s="11">
        <v>2020.0</v>
      </c>
      <c r="W9" s="12" t="s">
        <v>8046</v>
      </c>
      <c r="X9" s="12" t="s">
        <v>8047</v>
      </c>
      <c r="Y9" s="12" t="s">
        <v>8048</v>
      </c>
      <c r="Z9" s="18">
        <v>45461.958333333336</v>
      </c>
      <c r="AA9" s="12" t="s">
        <v>8049</v>
      </c>
    </row>
    <row r="10" ht="14.25" customHeight="1">
      <c r="A10" s="3">
        <v>2045.0</v>
      </c>
      <c r="B10" s="3">
        <v>12532.0</v>
      </c>
      <c r="C10" s="3">
        <v>2013.0</v>
      </c>
      <c r="D10" s="3">
        <v>2026.0</v>
      </c>
      <c r="E10" s="4" t="s">
        <v>8039</v>
      </c>
      <c r="F10" s="3">
        <v>14.0</v>
      </c>
      <c r="G10" s="4" t="s">
        <v>7618</v>
      </c>
      <c r="H10" s="3">
        <v>4.15167575E8</v>
      </c>
      <c r="I10" s="4" t="s">
        <v>8040</v>
      </c>
      <c r="J10" s="4" t="s">
        <v>61</v>
      </c>
      <c r="K10" s="3">
        <v>1987.0</v>
      </c>
      <c r="L10" s="4" t="s">
        <v>8041</v>
      </c>
      <c r="M10" s="3">
        <v>19.0</v>
      </c>
      <c r="N10" s="3">
        <v>0.0</v>
      </c>
      <c r="O10" s="4" t="s">
        <v>8042</v>
      </c>
      <c r="P10" s="4" t="s">
        <v>8043</v>
      </c>
      <c r="Q10" s="4" t="s">
        <v>8044</v>
      </c>
      <c r="R10" s="4" t="s">
        <v>35</v>
      </c>
      <c r="S10" s="4" t="s">
        <v>8045</v>
      </c>
      <c r="T10" s="3">
        <v>925374.0</v>
      </c>
      <c r="U10" s="3">
        <v>0.0</v>
      </c>
      <c r="V10" s="3">
        <v>2021.0</v>
      </c>
      <c r="W10" s="4" t="s">
        <v>8046</v>
      </c>
      <c r="X10" s="4" t="s">
        <v>8047</v>
      </c>
      <c r="Y10" s="4" t="s">
        <v>8048</v>
      </c>
      <c r="Z10" s="17">
        <v>45461.958333333336</v>
      </c>
      <c r="AA10" s="4" t="s">
        <v>8049</v>
      </c>
    </row>
    <row r="11" ht="14.25" customHeight="1">
      <c r="A11" s="11">
        <v>2045.0</v>
      </c>
      <c r="B11" s="11">
        <v>12532.0</v>
      </c>
      <c r="C11" s="11">
        <v>2013.0</v>
      </c>
      <c r="D11" s="11">
        <v>2026.0</v>
      </c>
      <c r="E11" s="12" t="s">
        <v>8039</v>
      </c>
      <c r="F11" s="11">
        <v>14.0</v>
      </c>
      <c r="G11" s="12" t="s">
        <v>7618</v>
      </c>
      <c r="H11" s="11">
        <v>4.15167575E8</v>
      </c>
      <c r="I11" s="12" t="s">
        <v>8040</v>
      </c>
      <c r="J11" s="12" t="s">
        <v>61</v>
      </c>
      <c r="K11" s="11">
        <v>1987.0</v>
      </c>
      <c r="L11" s="12" t="s">
        <v>8041</v>
      </c>
      <c r="M11" s="11">
        <v>8.0</v>
      </c>
      <c r="N11" s="11">
        <v>8.0</v>
      </c>
      <c r="O11" s="12" t="s">
        <v>8042</v>
      </c>
      <c r="P11" s="12" t="s">
        <v>8043</v>
      </c>
      <c r="Q11" s="12" t="s">
        <v>8044</v>
      </c>
      <c r="R11" s="12" t="s">
        <v>35</v>
      </c>
      <c r="S11" s="12" t="s">
        <v>8045</v>
      </c>
      <c r="T11" s="11">
        <v>1.5784342E7</v>
      </c>
      <c r="U11" s="11">
        <v>1.578434192E9</v>
      </c>
      <c r="V11" s="11">
        <v>2017.0</v>
      </c>
      <c r="W11" s="12" t="s">
        <v>8046</v>
      </c>
      <c r="X11" s="12" t="s">
        <v>8047</v>
      </c>
      <c r="Y11" s="12" t="s">
        <v>8048</v>
      </c>
      <c r="Z11" s="18">
        <v>45461.958333333336</v>
      </c>
      <c r="AA11" s="12" t="s">
        <v>8049</v>
      </c>
    </row>
    <row r="12" ht="14.25" customHeight="1">
      <c r="A12" s="3">
        <v>2045.0</v>
      </c>
      <c r="B12" s="3">
        <v>12532.0</v>
      </c>
      <c r="C12" s="3">
        <v>2013.0</v>
      </c>
      <c r="D12" s="3">
        <v>2026.0</v>
      </c>
      <c r="E12" s="4" t="s">
        <v>8039</v>
      </c>
      <c r="F12" s="3">
        <v>14.0</v>
      </c>
      <c r="G12" s="4" t="s">
        <v>7618</v>
      </c>
      <c r="H12" s="3">
        <v>4.15167575E8</v>
      </c>
      <c r="I12" s="4" t="s">
        <v>8040</v>
      </c>
      <c r="J12" s="4" t="s">
        <v>61</v>
      </c>
      <c r="K12" s="3">
        <v>1987.0</v>
      </c>
      <c r="L12" s="4" t="s">
        <v>8041</v>
      </c>
      <c r="M12" s="3">
        <v>8.0</v>
      </c>
      <c r="N12" s="3">
        <v>8.0</v>
      </c>
      <c r="O12" s="4" t="s">
        <v>8042</v>
      </c>
      <c r="P12" s="4" t="s">
        <v>8043</v>
      </c>
      <c r="Q12" s="4" t="s">
        <v>8044</v>
      </c>
      <c r="R12" s="4" t="s">
        <v>35</v>
      </c>
      <c r="S12" s="4" t="s">
        <v>8045</v>
      </c>
      <c r="T12" s="3">
        <v>2.00573656E8</v>
      </c>
      <c r="U12" s="3">
        <v>2.00572656E8</v>
      </c>
      <c r="V12" s="3">
        <v>2016.0</v>
      </c>
      <c r="W12" s="4" t="s">
        <v>8046</v>
      </c>
      <c r="X12" s="4" t="s">
        <v>8047</v>
      </c>
      <c r="Y12" s="4" t="s">
        <v>8048</v>
      </c>
      <c r="Z12" s="17">
        <v>45461.958333333336</v>
      </c>
      <c r="AA12" s="4" t="s">
        <v>8049</v>
      </c>
    </row>
    <row r="13" ht="14.25" customHeight="1">
      <c r="A13" s="11">
        <v>2045.0</v>
      </c>
      <c r="B13" s="11">
        <v>12532.0</v>
      </c>
      <c r="C13" s="11">
        <v>2013.0</v>
      </c>
      <c r="D13" s="11">
        <v>2026.0</v>
      </c>
      <c r="E13" s="12" t="s">
        <v>8039</v>
      </c>
      <c r="F13" s="11">
        <v>14.0</v>
      </c>
      <c r="G13" s="12" t="s">
        <v>7618</v>
      </c>
      <c r="H13" s="11">
        <v>4.15167575E8</v>
      </c>
      <c r="I13" s="12" t="s">
        <v>8040</v>
      </c>
      <c r="J13" s="12" t="s">
        <v>61</v>
      </c>
      <c r="K13" s="11">
        <v>1987.0</v>
      </c>
      <c r="L13" s="12" t="s">
        <v>8041</v>
      </c>
      <c r="M13" s="11">
        <v>8.0</v>
      </c>
      <c r="N13" s="11">
        <v>8.0</v>
      </c>
      <c r="O13" s="12" t="s">
        <v>8042</v>
      </c>
      <c r="P13" s="12" t="s">
        <v>8043</v>
      </c>
      <c r="Q13" s="12" t="s">
        <v>8044</v>
      </c>
      <c r="R13" s="12" t="s">
        <v>35</v>
      </c>
      <c r="S13" s="12" t="s">
        <v>8045</v>
      </c>
      <c r="T13" s="11">
        <v>2.291479E7</v>
      </c>
      <c r="U13" s="11">
        <v>2.291478965E9</v>
      </c>
      <c r="V13" s="11">
        <v>2019.0</v>
      </c>
      <c r="W13" s="12" t="s">
        <v>8046</v>
      </c>
      <c r="X13" s="12" t="s">
        <v>8047</v>
      </c>
      <c r="Y13" s="12" t="s">
        <v>8048</v>
      </c>
      <c r="Z13" s="18">
        <v>45461.958333333336</v>
      </c>
      <c r="AA13" s="12" t="s">
        <v>8049</v>
      </c>
    </row>
    <row r="14" ht="14.25" customHeight="1">
      <c r="A14" s="3">
        <v>2045.0</v>
      </c>
      <c r="B14" s="3">
        <v>12532.0</v>
      </c>
      <c r="C14" s="3">
        <v>2013.0</v>
      </c>
      <c r="D14" s="3">
        <v>2026.0</v>
      </c>
      <c r="E14" s="4" t="s">
        <v>8039</v>
      </c>
      <c r="F14" s="3">
        <v>14.0</v>
      </c>
      <c r="G14" s="4" t="s">
        <v>7618</v>
      </c>
      <c r="H14" s="3">
        <v>4.15167575E8</v>
      </c>
      <c r="I14" s="4" t="s">
        <v>8040</v>
      </c>
      <c r="J14" s="4" t="s">
        <v>61</v>
      </c>
      <c r="K14" s="3">
        <v>1987.0</v>
      </c>
      <c r="L14" s="4" t="s">
        <v>8041</v>
      </c>
      <c r="M14" s="3">
        <v>8.0</v>
      </c>
      <c r="N14" s="3">
        <v>8.0</v>
      </c>
      <c r="O14" s="4" t="s">
        <v>8042</v>
      </c>
      <c r="P14" s="4" t="s">
        <v>8043</v>
      </c>
      <c r="Q14" s="4" t="s">
        <v>8044</v>
      </c>
      <c r="R14" s="4" t="s">
        <v>35</v>
      </c>
      <c r="S14" s="4" t="s">
        <v>8045</v>
      </c>
      <c r="T14" s="3">
        <v>4.73740283E8</v>
      </c>
      <c r="U14" s="3">
        <v>4.73740283E8</v>
      </c>
      <c r="V14" s="3">
        <v>2023.0</v>
      </c>
      <c r="W14" s="4" t="s">
        <v>8046</v>
      </c>
      <c r="X14" s="4" t="s">
        <v>8047</v>
      </c>
      <c r="Y14" s="4" t="s">
        <v>8048</v>
      </c>
      <c r="Z14" s="17">
        <v>45461.958333333336</v>
      </c>
      <c r="AA14" s="4" t="s">
        <v>8049</v>
      </c>
    </row>
    <row r="15" ht="14.25" customHeight="1">
      <c r="A15" s="11">
        <v>2045.0</v>
      </c>
      <c r="B15" s="11">
        <v>12532.0</v>
      </c>
      <c r="C15" s="11">
        <v>2013.0</v>
      </c>
      <c r="D15" s="11">
        <v>2026.0</v>
      </c>
      <c r="E15" s="12" t="s">
        <v>8039</v>
      </c>
      <c r="F15" s="11">
        <v>14.0</v>
      </c>
      <c r="G15" s="12" t="s">
        <v>7618</v>
      </c>
      <c r="H15" s="11">
        <v>4.15167575E8</v>
      </c>
      <c r="I15" s="12" t="s">
        <v>8040</v>
      </c>
      <c r="J15" s="12" t="s">
        <v>61</v>
      </c>
      <c r="K15" s="11">
        <v>1987.0</v>
      </c>
      <c r="L15" s="12" t="s">
        <v>8041</v>
      </c>
      <c r="M15" s="11">
        <v>8.0</v>
      </c>
      <c r="N15" s="11">
        <v>8.0</v>
      </c>
      <c r="O15" s="12" t="s">
        <v>8042</v>
      </c>
      <c r="P15" s="12" t="s">
        <v>8043</v>
      </c>
      <c r="Q15" s="12" t="s">
        <v>8044</v>
      </c>
      <c r="R15" s="12" t="s">
        <v>35</v>
      </c>
      <c r="S15" s="12" t="s">
        <v>8045</v>
      </c>
      <c r="T15" s="11">
        <v>4813688.0</v>
      </c>
      <c r="U15" s="11">
        <v>4.81368772E8</v>
      </c>
      <c r="V15" s="11">
        <v>2018.0</v>
      </c>
      <c r="W15" s="12" t="s">
        <v>8046</v>
      </c>
      <c r="X15" s="12" t="s">
        <v>8047</v>
      </c>
      <c r="Y15" s="12" t="s">
        <v>8048</v>
      </c>
      <c r="Z15" s="18">
        <v>45461.958333333336</v>
      </c>
      <c r="AA15" s="12" t="s">
        <v>8049</v>
      </c>
    </row>
    <row r="16" ht="14.25" customHeight="1">
      <c r="A16" s="3">
        <v>2045.0</v>
      </c>
      <c r="B16" s="3">
        <v>12532.0</v>
      </c>
      <c r="C16" s="3">
        <v>2013.0</v>
      </c>
      <c r="D16" s="3">
        <v>2026.0</v>
      </c>
      <c r="E16" s="4" t="s">
        <v>8039</v>
      </c>
      <c r="F16" s="3">
        <v>14.0</v>
      </c>
      <c r="G16" s="4" t="s">
        <v>7618</v>
      </c>
      <c r="H16" s="3">
        <v>4.15167575E8</v>
      </c>
      <c r="I16" s="4" t="s">
        <v>8040</v>
      </c>
      <c r="J16" s="4" t="s">
        <v>61</v>
      </c>
      <c r="K16" s="3">
        <v>1987.0</v>
      </c>
      <c r="L16" s="4" t="s">
        <v>8041</v>
      </c>
      <c r="M16" s="3">
        <v>8.0</v>
      </c>
      <c r="N16" s="3">
        <v>8.0</v>
      </c>
      <c r="O16" s="4" t="s">
        <v>8042</v>
      </c>
      <c r="P16" s="4" t="s">
        <v>8043</v>
      </c>
      <c r="Q16" s="4" t="s">
        <v>8044</v>
      </c>
      <c r="R16" s="4" t="s">
        <v>35</v>
      </c>
      <c r="S16" s="4" t="s">
        <v>8045</v>
      </c>
      <c r="T16" s="3">
        <v>4.95668625E8</v>
      </c>
      <c r="U16" s="3">
        <v>4.95668625E8</v>
      </c>
      <c r="V16" s="3">
        <v>2022.0</v>
      </c>
      <c r="W16" s="4" t="s">
        <v>8046</v>
      </c>
      <c r="X16" s="4" t="s">
        <v>8047</v>
      </c>
      <c r="Y16" s="4" t="s">
        <v>8048</v>
      </c>
      <c r="Z16" s="17">
        <v>45461.958333333336</v>
      </c>
      <c r="AA16" s="4" t="s">
        <v>8049</v>
      </c>
    </row>
    <row r="17" ht="14.25" customHeight="1">
      <c r="A17" s="11">
        <v>2045.0</v>
      </c>
      <c r="B17" s="11">
        <v>12532.0</v>
      </c>
      <c r="C17" s="11">
        <v>2013.0</v>
      </c>
      <c r="D17" s="11">
        <v>2026.0</v>
      </c>
      <c r="E17" s="12" t="s">
        <v>8039</v>
      </c>
      <c r="F17" s="11">
        <v>14.0</v>
      </c>
      <c r="G17" s="12" t="s">
        <v>7618</v>
      </c>
      <c r="H17" s="11">
        <v>4.15167575E8</v>
      </c>
      <c r="I17" s="12" t="s">
        <v>8040</v>
      </c>
      <c r="J17" s="12" t="s">
        <v>61</v>
      </c>
      <c r="K17" s="11">
        <v>1987.0</v>
      </c>
      <c r="L17" s="12" t="s">
        <v>8041</v>
      </c>
      <c r="M17" s="11">
        <v>8.0</v>
      </c>
      <c r="N17" s="11">
        <v>8.0</v>
      </c>
      <c r="O17" s="12" t="s">
        <v>8042</v>
      </c>
      <c r="P17" s="12" t="s">
        <v>8043</v>
      </c>
      <c r="Q17" s="12" t="s">
        <v>8044</v>
      </c>
      <c r="R17" s="12" t="s">
        <v>35</v>
      </c>
      <c r="S17" s="12" t="s">
        <v>8045</v>
      </c>
      <c r="T17" s="11">
        <v>6.93675067E8</v>
      </c>
      <c r="U17" s="11">
        <v>0.0</v>
      </c>
      <c r="V17" s="11">
        <v>2024.0</v>
      </c>
      <c r="W17" s="12" t="s">
        <v>8046</v>
      </c>
      <c r="X17" s="12" t="s">
        <v>8047</v>
      </c>
      <c r="Y17" s="12" t="s">
        <v>8048</v>
      </c>
      <c r="Z17" s="18">
        <v>45461.958333333336</v>
      </c>
      <c r="AA17" s="12" t="s">
        <v>8049</v>
      </c>
    </row>
    <row r="18" ht="14.25" customHeight="1">
      <c r="A18" s="3">
        <v>2045.0</v>
      </c>
      <c r="B18" s="3">
        <v>12532.0</v>
      </c>
      <c r="C18" s="3">
        <v>2013.0</v>
      </c>
      <c r="D18" s="3">
        <v>2026.0</v>
      </c>
      <c r="E18" s="4" t="s">
        <v>8039</v>
      </c>
      <c r="F18" s="3">
        <v>14.0</v>
      </c>
      <c r="G18" s="4" t="s">
        <v>7618</v>
      </c>
      <c r="H18" s="3">
        <v>4.15167575E8</v>
      </c>
      <c r="I18" s="4" t="s">
        <v>8040</v>
      </c>
      <c r="J18" s="4" t="s">
        <v>61</v>
      </c>
      <c r="K18" s="3">
        <v>1987.0</v>
      </c>
      <c r="L18" s="4" t="s">
        <v>8041</v>
      </c>
      <c r="M18" s="3">
        <v>8.0</v>
      </c>
      <c r="N18" s="3">
        <v>8.0</v>
      </c>
      <c r="O18" s="4" t="s">
        <v>8042</v>
      </c>
      <c r="P18" s="4" t="s">
        <v>8043</v>
      </c>
      <c r="Q18" s="4" t="s">
        <v>8044</v>
      </c>
      <c r="R18" s="4" t="s">
        <v>35</v>
      </c>
      <c r="S18" s="4" t="s">
        <v>8045</v>
      </c>
      <c r="T18" s="3">
        <v>9230298.0</v>
      </c>
      <c r="U18" s="3">
        <v>9.23029752E8</v>
      </c>
      <c r="V18" s="3">
        <v>2020.0</v>
      </c>
      <c r="W18" s="4" t="s">
        <v>8046</v>
      </c>
      <c r="X18" s="4" t="s">
        <v>8047</v>
      </c>
      <c r="Y18" s="4" t="s">
        <v>8048</v>
      </c>
      <c r="Z18" s="17">
        <v>45461.958333333336</v>
      </c>
      <c r="AA18" s="4" t="s">
        <v>8049</v>
      </c>
    </row>
    <row r="19" ht="14.25" customHeight="1">
      <c r="A19" s="11">
        <v>2045.0</v>
      </c>
      <c r="B19" s="11">
        <v>12532.0</v>
      </c>
      <c r="C19" s="11">
        <v>2013.0</v>
      </c>
      <c r="D19" s="11">
        <v>2026.0</v>
      </c>
      <c r="E19" s="12" t="s">
        <v>8039</v>
      </c>
      <c r="F19" s="11">
        <v>14.0</v>
      </c>
      <c r="G19" s="12" t="s">
        <v>7618</v>
      </c>
      <c r="H19" s="11">
        <v>4.15167575E8</v>
      </c>
      <c r="I19" s="12" t="s">
        <v>8040</v>
      </c>
      <c r="J19" s="12" t="s">
        <v>61</v>
      </c>
      <c r="K19" s="11">
        <v>1987.0</v>
      </c>
      <c r="L19" s="12" t="s">
        <v>8041</v>
      </c>
      <c r="M19" s="11">
        <v>8.0</v>
      </c>
      <c r="N19" s="11">
        <v>8.0</v>
      </c>
      <c r="O19" s="12" t="s">
        <v>8042</v>
      </c>
      <c r="P19" s="12" t="s">
        <v>8043</v>
      </c>
      <c r="Q19" s="12" t="s">
        <v>8044</v>
      </c>
      <c r="R19" s="12" t="s">
        <v>35</v>
      </c>
      <c r="S19" s="12" t="s">
        <v>8045</v>
      </c>
      <c r="T19" s="11">
        <v>925374.0</v>
      </c>
      <c r="U19" s="11">
        <v>0.0</v>
      </c>
      <c r="V19" s="11">
        <v>2021.0</v>
      </c>
      <c r="W19" s="12" t="s">
        <v>8046</v>
      </c>
      <c r="X19" s="12" t="s">
        <v>8047</v>
      </c>
      <c r="Y19" s="12" t="s">
        <v>8048</v>
      </c>
      <c r="Z19" s="18">
        <v>45461.958333333336</v>
      </c>
      <c r="AA19" s="12" t="s">
        <v>816</v>
      </c>
    </row>
    <row r="20" ht="14.25" customHeight="1">
      <c r="A20" s="3">
        <v>2044.0</v>
      </c>
      <c r="B20" s="3">
        <v>12531.0</v>
      </c>
      <c r="C20" s="3">
        <v>2013.0</v>
      </c>
      <c r="D20" s="3">
        <v>2026.0</v>
      </c>
      <c r="E20" s="4" t="s">
        <v>8050</v>
      </c>
      <c r="F20" s="3">
        <v>14.0</v>
      </c>
      <c r="G20" s="4" t="s">
        <v>7618</v>
      </c>
      <c r="H20" s="3">
        <v>4.56567128E8</v>
      </c>
      <c r="I20" s="4" t="s">
        <v>8040</v>
      </c>
      <c r="J20" s="4" t="s">
        <v>61</v>
      </c>
      <c r="K20" s="3">
        <v>1263.0</v>
      </c>
      <c r="L20" s="4" t="s">
        <v>8041</v>
      </c>
      <c r="M20" s="3">
        <v>0.0</v>
      </c>
      <c r="N20" s="3">
        <v>0.0</v>
      </c>
      <c r="O20" s="4" t="s">
        <v>8042</v>
      </c>
      <c r="P20" s="4" t="s">
        <v>8043</v>
      </c>
      <c r="Q20" s="4" t="s">
        <v>8044</v>
      </c>
      <c r="R20" s="4" t="s">
        <v>35</v>
      </c>
      <c r="S20" s="4" t="s">
        <v>8045</v>
      </c>
      <c r="T20" s="3">
        <v>0.0</v>
      </c>
      <c r="U20" s="3">
        <v>0.0</v>
      </c>
      <c r="V20" s="3">
        <v>2022.0</v>
      </c>
      <c r="W20" s="4" t="s">
        <v>8051</v>
      </c>
      <c r="X20" s="4" t="s">
        <v>8052</v>
      </c>
      <c r="Y20" s="4" t="s">
        <v>8053</v>
      </c>
      <c r="Z20" s="17">
        <v>45461.958333333336</v>
      </c>
      <c r="AA20" s="4" t="s">
        <v>8049</v>
      </c>
    </row>
    <row r="21" ht="14.25" customHeight="1">
      <c r="A21" s="11">
        <v>2044.0</v>
      </c>
      <c r="B21" s="11">
        <v>12531.0</v>
      </c>
      <c r="C21" s="11">
        <v>2013.0</v>
      </c>
      <c r="D21" s="11">
        <v>2026.0</v>
      </c>
      <c r="E21" s="12" t="s">
        <v>8050</v>
      </c>
      <c r="F21" s="11">
        <v>14.0</v>
      </c>
      <c r="G21" s="12" t="s">
        <v>7618</v>
      </c>
      <c r="H21" s="11">
        <v>4.56567128E8</v>
      </c>
      <c r="I21" s="12" t="s">
        <v>8040</v>
      </c>
      <c r="J21" s="12" t="s">
        <v>61</v>
      </c>
      <c r="K21" s="11">
        <v>1263.0</v>
      </c>
      <c r="L21" s="12" t="s">
        <v>8041</v>
      </c>
      <c r="M21" s="11">
        <v>0.0</v>
      </c>
      <c r="N21" s="11">
        <v>0.0</v>
      </c>
      <c r="O21" s="12" t="s">
        <v>8042</v>
      </c>
      <c r="P21" s="12" t="s">
        <v>8043</v>
      </c>
      <c r="Q21" s="12" t="s">
        <v>8044</v>
      </c>
      <c r="R21" s="12" t="s">
        <v>35</v>
      </c>
      <c r="S21" s="12" t="s">
        <v>8045</v>
      </c>
      <c r="T21" s="11">
        <v>0.0</v>
      </c>
      <c r="U21" s="11">
        <v>0.0</v>
      </c>
      <c r="V21" s="11">
        <v>2023.0</v>
      </c>
      <c r="W21" s="12" t="s">
        <v>8051</v>
      </c>
      <c r="X21" s="12" t="s">
        <v>8052</v>
      </c>
      <c r="Y21" s="12" t="s">
        <v>8053</v>
      </c>
      <c r="Z21" s="18">
        <v>45461.958333333336</v>
      </c>
      <c r="AA21" s="12" t="s">
        <v>8049</v>
      </c>
    </row>
    <row r="22" ht="14.25" customHeight="1">
      <c r="A22" s="3">
        <v>2044.0</v>
      </c>
      <c r="B22" s="3">
        <v>12531.0</v>
      </c>
      <c r="C22" s="3">
        <v>2013.0</v>
      </c>
      <c r="D22" s="3">
        <v>2026.0</v>
      </c>
      <c r="E22" s="4" t="s">
        <v>8050</v>
      </c>
      <c r="F22" s="3">
        <v>14.0</v>
      </c>
      <c r="G22" s="4" t="s">
        <v>7618</v>
      </c>
      <c r="H22" s="3">
        <v>4.56567128E8</v>
      </c>
      <c r="I22" s="4" t="s">
        <v>8040</v>
      </c>
      <c r="J22" s="4" t="s">
        <v>61</v>
      </c>
      <c r="K22" s="3">
        <v>1263.0</v>
      </c>
      <c r="L22" s="4" t="s">
        <v>8041</v>
      </c>
      <c r="M22" s="3">
        <v>0.0</v>
      </c>
      <c r="N22" s="3">
        <v>0.0</v>
      </c>
      <c r="O22" s="4" t="s">
        <v>8042</v>
      </c>
      <c r="P22" s="4" t="s">
        <v>8043</v>
      </c>
      <c r="Q22" s="4" t="s">
        <v>8044</v>
      </c>
      <c r="R22" s="4" t="s">
        <v>35</v>
      </c>
      <c r="S22" s="4" t="s">
        <v>8045</v>
      </c>
      <c r="T22" s="3">
        <v>4.0</v>
      </c>
      <c r="U22" s="3">
        <v>0.0</v>
      </c>
      <c r="V22" s="3">
        <v>2021.0</v>
      </c>
      <c r="W22" s="4" t="s">
        <v>8051</v>
      </c>
      <c r="X22" s="4" t="s">
        <v>8052</v>
      </c>
      <c r="Y22" s="4" t="s">
        <v>8053</v>
      </c>
      <c r="Z22" s="17">
        <v>45461.958333333336</v>
      </c>
      <c r="AA22" s="4" t="s">
        <v>8049</v>
      </c>
    </row>
    <row r="23" ht="14.25" customHeight="1">
      <c r="A23" s="11">
        <v>2044.0</v>
      </c>
      <c r="B23" s="11">
        <v>12531.0</v>
      </c>
      <c r="C23" s="11">
        <v>2013.0</v>
      </c>
      <c r="D23" s="11">
        <v>2026.0</v>
      </c>
      <c r="E23" s="12" t="s">
        <v>8050</v>
      </c>
      <c r="F23" s="11">
        <v>14.0</v>
      </c>
      <c r="G23" s="12" t="s">
        <v>7618</v>
      </c>
      <c r="H23" s="11">
        <v>4.56567128E8</v>
      </c>
      <c r="I23" s="12" t="s">
        <v>8040</v>
      </c>
      <c r="J23" s="12" t="s">
        <v>61</v>
      </c>
      <c r="K23" s="11">
        <v>1263.0</v>
      </c>
      <c r="L23" s="12" t="s">
        <v>8041</v>
      </c>
      <c r="M23" s="11">
        <v>0.0</v>
      </c>
      <c r="N23" s="11">
        <v>0.0</v>
      </c>
      <c r="O23" s="12" t="s">
        <v>8042</v>
      </c>
      <c r="P23" s="12" t="s">
        <v>8043</v>
      </c>
      <c r="Q23" s="12" t="s">
        <v>8044</v>
      </c>
      <c r="R23" s="12" t="s">
        <v>35</v>
      </c>
      <c r="S23" s="12" t="s">
        <v>8045</v>
      </c>
      <c r="T23" s="11">
        <v>1.535577E7</v>
      </c>
      <c r="U23" s="11">
        <v>1.535577027E9</v>
      </c>
      <c r="V23" s="11">
        <v>2017.0</v>
      </c>
      <c r="W23" s="12" t="s">
        <v>8051</v>
      </c>
      <c r="X23" s="12" t="s">
        <v>8052</v>
      </c>
      <c r="Y23" s="12" t="s">
        <v>8053</v>
      </c>
      <c r="Z23" s="18">
        <v>45461.958333333336</v>
      </c>
      <c r="AA23" s="12" t="s">
        <v>8049</v>
      </c>
    </row>
    <row r="24" ht="14.25" customHeight="1">
      <c r="A24" s="3">
        <v>2044.0</v>
      </c>
      <c r="B24" s="3">
        <v>12531.0</v>
      </c>
      <c r="C24" s="3">
        <v>2013.0</v>
      </c>
      <c r="D24" s="3">
        <v>2026.0</v>
      </c>
      <c r="E24" s="4" t="s">
        <v>8050</v>
      </c>
      <c r="F24" s="3">
        <v>14.0</v>
      </c>
      <c r="G24" s="4" t="s">
        <v>7618</v>
      </c>
      <c r="H24" s="3">
        <v>4.56567128E8</v>
      </c>
      <c r="I24" s="4" t="s">
        <v>8040</v>
      </c>
      <c r="J24" s="4" t="s">
        <v>61</v>
      </c>
      <c r="K24" s="3">
        <v>1263.0</v>
      </c>
      <c r="L24" s="4" t="s">
        <v>8041</v>
      </c>
      <c r="M24" s="3">
        <v>0.0</v>
      </c>
      <c r="N24" s="3">
        <v>0.0</v>
      </c>
      <c r="O24" s="4" t="s">
        <v>8042</v>
      </c>
      <c r="P24" s="4" t="s">
        <v>8043</v>
      </c>
      <c r="Q24" s="4" t="s">
        <v>8044</v>
      </c>
      <c r="R24" s="4" t="s">
        <v>35</v>
      </c>
      <c r="S24" s="4" t="s">
        <v>8045</v>
      </c>
      <c r="T24" s="3">
        <v>2249566.0</v>
      </c>
      <c r="U24" s="3">
        <v>2.24956538E8</v>
      </c>
      <c r="V24" s="3">
        <v>2019.0</v>
      </c>
      <c r="W24" s="4" t="s">
        <v>8051</v>
      </c>
      <c r="X24" s="4" t="s">
        <v>8052</v>
      </c>
      <c r="Y24" s="4" t="s">
        <v>8053</v>
      </c>
      <c r="Z24" s="17">
        <v>45461.958333333336</v>
      </c>
      <c r="AA24" s="4" t="s">
        <v>8049</v>
      </c>
    </row>
    <row r="25" ht="14.25" customHeight="1">
      <c r="A25" s="11">
        <v>2044.0</v>
      </c>
      <c r="B25" s="11">
        <v>12531.0</v>
      </c>
      <c r="C25" s="11">
        <v>2013.0</v>
      </c>
      <c r="D25" s="11">
        <v>2026.0</v>
      </c>
      <c r="E25" s="12" t="s">
        <v>8050</v>
      </c>
      <c r="F25" s="11">
        <v>14.0</v>
      </c>
      <c r="G25" s="12" t="s">
        <v>7618</v>
      </c>
      <c r="H25" s="11">
        <v>4.56567128E8</v>
      </c>
      <c r="I25" s="12" t="s">
        <v>8040</v>
      </c>
      <c r="J25" s="12" t="s">
        <v>61</v>
      </c>
      <c r="K25" s="11">
        <v>1263.0</v>
      </c>
      <c r="L25" s="12" t="s">
        <v>8041</v>
      </c>
      <c r="M25" s="11">
        <v>0.0</v>
      </c>
      <c r="N25" s="11">
        <v>0.0</v>
      </c>
      <c r="O25" s="12" t="s">
        <v>8042</v>
      </c>
      <c r="P25" s="12" t="s">
        <v>8043</v>
      </c>
      <c r="Q25" s="12" t="s">
        <v>8044</v>
      </c>
      <c r="R25" s="12" t="s">
        <v>35</v>
      </c>
      <c r="S25" s="12" t="s">
        <v>8045</v>
      </c>
      <c r="T25" s="11">
        <v>2823442.0</v>
      </c>
      <c r="U25" s="11">
        <v>2.82344105E8</v>
      </c>
      <c r="V25" s="11">
        <v>2018.0</v>
      </c>
      <c r="W25" s="12" t="s">
        <v>8051</v>
      </c>
      <c r="X25" s="12" t="s">
        <v>8052</v>
      </c>
      <c r="Y25" s="12" t="s">
        <v>8053</v>
      </c>
      <c r="Z25" s="18">
        <v>45461.958333333336</v>
      </c>
      <c r="AA25" s="12" t="s">
        <v>8049</v>
      </c>
    </row>
    <row r="26" ht="14.25" customHeight="1">
      <c r="A26" s="3">
        <v>2044.0</v>
      </c>
      <c r="B26" s="3">
        <v>12531.0</v>
      </c>
      <c r="C26" s="3">
        <v>2013.0</v>
      </c>
      <c r="D26" s="3">
        <v>2026.0</v>
      </c>
      <c r="E26" s="4" t="s">
        <v>8050</v>
      </c>
      <c r="F26" s="3">
        <v>14.0</v>
      </c>
      <c r="G26" s="4" t="s">
        <v>7618</v>
      </c>
      <c r="H26" s="3">
        <v>4.56567128E8</v>
      </c>
      <c r="I26" s="4" t="s">
        <v>8040</v>
      </c>
      <c r="J26" s="4" t="s">
        <v>61</v>
      </c>
      <c r="K26" s="3">
        <v>1263.0</v>
      </c>
      <c r="L26" s="4" t="s">
        <v>8041</v>
      </c>
      <c r="M26" s="3">
        <v>0.0</v>
      </c>
      <c r="N26" s="3">
        <v>0.0</v>
      </c>
      <c r="O26" s="4" t="s">
        <v>8042</v>
      </c>
      <c r="P26" s="4" t="s">
        <v>8043</v>
      </c>
      <c r="Q26" s="4" t="s">
        <v>8044</v>
      </c>
      <c r="R26" s="4" t="s">
        <v>35</v>
      </c>
      <c r="S26" s="4" t="s">
        <v>8045</v>
      </c>
      <c r="T26" s="3">
        <v>362.0</v>
      </c>
      <c r="U26" s="3">
        <v>0.0</v>
      </c>
      <c r="V26" s="3">
        <v>2024.0</v>
      </c>
      <c r="W26" s="4" t="s">
        <v>8051</v>
      </c>
      <c r="X26" s="4" t="s">
        <v>8052</v>
      </c>
      <c r="Y26" s="4" t="s">
        <v>8053</v>
      </c>
      <c r="Z26" s="17">
        <v>45461.958333333336</v>
      </c>
      <c r="AA26" s="4" t="s">
        <v>8049</v>
      </c>
    </row>
    <row r="27" ht="14.25" customHeight="1">
      <c r="A27" s="11">
        <v>2044.0</v>
      </c>
      <c r="B27" s="11">
        <v>12531.0</v>
      </c>
      <c r="C27" s="11">
        <v>2013.0</v>
      </c>
      <c r="D27" s="11">
        <v>2026.0</v>
      </c>
      <c r="E27" s="12" t="s">
        <v>8050</v>
      </c>
      <c r="F27" s="11">
        <v>14.0</v>
      </c>
      <c r="G27" s="12" t="s">
        <v>7618</v>
      </c>
      <c r="H27" s="11">
        <v>4.56567128E8</v>
      </c>
      <c r="I27" s="12" t="s">
        <v>8040</v>
      </c>
      <c r="J27" s="12" t="s">
        <v>61</v>
      </c>
      <c r="K27" s="11">
        <v>1263.0</v>
      </c>
      <c r="L27" s="12" t="s">
        <v>8041</v>
      </c>
      <c r="M27" s="11">
        <v>0.0</v>
      </c>
      <c r="N27" s="11">
        <v>0.0</v>
      </c>
      <c r="O27" s="12" t="s">
        <v>8042</v>
      </c>
      <c r="P27" s="12" t="s">
        <v>8043</v>
      </c>
      <c r="Q27" s="12" t="s">
        <v>8044</v>
      </c>
      <c r="R27" s="12" t="s">
        <v>35</v>
      </c>
      <c r="S27" s="12" t="s">
        <v>8045</v>
      </c>
      <c r="T27" s="11">
        <v>3.638793589E9</v>
      </c>
      <c r="U27" s="11">
        <v>3.638792417E9</v>
      </c>
      <c r="V27" s="11">
        <v>2016.0</v>
      </c>
      <c r="W27" s="12" t="s">
        <v>8051</v>
      </c>
      <c r="X27" s="12" t="s">
        <v>8052</v>
      </c>
      <c r="Y27" s="12" t="s">
        <v>8053</v>
      </c>
      <c r="Z27" s="18">
        <v>45461.958333333336</v>
      </c>
      <c r="AA27" s="12" t="s">
        <v>8049</v>
      </c>
    </row>
    <row r="28" ht="14.25" customHeight="1">
      <c r="A28" s="3">
        <v>2044.0</v>
      </c>
      <c r="B28" s="3">
        <v>12531.0</v>
      </c>
      <c r="C28" s="3">
        <v>2013.0</v>
      </c>
      <c r="D28" s="3">
        <v>2026.0</v>
      </c>
      <c r="E28" s="4" t="s">
        <v>8050</v>
      </c>
      <c r="F28" s="3">
        <v>14.0</v>
      </c>
      <c r="G28" s="4" t="s">
        <v>7618</v>
      </c>
      <c r="H28" s="3">
        <v>4.56567128E8</v>
      </c>
      <c r="I28" s="4" t="s">
        <v>8040</v>
      </c>
      <c r="J28" s="4" t="s">
        <v>61</v>
      </c>
      <c r="K28" s="3">
        <v>1263.0</v>
      </c>
      <c r="L28" s="4" t="s">
        <v>8041</v>
      </c>
      <c r="M28" s="3">
        <v>0.0</v>
      </c>
      <c r="N28" s="3">
        <v>0.0</v>
      </c>
      <c r="O28" s="4" t="s">
        <v>8042</v>
      </c>
      <c r="P28" s="4" t="s">
        <v>8043</v>
      </c>
      <c r="Q28" s="4" t="s">
        <v>8044</v>
      </c>
      <c r="R28" s="4" t="s">
        <v>35</v>
      </c>
      <c r="S28" s="4" t="s">
        <v>8045</v>
      </c>
      <c r="T28" s="3">
        <v>890934.0</v>
      </c>
      <c r="U28" s="3">
        <v>8.9092445E7</v>
      </c>
      <c r="V28" s="3">
        <v>2020.0</v>
      </c>
      <c r="W28" s="4" t="s">
        <v>8051</v>
      </c>
      <c r="X28" s="4" t="s">
        <v>8052</v>
      </c>
      <c r="Y28" s="4" t="s">
        <v>8053</v>
      </c>
      <c r="Z28" s="17">
        <v>45461.958333333336</v>
      </c>
      <c r="AA28" s="4" t="s">
        <v>8049</v>
      </c>
    </row>
    <row r="29" ht="14.25" customHeight="1">
      <c r="A29" s="11">
        <v>2044.0</v>
      </c>
      <c r="B29" s="11">
        <v>12531.0</v>
      </c>
      <c r="C29" s="11">
        <v>2013.0</v>
      </c>
      <c r="D29" s="11">
        <v>2026.0</v>
      </c>
      <c r="E29" s="12" t="s">
        <v>8050</v>
      </c>
      <c r="F29" s="11">
        <v>14.0</v>
      </c>
      <c r="G29" s="12" t="s">
        <v>7618</v>
      </c>
      <c r="H29" s="11">
        <v>4.56567128E8</v>
      </c>
      <c r="I29" s="12" t="s">
        <v>8040</v>
      </c>
      <c r="J29" s="12" t="s">
        <v>61</v>
      </c>
      <c r="K29" s="11">
        <v>1263.0</v>
      </c>
      <c r="L29" s="12" t="s">
        <v>8041</v>
      </c>
      <c r="M29" s="11">
        <v>21.0</v>
      </c>
      <c r="N29" s="11">
        <v>21.0</v>
      </c>
      <c r="O29" s="12" t="s">
        <v>8042</v>
      </c>
      <c r="P29" s="12" t="s">
        <v>8043</v>
      </c>
      <c r="Q29" s="12" t="s">
        <v>8044</v>
      </c>
      <c r="R29" s="12" t="s">
        <v>35</v>
      </c>
      <c r="S29" s="12" t="s">
        <v>8045</v>
      </c>
      <c r="T29" s="11">
        <v>0.0</v>
      </c>
      <c r="U29" s="11">
        <v>0.0</v>
      </c>
      <c r="V29" s="11">
        <v>2022.0</v>
      </c>
      <c r="W29" s="12" t="s">
        <v>8051</v>
      </c>
      <c r="X29" s="12" t="s">
        <v>8052</v>
      </c>
      <c r="Y29" s="12" t="s">
        <v>8053</v>
      </c>
      <c r="Z29" s="18">
        <v>45461.958333333336</v>
      </c>
      <c r="AA29" s="12" t="s">
        <v>8049</v>
      </c>
    </row>
    <row r="30" ht="14.25" customHeight="1">
      <c r="A30" s="3">
        <v>2044.0</v>
      </c>
      <c r="B30" s="3">
        <v>12531.0</v>
      </c>
      <c r="C30" s="3">
        <v>2013.0</v>
      </c>
      <c r="D30" s="3">
        <v>2026.0</v>
      </c>
      <c r="E30" s="4" t="s">
        <v>8050</v>
      </c>
      <c r="F30" s="3">
        <v>14.0</v>
      </c>
      <c r="G30" s="4" t="s">
        <v>7618</v>
      </c>
      <c r="H30" s="3">
        <v>4.56567128E8</v>
      </c>
      <c r="I30" s="4" t="s">
        <v>8040</v>
      </c>
      <c r="J30" s="4" t="s">
        <v>61</v>
      </c>
      <c r="K30" s="3">
        <v>1263.0</v>
      </c>
      <c r="L30" s="4" t="s">
        <v>8041</v>
      </c>
      <c r="M30" s="3">
        <v>21.0</v>
      </c>
      <c r="N30" s="3">
        <v>21.0</v>
      </c>
      <c r="O30" s="4" t="s">
        <v>8042</v>
      </c>
      <c r="P30" s="4" t="s">
        <v>8043</v>
      </c>
      <c r="Q30" s="4" t="s">
        <v>8044</v>
      </c>
      <c r="R30" s="4" t="s">
        <v>35</v>
      </c>
      <c r="S30" s="4" t="s">
        <v>8045</v>
      </c>
      <c r="T30" s="3">
        <v>0.0</v>
      </c>
      <c r="U30" s="3">
        <v>0.0</v>
      </c>
      <c r="V30" s="3">
        <v>2023.0</v>
      </c>
      <c r="W30" s="4" t="s">
        <v>8051</v>
      </c>
      <c r="X30" s="4" t="s">
        <v>8052</v>
      </c>
      <c r="Y30" s="4" t="s">
        <v>8053</v>
      </c>
      <c r="Z30" s="17">
        <v>45461.958333333336</v>
      </c>
      <c r="AA30" s="4" t="s">
        <v>8049</v>
      </c>
    </row>
    <row r="31" ht="14.25" customHeight="1">
      <c r="A31" s="11">
        <v>2044.0</v>
      </c>
      <c r="B31" s="11">
        <v>12531.0</v>
      </c>
      <c r="C31" s="11">
        <v>2013.0</v>
      </c>
      <c r="D31" s="11">
        <v>2026.0</v>
      </c>
      <c r="E31" s="12" t="s">
        <v>8050</v>
      </c>
      <c r="F31" s="11">
        <v>14.0</v>
      </c>
      <c r="G31" s="12" t="s">
        <v>7618</v>
      </c>
      <c r="H31" s="11">
        <v>4.56567128E8</v>
      </c>
      <c r="I31" s="12" t="s">
        <v>8040</v>
      </c>
      <c r="J31" s="12" t="s">
        <v>61</v>
      </c>
      <c r="K31" s="11">
        <v>1263.0</v>
      </c>
      <c r="L31" s="12" t="s">
        <v>8041</v>
      </c>
      <c r="M31" s="11">
        <v>21.0</v>
      </c>
      <c r="N31" s="11">
        <v>21.0</v>
      </c>
      <c r="O31" s="12" t="s">
        <v>8042</v>
      </c>
      <c r="P31" s="12" t="s">
        <v>8043</v>
      </c>
      <c r="Q31" s="12" t="s">
        <v>8044</v>
      </c>
      <c r="R31" s="12" t="s">
        <v>35</v>
      </c>
      <c r="S31" s="12" t="s">
        <v>8045</v>
      </c>
      <c r="T31" s="11">
        <v>4.0</v>
      </c>
      <c r="U31" s="11">
        <v>0.0</v>
      </c>
      <c r="V31" s="11">
        <v>2021.0</v>
      </c>
      <c r="W31" s="12" t="s">
        <v>8051</v>
      </c>
      <c r="X31" s="12" t="s">
        <v>8052</v>
      </c>
      <c r="Y31" s="12" t="s">
        <v>8053</v>
      </c>
      <c r="Z31" s="18">
        <v>45461.958333333336</v>
      </c>
      <c r="AA31" s="12" t="s">
        <v>8049</v>
      </c>
    </row>
    <row r="32" ht="14.25" customHeight="1">
      <c r="A32" s="3">
        <v>2044.0</v>
      </c>
      <c r="B32" s="3">
        <v>12531.0</v>
      </c>
      <c r="C32" s="3">
        <v>2013.0</v>
      </c>
      <c r="D32" s="3">
        <v>2026.0</v>
      </c>
      <c r="E32" s="4" t="s">
        <v>8050</v>
      </c>
      <c r="F32" s="3">
        <v>14.0</v>
      </c>
      <c r="G32" s="4" t="s">
        <v>7618</v>
      </c>
      <c r="H32" s="3">
        <v>4.56567128E8</v>
      </c>
      <c r="I32" s="4" t="s">
        <v>8040</v>
      </c>
      <c r="J32" s="4" t="s">
        <v>61</v>
      </c>
      <c r="K32" s="3">
        <v>1263.0</v>
      </c>
      <c r="L32" s="4" t="s">
        <v>8041</v>
      </c>
      <c r="M32" s="3">
        <v>21.0</v>
      </c>
      <c r="N32" s="3">
        <v>21.0</v>
      </c>
      <c r="O32" s="4" t="s">
        <v>8042</v>
      </c>
      <c r="P32" s="4" t="s">
        <v>8043</v>
      </c>
      <c r="Q32" s="4" t="s">
        <v>8044</v>
      </c>
      <c r="R32" s="4" t="s">
        <v>35</v>
      </c>
      <c r="S32" s="4" t="s">
        <v>8045</v>
      </c>
      <c r="T32" s="3">
        <v>1.535577E7</v>
      </c>
      <c r="U32" s="3">
        <v>1.535577027E9</v>
      </c>
      <c r="V32" s="3">
        <v>2017.0</v>
      </c>
      <c r="W32" s="4" t="s">
        <v>8051</v>
      </c>
      <c r="X32" s="4" t="s">
        <v>8052</v>
      </c>
      <c r="Y32" s="4" t="s">
        <v>8053</v>
      </c>
      <c r="Z32" s="17">
        <v>45461.958333333336</v>
      </c>
      <c r="AA32" s="4" t="s">
        <v>8049</v>
      </c>
    </row>
    <row r="33" ht="14.25" customHeight="1">
      <c r="A33" s="11">
        <v>2044.0</v>
      </c>
      <c r="B33" s="11">
        <v>12531.0</v>
      </c>
      <c r="C33" s="11">
        <v>2013.0</v>
      </c>
      <c r="D33" s="11">
        <v>2026.0</v>
      </c>
      <c r="E33" s="12" t="s">
        <v>8050</v>
      </c>
      <c r="F33" s="11">
        <v>14.0</v>
      </c>
      <c r="G33" s="12" t="s">
        <v>7618</v>
      </c>
      <c r="H33" s="11">
        <v>4.56567128E8</v>
      </c>
      <c r="I33" s="12" t="s">
        <v>8040</v>
      </c>
      <c r="J33" s="12" t="s">
        <v>61</v>
      </c>
      <c r="K33" s="11">
        <v>1263.0</v>
      </c>
      <c r="L33" s="12" t="s">
        <v>8041</v>
      </c>
      <c r="M33" s="11">
        <v>21.0</v>
      </c>
      <c r="N33" s="11">
        <v>21.0</v>
      </c>
      <c r="O33" s="12" t="s">
        <v>8042</v>
      </c>
      <c r="P33" s="12" t="s">
        <v>8043</v>
      </c>
      <c r="Q33" s="12" t="s">
        <v>8044</v>
      </c>
      <c r="R33" s="12" t="s">
        <v>35</v>
      </c>
      <c r="S33" s="12" t="s">
        <v>8045</v>
      </c>
      <c r="T33" s="11">
        <v>2249566.0</v>
      </c>
      <c r="U33" s="11">
        <v>2.24956538E8</v>
      </c>
      <c r="V33" s="11">
        <v>2019.0</v>
      </c>
      <c r="W33" s="12" t="s">
        <v>8051</v>
      </c>
      <c r="X33" s="12" t="s">
        <v>8052</v>
      </c>
      <c r="Y33" s="12" t="s">
        <v>8053</v>
      </c>
      <c r="Z33" s="18">
        <v>45461.958333333336</v>
      </c>
      <c r="AA33" s="12" t="s">
        <v>8049</v>
      </c>
    </row>
    <row r="34" ht="14.25" customHeight="1">
      <c r="A34" s="3">
        <v>2044.0</v>
      </c>
      <c r="B34" s="3">
        <v>12531.0</v>
      </c>
      <c r="C34" s="3">
        <v>2013.0</v>
      </c>
      <c r="D34" s="3">
        <v>2026.0</v>
      </c>
      <c r="E34" s="4" t="s">
        <v>8050</v>
      </c>
      <c r="F34" s="3">
        <v>14.0</v>
      </c>
      <c r="G34" s="4" t="s">
        <v>7618</v>
      </c>
      <c r="H34" s="3">
        <v>4.56567128E8</v>
      </c>
      <c r="I34" s="4" t="s">
        <v>8040</v>
      </c>
      <c r="J34" s="4" t="s">
        <v>61</v>
      </c>
      <c r="K34" s="3">
        <v>1263.0</v>
      </c>
      <c r="L34" s="4" t="s">
        <v>8041</v>
      </c>
      <c r="M34" s="3">
        <v>21.0</v>
      </c>
      <c r="N34" s="3">
        <v>21.0</v>
      </c>
      <c r="O34" s="4" t="s">
        <v>8042</v>
      </c>
      <c r="P34" s="4" t="s">
        <v>8043</v>
      </c>
      <c r="Q34" s="4" t="s">
        <v>8044</v>
      </c>
      <c r="R34" s="4" t="s">
        <v>35</v>
      </c>
      <c r="S34" s="4" t="s">
        <v>8045</v>
      </c>
      <c r="T34" s="3">
        <v>2823442.0</v>
      </c>
      <c r="U34" s="3">
        <v>2.82344105E8</v>
      </c>
      <c r="V34" s="3">
        <v>2018.0</v>
      </c>
      <c r="W34" s="4" t="s">
        <v>8051</v>
      </c>
      <c r="X34" s="4" t="s">
        <v>8052</v>
      </c>
      <c r="Y34" s="4" t="s">
        <v>8053</v>
      </c>
      <c r="Z34" s="17">
        <v>45461.958333333336</v>
      </c>
      <c r="AA34" s="4" t="s">
        <v>8049</v>
      </c>
    </row>
    <row r="35" ht="14.25" customHeight="1">
      <c r="A35" s="11">
        <v>2044.0</v>
      </c>
      <c r="B35" s="11">
        <v>12531.0</v>
      </c>
      <c r="C35" s="11">
        <v>2013.0</v>
      </c>
      <c r="D35" s="11">
        <v>2026.0</v>
      </c>
      <c r="E35" s="12" t="s">
        <v>8050</v>
      </c>
      <c r="F35" s="11">
        <v>14.0</v>
      </c>
      <c r="G35" s="12" t="s">
        <v>7618</v>
      </c>
      <c r="H35" s="11">
        <v>4.56567128E8</v>
      </c>
      <c r="I35" s="12" t="s">
        <v>8040</v>
      </c>
      <c r="J35" s="12" t="s">
        <v>61</v>
      </c>
      <c r="K35" s="11">
        <v>1263.0</v>
      </c>
      <c r="L35" s="12" t="s">
        <v>8041</v>
      </c>
      <c r="M35" s="11">
        <v>21.0</v>
      </c>
      <c r="N35" s="11">
        <v>21.0</v>
      </c>
      <c r="O35" s="12" t="s">
        <v>8042</v>
      </c>
      <c r="P35" s="12" t="s">
        <v>8043</v>
      </c>
      <c r="Q35" s="12" t="s">
        <v>8044</v>
      </c>
      <c r="R35" s="12" t="s">
        <v>35</v>
      </c>
      <c r="S35" s="12" t="s">
        <v>8045</v>
      </c>
      <c r="T35" s="11">
        <v>362.0</v>
      </c>
      <c r="U35" s="11">
        <v>0.0</v>
      </c>
      <c r="V35" s="11">
        <v>2024.0</v>
      </c>
      <c r="W35" s="12" t="s">
        <v>8051</v>
      </c>
      <c r="X35" s="12" t="s">
        <v>8052</v>
      </c>
      <c r="Y35" s="12" t="s">
        <v>8053</v>
      </c>
      <c r="Z35" s="18">
        <v>45461.958333333336</v>
      </c>
      <c r="AA35" s="12" t="s">
        <v>8049</v>
      </c>
    </row>
    <row r="36" ht="14.25" customHeight="1">
      <c r="A36" s="3">
        <v>2044.0</v>
      </c>
      <c r="B36" s="3">
        <v>12531.0</v>
      </c>
      <c r="C36" s="3">
        <v>2013.0</v>
      </c>
      <c r="D36" s="3">
        <v>2026.0</v>
      </c>
      <c r="E36" s="4" t="s">
        <v>8050</v>
      </c>
      <c r="F36" s="3">
        <v>14.0</v>
      </c>
      <c r="G36" s="4" t="s">
        <v>7618</v>
      </c>
      <c r="H36" s="3">
        <v>4.56567128E8</v>
      </c>
      <c r="I36" s="4" t="s">
        <v>8040</v>
      </c>
      <c r="J36" s="4" t="s">
        <v>61</v>
      </c>
      <c r="K36" s="3">
        <v>1263.0</v>
      </c>
      <c r="L36" s="4" t="s">
        <v>8041</v>
      </c>
      <c r="M36" s="3">
        <v>21.0</v>
      </c>
      <c r="N36" s="3">
        <v>21.0</v>
      </c>
      <c r="O36" s="4" t="s">
        <v>8042</v>
      </c>
      <c r="P36" s="4" t="s">
        <v>8043</v>
      </c>
      <c r="Q36" s="4" t="s">
        <v>8044</v>
      </c>
      <c r="R36" s="4" t="s">
        <v>35</v>
      </c>
      <c r="S36" s="4" t="s">
        <v>8045</v>
      </c>
      <c r="T36" s="3">
        <v>3.638793589E9</v>
      </c>
      <c r="U36" s="3">
        <v>3.638792417E9</v>
      </c>
      <c r="V36" s="3">
        <v>2016.0</v>
      </c>
      <c r="W36" s="4" t="s">
        <v>8051</v>
      </c>
      <c r="X36" s="4" t="s">
        <v>8052</v>
      </c>
      <c r="Y36" s="4" t="s">
        <v>8053</v>
      </c>
      <c r="Z36" s="17">
        <v>45461.958333333336</v>
      </c>
      <c r="AA36" s="4" t="s">
        <v>8049</v>
      </c>
    </row>
    <row r="37" ht="14.25" customHeight="1">
      <c r="A37" s="11">
        <v>2044.0</v>
      </c>
      <c r="B37" s="11">
        <v>12531.0</v>
      </c>
      <c r="C37" s="11">
        <v>2013.0</v>
      </c>
      <c r="D37" s="11">
        <v>2026.0</v>
      </c>
      <c r="E37" s="12" t="s">
        <v>8050</v>
      </c>
      <c r="F37" s="11">
        <v>14.0</v>
      </c>
      <c r="G37" s="12" t="s">
        <v>7618</v>
      </c>
      <c r="H37" s="11">
        <v>4.56567128E8</v>
      </c>
      <c r="I37" s="12" t="s">
        <v>8040</v>
      </c>
      <c r="J37" s="12" t="s">
        <v>61</v>
      </c>
      <c r="K37" s="11">
        <v>1263.0</v>
      </c>
      <c r="L37" s="12" t="s">
        <v>8041</v>
      </c>
      <c r="M37" s="11">
        <v>21.0</v>
      </c>
      <c r="N37" s="11">
        <v>21.0</v>
      </c>
      <c r="O37" s="12" t="s">
        <v>8042</v>
      </c>
      <c r="P37" s="12" t="s">
        <v>8043</v>
      </c>
      <c r="Q37" s="12" t="s">
        <v>8044</v>
      </c>
      <c r="R37" s="12" t="s">
        <v>35</v>
      </c>
      <c r="S37" s="12" t="s">
        <v>8045</v>
      </c>
      <c r="T37" s="11">
        <v>890934.0</v>
      </c>
      <c r="U37" s="11">
        <v>8.9092445E7</v>
      </c>
      <c r="V37" s="11">
        <v>2020.0</v>
      </c>
      <c r="W37" s="12" t="s">
        <v>8051</v>
      </c>
      <c r="X37" s="12" t="s">
        <v>8052</v>
      </c>
      <c r="Y37" s="12" t="s">
        <v>8053</v>
      </c>
      <c r="Z37" s="18">
        <v>45461.958333333336</v>
      </c>
      <c r="AA37" s="12" t="s">
        <v>8049</v>
      </c>
    </row>
    <row r="38" ht="14.25" customHeight="1">
      <c r="A38" s="3">
        <v>2044.0</v>
      </c>
      <c r="B38" s="3">
        <v>12531.0</v>
      </c>
      <c r="C38" s="3">
        <v>2013.0</v>
      </c>
      <c r="D38" s="3">
        <v>2026.0</v>
      </c>
      <c r="E38" s="4" t="s">
        <v>8050</v>
      </c>
      <c r="F38" s="3">
        <v>14.0</v>
      </c>
      <c r="G38" s="4" t="s">
        <v>7618</v>
      </c>
      <c r="H38" s="3">
        <v>4.56567128E8</v>
      </c>
      <c r="I38" s="4" t="s">
        <v>8040</v>
      </c>
      <c r="J38" s="4" t="s">
        <v>61</v>
      </c>
      <c r="K38" s="3">
        <v>1263.0</v>
      </c>
      <c r="L38" s="4" t="s">
        <v>8041</v>
      </c>
      <c r="M38" s="3">
        <v>24.0</v>
      </c>
      <c r="N38" s="3">
        <v>24.0</v>
      </c>
      <c r="O38" s="4" t="s">
        <v>8042</v>
      </c>
      <c r="P38" s="4" t="s">
        <v>8043</v>
      </c>
      <c r="Q38" s="4" t="s">
        <v>8044</v>
      </c>
      <c r="R38" s="4" t="s">
        <v>35</v>
      </c>
      <c r="S38" s="4" t="s">
        <v>8045</v>
      </c>
      <c r="T38" s="3">
        <v>0.0</v>
      </c>
      <c r="U38" s="3">
        <v>0.0</v>
      </c>
      <c r="V38" s="3">
        <v>2022.0</v>
      </c>
      <c r="W38" s="4" t="s">
        <v>8051</v>
      </c>
      <c r="X38" s="4" t="s">
        <v>8052</v>
      </c>
      <c r="Y38" s="4" t="s">
        <v>8053</v>
      </c>
      <c r="Z38" s="17">
        <v>45461.958333333336</v>
      </c>
      <c r="AA38" s="4" t="s">
        <v>8049</v>
      </c>
    </row>
    <row r="39" ht="14.25" customHeight="1">
      <c r="A39" s="11">
        <v>2044.0</v>
      </c>
      <c r="B39" s="11">
        <v>12531.0</v>
      </c>
      <c r="C39" s="11">
        <v>2013.0</v>
      </c>
      <c r="D39" s="11">
        <v>2026.0</v>
      </c>
      <c r="E39" s="12" t="s">
        <v>8050</v>
      </c>
      <c r="F39" s="11">
        <v>14.0</v>
      </c>
      <c r="G39" s="12" t="s">
        <v>7618</v>
      </c>
      <c r="H39" s="11">
        <v>4.56567128E8</v>
      </c>
      <c r="I39" s="12" t="s">
        <v>8040</v>
      </c>
      <c r="J39" s="12" t="s">
        <v>61</v>
      </c>
      <c r="K39" s="11">
        <v>1263.0</v>
      </c>
      <c r="L39" s="12" t="s">
        <v>8041</v>
      </c>
      <c r="M39" s="11">
        <v>24.0</v>
      </c>
      <c r="N39" s="11">
        <v>24.0</v>
      </c>
      <c r="O39" s="12" t="s">
        <v>8042</v>
      </c>
      <c r="P39" s="12" t="s">
        <v>8043</v>
      </c>
      <c r="Q39" s="12" t="s">
        <v>8044</v>
      </c>
      <c r="R39" s="12" t="s">
        <v>35</v>
      </c>
      <c r="S39" s="12" t="s">
        <v>8045</v>
      </c>
      <c r="T39" s="11">
        <v>0.0</v>
      </c>
      <c r="U39" s="11">
        <v>0.0</v>
      </c>
      <c r="V39" s="11">
        <v>2023.0</v>
      </c>
      <c r="W39" s="12" t="s">
        <v>8051</v>
      </c>
      <c r="X39" s="12" t="s">
        <v>8052</v>
      </c>
      <c r="Y39" s="12" t="s">
        <v>8053</v>
      </c>
      <c r="Z39" s="18">
        <v>45461.958333333336</v>
      </c>
      <c r="AA39" s="12" t="s">
        <v>8049</v>
      </c>
    </row>
    <row r="40" ht="14.25" customHeight="1">
      <c r="A40" s="3">
        <v>2044.0</v>
      </c>
      <c r="B40" s="3">
        <v>12531.0</v>
      </c>
      <c r="C40" s="3">
        <v>2013.0</v>
      </c>
      <c r="D40" s="3">
        <v>2026.0</v>
      </c>
      <c r="E40" s="4" t="s">
        <v>8050</v>
      </c>
      <c r="F40" s="3">
        <v>14.0</v>
      </c>
      <c r="G40" s="4" t="s">
        <v>7618</v>
      </c>
      <c r="H40" s="3">
        <v>4.56567128E8</v>
      </c>
      <c r="I40" s="4" t="s">
        <v>8040</v>
      </c>
      <c r="J40" s="4" t="s">
        <v>61</v>
      </c>
      <c r="K40" s="3">
        <v>1263.0</v>
      </c>
      <c r="L40" s="4" t="s">
        <v>8041</v>
      </c>
      <c r="M40" s="3">
        <v>24.0</v>
      </c>
      <c r="N40" s="3">
        <v>24.0</v>
      </c>
      <c r="O40" s="4" t="s">
        <v>8042</v>
      </c>
      <c r="P40" s="4" t="s">
        <v>8043</v>
      </c>
      <c r="Q40" s="4" t="s">
        <v>8044</v>
      </c>
      <c r="R40" s="4" t="s">
        <v>35</v>
      </c>
      <c r="S40" s="4" t="s">
        <v>8045</v>
      </c>
      <c r="T40" s="3">
        <v>4.0</v>
      </c>
      <c r="U40" s="3">
        <v>0.0</v>
      </c>
      <c r="V40" s="3">
        <v>2021.0</v>
      </c>
      <c r="W40" s="4" t="s">
        <v>8051</v>
      </c>
      <c r="X40" s="4" t="s">
        <v>8052</v>
      </c>
      <c r="Y40" s="4" t="s">
        <v>8053</v>
      </c>
      <c r="Z40" s="17">
        <v>45461.958333333336</v>
      </c>
      <c r="AA40" s="4" t="s">
        <v>8049</v>
      </c>
    </row>
    <row r="41" ht="14.25" customHeight="1">
      <c r="A41" s="11">
        <v>2044.0</v>
      </c>
      <c r="B41" s="11">
        <v>12531.0</v>
      </c>
      <c r="C41" s="11">
        <v>2013.0</v>
      </c>
      <c r="D41" s="11">
        <v>2026.0</v>
      </c>
      <c r="E41" s="12" t="s">
        <v>8050</v>
      </c>
      <c r="F41" s="11">
        <v>14.0</v>
      </c>
      <c r="G41" s="12" t="s">
        <v>7618</v>
      </c>
      <c r="H41" s="11">
        <v>4.56567128E8</v>
      </c>
      <c r="I41" s="12" t="s">
        <v>8040</v>
      </c>
      <c r="J41" s="12" t="s">
        <v>61</v>
      </c>
      <c r="K41" s="11">
        <v>1263.0</v>
      </c>
      <c r="L41" s="12" t="s">
        <v>8041</v>
      </c>
      <c r="M41" s="11">
        <v>24.0</v>
      </c>
      <c r="N41" s="11">
        <v>24.0</v>
      </c>
      <c r="O41" s="12" t="s">
        <v>8042</v>
      </c>
      <c r="P41" s="12" t="s">
        <v>8043</v>
      </c>
      <c r="Q41" s="12" t="s">
        <v>8044</v>
      </c>
      <c r="R41" s="12" t="s">
        <v>35</v>
      </c>
      <c r="S41" s="12" t="s">
        <v>8045</v>
      </c>
      <c r="T41" s="11">
        <v>1.535577E7</v>
      </c>
      <c r="U41" s="11">
        <v>1.535577027E9</v>
      </c>
      <c r="V41" s="11">
        <v>2017.0</v>
      </c>
      <c r="W41" s="12" t="s">
        <v>8051</v>
      </c>
      <c r="X41" s="12" t="s">
        <v>8052</v>
      </c>
      <c r="Y41" s="12" t="s">
        <v>8053</v>
      </c>
      <c r="Z41" s="18">
        <v>45461.958333333336</v>
      </c>
      <c r="AA41" s="12" t="s">
        <v>8049</v>
      </c>
    </row>
    <row r="42" ht="14.25" customHeight="1">
      <c r="A42" s="3">
        <v>2044.0</v>
      </c>
      <c r="B42" s="3">
        <v>12531.0</v>
      </c>
      <c r="C42" s="3">
        <v>2013.0</v>
      </c>
      <c r="D42" s="3">
        <v>2026.0</v>
      </c>
      <c r="E42" s="4" t="s">
        <v>8050</v>
      </c>
      <c r="F42" s="3">
        <v>14.0</v>
      </c>
      <c r="G42" s="4" t="s">
        <v>7618</v>
      </c>
      <c r="H42" s="3">
        <v>4.56567128E8</v>
      </c>
      <c r="I42" s="4" t="s">
        <v>8040</v>
      </c>
      <c r="J42" s="4" t="s">
        <v>61</v>
      </c>
      <c r="K42" s="3">
        <v>1263.0</v>
      </c>
      <c r="L42" s="4" t="s">
        <v>8041</v>
      </c>
      <c r="M42" s="3">
        <v>24.0</v>
      </c>
      <c r="N42" s="3">
        <v>24.0</v>
      </c>
      <c r="O42" s="4" t="s">
        <v>8042</v>
      </c>
      <c r="P42" s="4" t="s">
        <v>8043</v>
      </c>
      <c r="Q42" s="4" t="s">
        <v>8044</v>
      </c>
      <c r="R42" s="4" t="s">
        <v>35</v>
      </c>
      <c r="S42" s="4" t="s">
        <v>8045</v>
      </c>
      <c r="T42" s="3">
        <v>2249566.0</v>
      </c>
      <c r="U42" s="3">
        <v>2.24956538E8</v>
      </c>
      <c r="V42" s="3">
        <v>2019.0</v>
      </c>
      <c r="W42" s="4" t="s">
        <v>8051</v>
      </c>
      <c r="X42" s="4" t="s">
        <v>8052</v>
      </c>
      <c r="Y42" s="4" t="s">
        <v>8053</v>
      </c>
      <c r="Z42" s="17">
        <v>45461.958333333336</v>
      </c>
      <c r="AA42" s="4" t="s">
        <v>8049</v>
      </c>
    </row>
    <row r="43" ht="14.25" customHeight="1">
      <c r="A43" s="11">
        <v>2044.0</v>
      </c>
      <c r="B43" s="11">
        <v>12531.0</v>
      </c>
      <c r="C43" s="11">
        <v>2013.0</v>
      </c>
      <c r="D43" s="11">
        <v>2026.0</v>
      </c>
      <c r="E43" s="12" t="s">
        <v>8050</v>
      </c>
      <c r="F43" s="11">
        <v>14.0</v>
      </c>
      <c r="G43" s="12" t="s">
        <v>7618</v>
      </c>
      <c r="H43" s="11">
        <v>4.56567128E8</v>
      </c>
      <c r="I43" s="12" t="s">
        <v>8040</v>
      </c>
      <c r="J43" s="12" t="s">
        <v>61</v>
      </c>
      <c r="K43" s="11">
        <v>1263.0</v>
      </c>
      <c r="L43" s="12" t="s">
        <v>8041</v>
      </c>
      <c r="M43" s="11">
        <v>24.0</v>
      </c>
      <c r="N43" s="11">
        <v>24.0</v>
      </c>
      <c r="O43" s="12" t="s">
        <v>8042</v>
      </c>
      <c r="P43" s="12" t="s">
        <v>8043</v>
      </c>
      <c r="Q43" s="12" t="s">
        <v>8044</v>
      </c>
      <c r="R43" s="12" t="s">
        <v>35</v>
      </c>
      <c r="S43" s="12" t="s">
        <v>8045</v>
      </c>
      <c r="T43" s="11">
        <v>2823442.0</v>
      </c>
      <c r="U43" s="11">
        <v>2.82344105E8</v>
      </c>
      <c r="V43" s="11">
        <v>2018.0</v>
      </c>
      <c r="W43" s="12" t="s">
        <v>8051</v>
      </c>
      <c r="X43" s="12" t="s">
        <v>8052</v>
      </c>
      <c r="Y43" s="12" t="s">
        <v>8053</v>
      </c>
      <c r="Z43" s="18">
        <v>45461.958333333336</v>
      </c>
      <c r="AA43" s="12" t="s">
        <v>8049</v>
      </c>
    </row>
    <row r="44" ht="14.25" customHeight="1">
      <c r="A44" s="3">
        <v>2044.0</v>
      </c>
      <c r="B44" s="3">
        <v>12531.0</v>
      </c>
      <c r="C44" s="3">
        <v>2013.0</v>
      </c>
      <c r="D44" s="3">
        <v>2026.0</v>
      </c>
      <c r="E44" s="4" t="s">
        <v>8050</v>
      </c>
      <c r="F44" s="3">
        <v>14.0</v>
      </c>
      <c r="G44" s="4" t="s">
        <v>7618</v>
      </c>
      <c r="H44" s="3">
        <v>4.56567128E8</v>
      </c>
      <c r="I44" s="4" t="s">
        <v>8040</v>
      </c>
      <c r="J44" s="4" t="s">
        <v>61</v>
      </c>
      <c r="K44" s="3">
        <v>1263.0</v>
      </c>
      <c r="L44" s="4" t="s">
        <v>8041</v>
      </c>
      <c r="M44" s="3">
        <v>24.0</v>
      </c>
      <c r="N44" s="3">
        <v>24.0</v>
      </c>
      <c r="O44" s="4" t="s">
        <v>8042</v>
      </c>
      <c r="P44" s="4" t="s">
        <v>8043</v>
      </c>
      <c r="Q44" s="4" t="s">
        <v>8044</v>
      </c>
      <c r="R44" s="4" t="s">
        <v>35</v>
      </c>
      <c r="S44" s="4" t="s">
        <v>8045</v>
      </c>
      <c r="T44" s="3">
        <v>362.0</v>
      </c>
      <c r="U44" s="3">
        <v>0.0</v>
      </c>
      <c r="V44" s="3">
        <v>2024.0</v>
      </c>
      <c r="W44" s="4" t="s">
        <v>8051</v>
      </c>
      <c r="X44" s="4" t="s">
        <v>8052</v>
      </c>
      <c r="Y44" s="4" t="s">
        <v>8053</v>
      </c>
      <c r="Z44" s="17">
        <v>45461.958333333336</v>
      </c>
      <c r="AA44" s="4" t="s">
        <v>8049</v>
      </c>
    </row>
    <row r="45" ht="14.25" customHeight="1">
      <c r="A45" s="11">
        <v>2044.0</v>
      </c>
      <c r="B45" s="11">
        <v>12531.0</v>
      </c>
      <c r="C45" s="11">
        <v>2013.0</v>
      </c>
      <c r="D45" s="11">
        <v>2026.0</v>
      </c>
      <c r="E45" s="12" t="s">
        <v>8050</v>
      </c>
      <c r="F45" s="11">
        <v>14.0</v>
      </c>
      <c r="G45" s="12" t="s">
        <v>7618</v>
      </c>
      <c r="H45" s="11">
        <v>4.56567128E8</v>
      </c>
      <c r="I45" s="12" t="s">
        <v>8040</v>
      </c>
      <c r="J45" s="12" t="s">
        <v>61</v>
      </c>
      <c r="K45" s="11">
        <v>1263.0</v>
      </c>
      <c r="L45" s="12" t="s">
        <v>8041</v>
      </c>
      <c r="M45" s="11">
        <v>24.0</v>
      </c>
      <c r="N45" s="11">
        <v>24.0</v>
      </c>
      <c r="O45" s="12" t="s">
        <v>8042</v>
      </c>
      <c r="P45" s="12" t="s">
        <v>8043</v>
      </c>
      <c r="Q45" s="12" t="s">
        <v>8044</v>
      </c>
      <c r="R45" s="12" t="s">
        <v>35</v>
      </c>
      <c r="S45" s="12" t="s">
        <v>8045</v>
      </c>
      <c r="T45" s="11">
        <v>3.638793589E9</v>
      </c>
      <c r="U45" s="11">
        <v>3.638792417E9</v>
      </c>
      <c r="V45" s="11">
        <v>2016.0</v>
      </c>
      <c r="W45" s="12" t="s">
        <v>8051</v>
      </c>
      <c r="X45" s="12" t="s">
        <v>8052</v>
      </c>
      <c r="Y45" s="12" t="s">
        <v>8053</v>
      </c>
      <c r="Z45" s="18">
        <v>45461.958333333336</v>
      </c>
      <c r="AA45" s="12" t="s">
        <v>8049</v>
      </c>
    </row>
    <row r="46" ht="14.25" customHeight="1">
      <c r="A46" s="3">
        <v>2044.0</v>
      </c>
      <c r="B46" s="3">
        <v>12531.0</v>
      </c>
      <c r="C46" s="3">
        <v>2013.0</v>
      </c>
      <c r="D46" s="3">
        <v>2026.0</v>
      </c>
      <c r="E46" s="4" t="s">
        <v>8050</v>
      </c>
      <c r="F46" s="3">
        <v>14.0</v>
      </c>
      <c r="G46" s="4" t="s">
        <v>7618</v>
      </c>
      <c r="H46" s="3">
        <v>4.56567128E8</v>
      </c>
      <c r="I46" s="4" t="s">
        <v>8040</v>
      </c>
      <c r="J46" s="4" t="s">
        <v>61</v>
      </c>
      <c r="K46" s="3">
        <v>1263.0</v>
      </c>
      <c r="L46" s="4" t="s">
        <v>8041</v>
      </c>
      <c r="M46" s="3">
        <v>24.0</v>
      </c>
      <c r="N46" s="3">
        <v>24.0</v>
      </c>
      <c r="O46" s="4" t="s">
        <v>8042</v>
      </c>
      <c r="P46" s="4" t="s">
        <v>8043</v>
      </c>
      <c r="Q46" s="4" t="s">
        <v>8044</v>
      </c>
      <c r="R46" s="4" t="s">
        <v>35</v>
      </c>
      <c r="S46" s="4" t="s">
        <v>8045</v>
      </c>
      <c r="T46" s="3">
        <v>890934.0</v>
      </c>
      <c r="U46" s="3">
        <v>8.9092445E7</v>
      </c>
      <c r="V46" s="3">
        <v>2020.0</v>
      </c>
      <c r="W46" s="4" t="s">
        <v>8051</v>
      </c>
      <c r="X46" s="4" t="s">
        <v>8052</v>
      </c>
      <c r="Y46" s="4" t="s">
        <v>8053</v>
      </c>
      <c r="Z46" s="17">
        <v>45461.958333333336</v>
      </c>
      <c r="AA46" s="4" t="s">
        <v>8049</v>
      </c>
    </row>
    <row r="47" ht="14.25" customHeight="1">
      <c r="A47" s="11">
        <v>2044.0</v>
      </c>
      <c r="B47" s="11">
        <v>12531.0</v>
      </c>
      <c r="C47" s="11">
        <v>2013.0</v>
      </c>
      <c r="D47" s="11">
        <v>2026.0</v>
      </c>
      <c r="E47" s="12" t="s">
        <v>8050</v>
      </c>
      <c r="F47" s="11">
        <v>14.0</v>
      </c>
      <c r="G47" s="12" t="s">
        <v>7618</v>
      </c>
      <c r="H47" s="11">
        <v>4.56567128E8</v>
      </c>
      <c r="I47" s="12" t="s">
        <v>8040</v>
      </c>
      <c r="J47" s="12" t="s">
        <v>61</v>
      </c>
      <c r="K47" s="11">
        <v>1263.0</v>
      </c>
      <c r="L47" s="12" t="s">
        <v>8041</v>
      </c>
      <c r="M47" s="11">
        <v>8.0</v>
      </c>
      <c r="N47" s="11">
        <v>8.0</v>
      </c>
      <c r="O47" s="12" t="s">
        <v>8042</v>
      </c>
      <c r="P47" s="12" t="s">
        <v>8043</v>
      </c>
      <c r="Q47" s="12" t="s">
        <v>8044</v>
      </c>
      <c r="R47" s="12" t="s">
        <v>35</v>
      </c>
      <c r="S47" s="12" t="s">
        <v>8045</v>
      </c>
      <c r="T47" s="11">
        <v>0.0</v>
      </c>
      <c r="U47" s="11">
        <v>0.0</v>
      </c>
      <c r="V47" s="11">
        <v>2022.0</v>
      </c>
      <c r="W47" s="12" t="s">
        <v>8051</v>
      </c>
      <c r="X47" s="12" t="s">
        <v>8052</v>
      </c>
      <c r="Y47" s="12" t="s">
        <v>8053</v>
      </c>
      <c r="Z47" s="18">
        <v>45461.958333333336</v>
      </c>
      <c r="AA47" s="12" t="s">
        <v>8049</v>
      </c>
    </row>
    <row r="48" ht="14.25" customHeight="1">
      <c r="A48" s="3">
        <v>2044.0</v>
      </c>
      <c r="B48" s="3">
        <v>12531.0</v>
      </c>
      <c r="C48" s="3">
        <v>2013.0</v>
      </c>
      <c r="D48" s="3">
        <v>2026.0</v>
      </c>
      <c r="E48" s="4" t="s">
        <v>8050</v>
      </c>
      <c r="F48" s="3">
        <v>14.0</v>
      </c>
      <c r="G48" s="4" t="s">
        <v>7618</v>
      </c>
      <c r="H48" s="3">
        <v>4.56567128E8</v>
      </c>
      <c r="I48" s="4" t="s">
        <v>8040</v>
      </c>
      <c r="J48" s="4" t="s">
        <v>61</v>
      </c>
      <c r="K48" s="3">
        <v>1263.0</v>
      </c>
      <c r="L48" s="4" t="s">
        <v>8041</v>
      </c>
      <c r="M48" s="3">
        <v>8.0</v>
      </c>
      <c r="N48" s="3">
        <v>8.0</v>
      </c>
      <c r="O48" s="4" t="s">
        <v>8042</v>
      </c>
      <c r="P48" s="4" t="s">
        <v>8043</v>
      </c>
      <c r="Q48" s="4" t="s">
        <v>8044</v>
      </c>
      <c r="R48" s="4" t="s">
        <v>35</v>
      </c>
      <c r="S48" s="4" t="s">
        <v>8045</v>
      </c>
      <c r="T48" s="3">
        <v>0.0</v>
      </c>
      <c r="U48" s="3">
        <v>0.0</v>
      </c>
      <c r="V48" s="3">
        <v>2023.0</v>
      </c>
      <c r="W48" s="4" t="s">
        <v>8051</v>
      </c>
      <c r="X48" s="4" t="s">
        <v>8052</v>
      </c>
      <c r="Y48" s="4" t="s">
        <v>8053</v>
      </c>
      <c r="Z48" s="17">
        <v>45461.958333333336</v>
      </c>
      <c r="AA48" s="4" t="s">
        <v>8049</v>
      </c>
    </row>
    <row r="49" ht="14.25" customHeight="1">
      <c r="A49" s="11">
        <v>2044.0</v>
      </c>
      <c r="B49" s="11">
        <v>12531.0</v>
      </c>
      <c r="C49" s="11">
        <v>2013.0</v>
      </c>
      <c r="D49" s="11">
        <v>2026.0</v>
      </c>
      <c r="E49" s="12" t="s">
        <v>8050</v>
      </c>
      <c r="F49" s="11">
        <v>14.0</v>
      </c>
      <c r="G49" s="12" t="s">
        <v>7618</v>
      </c>
      <c r="H49" s="11">
        <v>4.56567128E8</v>
      </c>
      <c r="I49" s="12" t="s">
        <v>8040</v>
      </c>
      <c r="J49" s="12" t="s">
        <v>61</v>
      </c>
      <c r="K49" s="11">
        <v>1263.0</v>
      </c>
      <c r="L49" s="12" t="s">
        <v>8041</v>
      </c>
      <c r="M49" s="11">
        <v>8.0</v>
      </c>
      <c r="N49" s="11">
        <v>8.0</v>
      </c>
      <c r="O49" s="12" t="s">
        <v>8042</v>
      </c>
      <c r="P49" s="12" t="s">
        <v>8043</v>
      </c>
      <c r="Q49" s="12" t="s">
        <v>8044</v>
      </c>
      <c r="R49" s="12" t="s">
        <v>35</v>
      </c>
      <c r="S49" s="12" t="s">
        <v>8045</v>
      </c>
      <c r="T49" s="11">
        <v>4.0</v>
      </c>
      <c r="U49" s="11">
        <v>0.0</v>
      </c>
      <c r="V49" s="11">
        <v>2021.0</v>
      </c>
      <c r="W49" s="12" t="s">
        <v>8051</v>
      </c>
      <c r="X49" s="12" t="s">
        <v>8052</v>
      </c>
      <c r="Y49" s="12" t="s">
        <v>8053</v>
      </c>
      <c r="Z49" s="18">
        <v>45461.958333333336</v>
      </c>
      <c r="AA49" s="12" t="s">
        <v>8049</v>
      </c>
    </row>
    <row r="50" ht="14.25" customHeight="1">
      <c r="A50" s="3">
        <v>2044.0</v>
      </c>
      <c r="B50" s="3">
        <v>12531.0</v>
      </c>
      <c r="C50" s="3">
        <v>2013.0</v>
      </c>
      <c r="D50" s="3">
        <v>2026.0</v>
      </c>
      <c r="E50" s="4" t="s">
        <v>8050</v>
      </c>
      <c r="F50" s="3">
        <v>14.0</v>
      </c>
      <c r="G50" s="4" t="s">
        <v>7618</v>
      </c>
      <c r="H50" s="3">
        <v>4.56567128E8</v>
      </c>
      <c r="I50" s="4" t="s">
        <v>8040</v>
      </c>
      <c r="J50" s="4" t="s">
        <v>61</v>
      </c>
      <c r="K50" s="3">
        <v>1263.0</v>
      </c>
      <c r="L50" s="4" t="s">
        <v>8041</v>
      </c>
      <c r="M50" s="3">
        <v>8.0</v>
      </c>
      <c r="N50" s="3">
        <v>8.0</v>
      </c>
      <c r="O50" s="4" t="s">
        <v>8042</v>
      </c>
      <c r="P50" s="4" t="s">
        <v>8043</v>
      </c>
      <c r="Q50" s="4" t="s">
        <v>8044</v>
      </c>
      <c r="R50" s="4" t="s">
        <v>35</v>
      </c>
      <c r="S50" s="4" t="s">
        <v>8045</v>
      </c>
      <c r="T50" s="3">
        <v>1.535577E7</v>
      </c>
      <c r="U50" s="3">
        <v>1.535577027E9</v>
      </c>
      <c r="V50" s="3">
        <v>2017.0</v>
      </c>
      <c r="W50" s="4" t="s">
        <v>8051</v>
      </c>
      <c r="X50" s="4" t="s">
        <v>8052</v>
      </c>
      <c r="Y50" s="4" t="s">
        <v>8053</v>
      </c>
      <c r="Z50" s="17">
        <v>45461.958333333336</v>
      </c>
      <c r="AA50" s="4" t="s">
        <v>8049</v>
      </c>
    </row>
    <row r="51" ht="14.25" customHeight="1">
      <c r="A51" s="11">
        <v>2044.0</v>
      </c>
      <c r="B51" s="11">
        <v>12531.0</v>
      </c>
      <c r="C51" s="11">
        <v>2013.0</v>
      </c>
      <c r="D51" s="11">
        <v>2026.0</v>
      </c>
      <c r="E51" s="12" t="s">
        <v>8050</v>
      </c>
      <c r="F51" s="11">
        <v>14.0</v>
      </c>
      <c r="G51" s="12" t="s">
        <v>7618</v>
      </c>
      <c r="H51" s="11">
        <v>4.56567128E8</v>
      </c>
      <c r="I51" s="12" t="s">
        <v>8040</v>
      </c>
      <c r="J51" s="12" t="s">
        <v>61</v>
      </c>
      <c r="K51" s="11">
        <v>1263.0</v>
      </c>
      <c r="L51" s="12" t="s">
        <v>8041</v>
      </c>
      <c r="M51" s="11">
        <v>8.0</v>
      </c>
      <c r="N51" s="11">
        <v>8.0</v>
      </c>
      <c r="O51" s="12" t="s">
        <v>8042</v>
      </c>
      <c r="P51" s="12" t="s">
        <v>8043</v>
      </c>
      <c r="Q51" s="12" t="s">
        <v>8044</v>
      </c>
      <c r="R51" s="12" t="s">
        <v>35</v>
      </c>
      <c r="S51" s="12" t="s">
        <v>8045</v>
      </c>
      <c r="T51" s="11">
        <v>2249566.0</v>
      </c>
      <c r="U51" s="11">
        <v>2.24956538E8</v>
      </c>
      <c r="V51" s="11">
        <v>2019.0</v>
      </c>
      <c r="W51" s="12" t="s">
        <v>8051</v>
      </c>
      <c r="X51" s="12" t="s">
        <v>8052</v>
      </c>
      <c r="Y51" s="12" t="s">
        <v>8053</v>
      </c>
      <c r="Z51" s="18">
        <v>45461.958333333336</v>
      </c>
      <c r="AA51" s="12" t="s">
        <v>8049</v>
      </c>
    </row>
    <row r="52" ht="14.25" customHeight="1">
      <c r="A52" s="3">
        <v>2044.0</v>
      </c>
      <c r="B52" s="3">
        <v>12531.0</v>
      </c>
      <c r="C52" s="3">
        <v>2013.0</v>
      </c>
      <c r="D52" s="3">
        <v>2026.0</v>
      </c>
      <c r="E52" s="4" t="s">
        <v>8050</v>
      </c>
      <c r="F52" s="3">
        <v>14.0</v>
      </c>
      <c r="G52" s="4" t="s">
        <v>7618</v>
      </c>
      <c r="H52" s="3">
        <v>4.56567128E8</v>
      </c>
      <c r="I52" s="4" t="s">
        <v>8040</v>
      </c>
      <c r="J52" s="4" t="s">
        <v>61</v>
      </c>
      <c r="K52" s="3">
        <v>1263.0</v>
      </c>
      <c r="L52" s="4" t="s">
        <v>8041</v>
      </c>
      <c r="M52" s="3">
        <v>8.0</v>
      </c>
      <c r="N52" s="3">
        <v>8.0</v>
      </c>
      <c r="O52" s="4" t="s">
        <v>8042</v>
      </c>
      <c r="P52" s="4" t="s">
        <v>8043</v>
      </c>
      <c r="Q52" s="4" t="s">
        <v>8044</v>
      </c>
      <c r="R52" s="4" t="s">
        <v>35</v>
      </c>
      <c r="S52" s="4" t="s">
        <v>8045</v>
      </c>
      <c r="T52" s="3">
        <v>2823442.0</v>
      </c>
      <c r="U52" s="3">
        <v>2.82344105E8</v>
      </c>
      <c r="V52" s="3">
        <v>2018.0</v>
      </c>
      <c r="W52" s="4" t="s">
        <v>8051</v>
      </c>
      <c r="X52" s="4" t="s">
        <v>8052</v>
      </c>
      <c r="Y52" s="4" t="s">
        <v>8053</v>
      </c>
      <c r="Z52" s="17">
        <v>45461.958333333336</v>
      </c>
      <c r="AA52" s="4" t="s">
        <v>8049</v>
      </c>
    </row>
    <row r="53" ht="14.25" customHeight="1">
      <c r="A53" s="11">
        <v>2044.0</v>
      </c>
      <c r="B53" s="11">
        <v>12531.0</v>
      </c>
      <c r="C53" s="11">
        <v>2013.0</v>
      </c>
      <c r="D53" s="11">
        <v>2026.0</v>
      </c>
      <c r="E53" s="12" t="s">
        <v>8050</v>
      </c>
      <c r="F53" s="11">
        <v>14.0</v>
      </c>
      <c r="G53" s="12" t="s">
        <v>7618</v>
      </c>
      <c r="H53" s="11">
        <v>4.56567128E8</v>
      </c>
      <c r="I53" s="12" t="s">
        <v>8040</v>
      </c>
      <c r="J53" s="12" t="s">
        <v>61</v>
      </c>
      <c r="K53" s="11">
        <v>1263.0</v>
      </c>
      <c r="L53" s="12" t="s">
        <v>8041</v>
      </c>
      <c r="M53" s="11">
        <v>8.0</v>
      </c>
      <c r="N53" s="11">
        <v>8.0</v>
      </c>
      <c r="O53" s="12" t="s">
        <v>8042</v>
      </c>
      <c r="P53" s="12" t="s">
        <v>8043</v>
      </c>
      <c r="Q53" s="12" t="s">
        <v>8044</v>
      </c>
      <c r="R53" s="12" t="s">
        <v>35</v>
      </c>
      <c r="S53" s="12" t="s">
        <v>8045</v>
      </c>
      <c r="T53" s="11">
        <v>362.0</v>
      </c>
      <c r="U53" s="11">
        <v>0.0</v>
      </c>
      <c r="V53" s="11">
        <v>2024.0</v>
      </c>
      <c r="W53" s="12" t="s">
        <v>8051</v>
      </c>
      <c r="X53" s="12" t="s">
        <v>8052</v>
      </c>
      <c r="Y53" s="12" t="s">
        <v>8053</v>
      </c>
      <c r="Z53" s="18">
        <v>45461.958333333336</v>
      </c>
      <c r="AA53" s="12" t="s">
        <v>8049</v>
      </c>
    </row>
    <row r="54" ht="14.25" customHeight="1">
      <c r="A54" s="3">
        <v>2044.0</v>
      </c>
      <c r="B54" s="3">
        <v>12531.0</v>
      </c>
      <c r="C54" s="3">
        <v>2013.0</v>
      </c>
      <c r="D54" s="3">
        <v>2026.0</v>
      </c>
      <c r="E54" s="4" t="s">
        <v>8050</v>
      </c>
      <c r="F54" s="3">
        <v>14.0</v>
      </c>
      <c r="G54" s="4" t="s">
        <v>7618</v>
      </c>
      <c r="H54" s="3">
        <v>4.56567128E8</v>
      </c>
      <c r="I54" s="4" t="s">
        <v>8040</v>
      </c>
      <c r="J54" s="4" t="s">
        <v>61</v>
      </c>
      <c r="K54" s="3">
        <v>1263.0</v>
      </c>
      <c r="L54" s="4" t="s">
        <v>8041</v>
      </c>
      <c r="M54" s="3">
        <v>8.0</v>
      </c>
      <c r="N54" s="3">
        <v>8.0</v>
      </c>
      <c r="O54" s="4" t="s">
        <v>8042</v>
      </c>
      <c r="P54" s="4" t="s">
        <v>8043</v>
      </c>
      <c r="Q54" s="4" t="s">
        <v>8044</v>
      </c>
      <c r="R54" s="4" t="s">
        <v>35</v>
      </c>
      <c r="S54" s="4" t="s">
        <v>8045</v>
      </c>
      <c r="T54" s="3">
        <v>3.638793589E9</v>
      </c>
      <c r="U54" s="3">
        <v>3.638792417E9</v>
      </c>
      <c r="V54" s="3">
        <v>2016.0</v>
      </c>
      <c r="W54" s="4" t="s">
        <v>8051</v>
      </c>
      <c r="X54" s="4" t="s">
        <v>8052</v>
      </c>
      <c r="Y54" s="4" t="s">
        <v>8053</v>
      </c>
      <c r="Z54" s="17">
        <v>45461.958333333336</v>
      </c>
      <c r="AA54" s="4" t="s">
        <v>8049</v>
      </c>
    </row>
    <row r="55" ht="14.25" customHeight="1">
      <c r="A55" s="11">
        <v>2044.0</v>
      </c>
      <c r="B55" s="11">
        <v>12531.0</v>
      </c>
      <c r="C55" s="11">
        <v>2013.0</v>
      </c>
      <c r="D55" s="11">
        <v>2026.0</v>
      </c>
      <c r="E55" s="12" t="s">
        <v>8050</v>
      </c>
      <c r="F55" s="11">
        <v>14.0</v>
      </c>
      <c r="G55" s="12" t="s">
        <v>7618</v>
      </c>
      <c r="H55" s="11">
        <v>4.56567128E8</v>
      </c>
      <c r="I55" s="12" t="s">
        <v>8040</v>
      </c>
      <c r="J55" s="12" t="s">
        <v>61</v>
      </c>
      <c r="K55" s="11">
        <v>1263.0</v>
      </c>
      <c r="L55" s="12" t="s">
        <v>8041</v>
      </c>
      <c r="M55" s="11">
        <v>8.0</v>
      </c>
      <c r="N55" s="11">
        <v>8.0</v>
      </c>
      <c r="O55" s="12" t="s">
        <v>8042</v>
      </c>
      <c r="P55" s="12" t="s">
        <v>8043</v>
      </c>
      <c r="Q55" s="12" t="s">
        <v>8044</v>
      </c>
      <c r="R55" s="12" t="s">
        <v>35</v>
      </c>
      <c r="S55" s="12" t="s">
        <v>8045</v>
      </c>
      <c r="T55" s="11">
        <v>890934.0</v>
      </c>
      <c r="U55" s="11">
        <v>8.9092445E7</v>
      </c>
      <c r="V55" s="11">
        <v>2020.0</v>
      </c>
      <c r="W55" s="12" t="s">
        <v>8051</v>
      </c>
      <c r="X55" s="12" t="s">
        <v>8052</v>
      </c>
      <c r="Y55" s="12" t="s">
        <v>8053</v>
      </c>
      <c r="Z55" s="18">
        <v>45461.958333333336</v>
      </c>
      <c r="AA55" s="12" t="s">
        <v>8049</v>
      </c>
    </row>
    <row r="56" ht="14.25" customHeight="1">
      <c r="A56" s="3">
        <v>2043.0</v>
      </c>
      <c r="B56" s="3">
        <v>12530.0</v>
      </c>
      <c r="C56" s="3">
        <v>2013.0</v>
      </c>
      <c r="D56" s="3">
        <v>2026.0</v>
      </c>
      <c r="E56" s="4" t="s">
        <v>8054</v>
      </c>
      <c r="F56" s="3">
        <v>14.0</v>
      </c>
      <c r="G56" s="4" t="s">
        <v>7618</v>
      </c>
      <c r="H56" s="3">
        <v>5.85912262E8</v>
      </c>
      <c r="I56" s="4" t="s">
        <v>8040</v>
      </c>
      <c r="J56" s="4" t="s">
        <v>61</v>
      </c>
      <c r="K56" s="3">
        <v>198.0</v>
      </c>
      <c r="L56" s="4" t="s">
        <v>8041</v>
      </c>
      <c r="M56" s="3">
        <v>20.0</v>
      </c>
      <c r="N56" s="3">
        <v>0.0</v>
      </c>
      <c r="O56" s="4" t="s">
        <v>8042</v>
      </c>
      <c r="P56" s="4" t="s">
        <v>8043</v>
      </c>
      <c r="Q56" s="4" t="s">
        <v>8044</v>
      </c>
      <c r="R56" s="4" t="s">
        <v>35</v>
      </c>
      <c r="S56" s="4" t="s">
        <v>8045</v>
      </c>
      <c r="T56" s="3">
        <v>0.0</v>
      </c>
      <c r="U56" s="3">
        <v>0.0</v>
      </c>
      <c r="V56" s="3">
        <v>2022.0</v>
      </c>
      <c r="W56" s="4" t="s">
        <v>8055</v>
      </c>
      <c r="X56" s="4" t="s">
        <v>8056</v>
      </c>
      <c r="Y56" s="4" t="s">
        <v>8057</v>
      </c>
      <c r="Z56" s="17">
        <v>45461.958333333336</v>
      </c>
      <c r="AA56" s="4" t="s">
        <v>8049</v>
      </c>
    </row>
    <row r="57" ht="14.25" customHeight="1">
      <c r="A57" s="11">
        <v>2043.0</v>
      </c>
      <c r="B57" s="11">
        <v>12530.0</v>
      </c>
      <c r="C57" s="11">
        <v>2013.0</v>
      </c>
      <c r="D57" s="11">
        <v>2026.0</v>
      </c>
      <c r="E57" s="12" t="s">
        <v>8054</v>
      </c>
      <c r="F57" s="11">
        <v>14.0</v>
      </c>
      <c r="G57" s="12" t="s">
        <v>7618</v>
      </c>
      <c r="H57" s="11">
        <v>5.85912262E8</v>
      </c>
      <c r="I57" s="12" t="s">
        <v>8040</v>
      </c>
      <c r="J57" s="12" t="s">
        <v>61</v>
      </c>
      <c r="K57" s="11">
        <v>198.0</v>
      </c>
      <c r="L57" s="12" t="s">
        <v>8041</v>
      </c>
      <c r="M57" s="11">
        <v>20.0</v>
      </c>
      <c r="N57" s="11">
        <v>0.0</v>
      </c>
      <c r="O57" s="12" t="s">
        <v>8042</v>
      </c>
      <c r="P57" s="12" t="s">
        <v>8043</v>
      </c>
      <c r="Q57" s="12" t="s">
        <v>8044</v>
      </c>
      <c r="R57" s="12" t="s">
        <v>35</v>
      </c>
      <c r="S57" s="12" t="s">
        <v>8045</v>
      </c>
      <c r="T57" s="11">
        <v>0.0</v>
      </c>
      <c r="U57" s="11">
        <v>0.0</v>
      </c>
      <c r="V57" s="11">
        <v>2023.0</v>
      </c>
      <c r="W57" s="12" t="s">
        <v>8055</v>
      </c>
      <c r="X57" s="12" t="s">
        <v>8056</v>
      </c>
      <c r="Y57" s="12" t="s">
        <v>8057</v>
      </c>
      <c r="Z57" s="18">
        <v>45461.958333333336</v>
      </c>
      <c r="AA57" s="12" t="s">
        <v>8049</v>
      </c>
    </row>
    <row r="58" ht="14.25" customHeight="1">
      <c r="A58" s="3">
        <v>2043.0</v>
      </c>
      <c r="B58" s="3">
        <v>12530.0</v>
      </c>
      <c r="C58" s="3">
        <v>2013.0</v>
      </c>
      <c r="D58" s="3">
        <v>2026.0</v>
      </c>
      <c r="E58" s="4" t="s">
        <v>8054</v>
      </c>
      <c r="F58" s="3">
        <v>14.0</v>
      </c>
      <c r="G58" s="4" t="s">
        <v>7618</v>
      </c>
      <c r="H58" s="3">
        <v>5.85912262E8</v>
      </c>
      <c r="I58" s="4" t="s">
        <v>8040</v>
      </c>
      <c r="J58" s="4" t="s">
        <v>61</v>
      </c>
      <c r="K58" s="3">
        <v>198.0</v>
      </c>
      <c r="L58" s="4" t="s">
        <v>8041</v>
      </c>
      <c r="M58" s="3">
        <v>20.0</v>
      </c>
      <c r="N58" s="3">
        <v>0.0</v>
      </c>
      <c r="O58" s="4" t="s">
        <v>8042</v>
      </c>
      <c r="P58" s="4" t="s">
        <v>8043</v>
      </c>
      <c r="Q58" s="4" t="s">
        <v>8044</v>
      </c>
      <c r="R58" s="4" t="s">
        <v>35</v>
      </c>
      <c r="S58" s="4" t="s">
        <v>8045</v>
      </c>
      <c r="T58" s="3">
        <v>107.0</v>
      </c>
      <c r="U58" s="3">
        <v>0.0</v>
      </c>
      <c r="V58" s="3">
        <v>2024.0</v>
      </c>
      <c r="W58" s="4" t="s">
        <v>8055</v>
      </c>
      <c r="X58" s="4" t="s">
        <v>8056</v>
      </c>
      <c r="Y58" s="4" t="s">
        <v>8057</v>
      </c>
      <c r="Z58" s="17">
        <v>45461.958333333336</v>
      </c>
      <c r="AA58" s="4" t="s">
        <v>8049</v>
      </c>
    </row>
    <row r="59" ht="14.25" customHeight="1">
      <c r="A59" s="11">
        <v>2043.0</v>
      </c>
      <c r="B59" s="11">
        <v>12530.0</v>
      </c>
      <c r="C59" s="11">
        <v>2013.0</v>
      </c>
      <c r="D59" s="11">
        <v>2026.0</v>
      </c>
      <c r="E59" s="12" t="s">
        <v>8054</v>
      </c>
      <c r="F59" s="11">
        <v>14.0</v>
      </c>
      <c r="G59" s="12" t="s">
        <v>7618</v>
      </c>
      <c r="H59" s="11">
        <v>5.85912262E8</v>
      </c>
      <c r="I59" s="12" t="s">
        <v>8040</v>
      </c>
      <c r="J59" s="12" t="s">
        <v>61</v>
      </c>
      <c r="K59" s="11">
        <v>198.0</v>
      </c>
      <c r="L59" s="12" t="s">
        <v>8041</v>
      </c>
      <c r="M59" s="11">
        <v>20.0</v>
      </c>
      <c r="N59" s="11">
        <v>0.0</v>
      </c>
      <c r="O59" s="12" t="s">
        <v>8042</v>
      </c>
      <c r="P59" s="12" t="s">
        <v>8043</v>
      </c>
      <c r="Q59" s="12" t="s">
        <v>8044</v>
      </c>
      <c r="R59" s="12" t="s">
        <v>35</v>
      </c>
      <c r="S59" s="12" t="s">
        <v>8045</v>
      </c>
      <c r="T59" s="11">
        <v>1.102882665E9</v>
      </c>
      <c r="U59" s="11">
        <v>1.102882542E9</v>
      </c>
      <c r="V59" s="11">
        <v>2021.0</v>
      </c>
      <c r="W59" s="12" t="s">
        <v>8055</v>
      </c>
      <c r="X59" s="12" t="s">
        <v>8056</v>
      </c>
      <c r="Y59" s="12" t="s">
        <v>8057</v>
      </c>
      <c r="Z59" s="18">
        <v>45461.958333333336</v>
      </c>
      <c r="AA59" s="12" t="s">
        <v>8049</v>
      </c>
    </row>
    <row r="60" ht="14.25" customHeight="1">
      <c r="A60" s="3">
        <v>2043.0</v>
      </c>
      <c r="B60" s="3">
        <v>12530.0</v>
      </c>
      <c r="C60" s="3">
        <v>2013.0</v>
      </c>
      <c r="D60" s="3">
        <v>2026.0</v>
      </c>
      <c r="E60" s="4" t="s">
        <v>8054</v>
      </c>
      <c r="F60" s="3">
        <v>14.0</v>
      </c>
      <c r="G60" s="4" t="s">
        <v>7618</v>
      </c>
      <c r="H60" s="3">
        <v>5.85912262E8</v>
      </c>
      <c r="I60" s="4" t="s">
        <v>8040</v>
      </c>
      <c r="J60" s="4" t="s">
        <v>61</v>
      </c>
      <c r="K60" s="3">
        <v>198.0</v>
      </c>
      <c r="L60" s="4" t="s">
        <v>8041</v>
      </c>
      <c r="M60" s="3">
        <v>20.0</v>
      </c>
      <c r="N60" s="3">
        <v>0.0</v>
      </c>
      <c r="O60" s="4" t="s">
        <v>8042</v>
      </c>
      <c r="P60" s="4" t="s">
        <v>8043</v>
      </c>
      <c r="Q60" s="4" t="s">
        <v>8044</v>
      </c>
      <c r="R60" s="4" t="s">
        <v>35</v>
      </c>
      <c r="S60" s="4" t="s">
        <v>8045</v>
      </c>
      <c r="T60" s="3">
        <v>1.5524144E7</v>
      </c>
      <c r="U60" s="3">
        <v>1.552414298E9</v>
      </c>
      <c r="V60" s="3">
        <v>2019.0</v>
      </c>
      <c r="W60" s="4" t="s">
        <v>8055</v>
      </c>
      <c r="X60" s="4" t="s">
        <v>8056</v>
      </c>
      <c r="Y60" s="4" t="s">
        <v>8057</v>
      </c>
      <c r="Z60" s="17">
        <v>45461.958333333336</v>
      </c>
      <c r="AA60" s="4" t="s">
        <v>8049</v>
      </c>
    </row>
    <row r="61" ht="14.25" customHeight="1">
      <c r="A61" s="11">
        <v>2043.0</v>
      </c>
      <c r="B61" s="11">
        <v>12530.0</v>
      </c>
      <c r="C61" s="11">
        <v>2013.0</v>
      </c>
      <c r="D61" s="11">
        <v>2026.0</v>
      </c>
      <c r="E61" s="12" t="s">
        <v>8054</v>
      </c>
      <c r="F61" s="11">
        <v>14.0</v>
      </c>
      <c r="G61" s="12" t="s">
        <v>7618</v>
      </c>
      <c r="H61" s="11">
        <v>5.85912262E8</v>
      </c>
      <c r="I61" s="12" t="s">
        <v>8040</v>
      </c>
      <c r="J61" s="12" t="s">
        <v>61</v>
      </c>
      <c r="K61" s="11">
        <v>198.0</v>
      </c>
      <c r="L61" s="12" t="s">
        <v>8041</v>
      </c>
      <c r="M61" s="11">
        <v>20.0</v>
      </c>
      <c r="N61" s="11">
        <v>0.0</v>
      </c>
      <c r="O61" s="12" t="s">
        <v>8042</v>
      </c>
      <c r="P61" s="12" t="s">
        <v>8043</v>
      </c>
      <c r="Q61" s="12" t="s">
        <v>8044</v>
      </c>
      <c r="R61" s="12" t="s">
        <v>35</v>
      </c>
      <c r="S61" s="12" t="s">
        <v>8045</v>
      </c>
      <c r="T61" s="11">
        <v>2.490391059E9</v>
      </c>
      <c r="U61" s="11">
        <v>2.490391028E9</v>
      </c>
      <c r="V61" s="11">
        <v>2016.0</v>
      </c>
      <c r="W61" s="12" t="s">
        <v>8055</v>
      </c>
      <c r="X61" s="12" t="s">
        <v>8056</v>
      </c>
      <c r="Y61" s="12" t="s">
        <v>8057</v>
      </c>
      <c r="Z61" s="18">
        <v>45461.958333333336</v>
      </c>
      <c r="AA61" s="12" t="s">
        <v>8049</v>
      </c>
    </row>
    <row r="62" ht="14.25" customHeight="1">
      <c r="A62" s="3">
        <v>2043.0</v>
      </c>
      <c r="B62" s="3">
        <v>12530.0</v>
      </c>
      <c r="C62" s="3">
        <v>2013.0</v>
      </c>
      <c r="D62" s="3">
        <v>2026.0</v>
      </c>
      <c r="E62" s="4" t="s">
        <v>8054</v>
      </c>
      <c r="F62" s="3">
        <v>14.0</v>
      </c>
      <c r="G62" s="4" t="s">
        <v>7618</v>
      </c>
      <c r="H62" s="3">
        <v>5.85912262E8</v>
      </c>
      <c r="I62" s="4" t="s">
        <v>8040</v>
      </c>
      <c r="J62" s="4" t="s">
        <v>61</v>
      </c>
      <c r="K62" s="3">
        <v>198.0</v>
      </c>
      <c r="L62" s="4" t="s">
        <v>8041</v>
      </c>
      <c r="M62" s="3">
        <v>20.0</v>
      </c>
      <c r="N62" s="3">
        <v>0.0</v>
      </c>
      <c r="O62" s="4" t="s">
        <v>8042</v>
      </c>
      <c r="P62" s="4" t="s">
        <v>8043</v>
      </c>
      <c r="Q62" s="4" t="s">
        <v>8044</v>
      </c>
      <c r="R62" s="4" t="s">
        <v>35</v>
      </c>
      <c r="S62" s="4" t="s">
        <v>8045</v>
      </c>
      <c r="T62" s="3">
        <v>3.0519362E7</v>
      </c>
      <c r="U62" s="3">
        <v>1.899240187E9</v>
      </c>
      <c r="V62" s="3">
        <v>2018.0</v>
      </c>
      <c r="W62" s="4" t="s">
        <v>8055</v>
      </c>
      <c r="X62" s="4" t="s">
        <v>8056</v>
      </c>
      <c r="Y62" s="4" t="s">
        <v>8057</v>
      </c>
      <c r="Z62" s="17">
        <v>45461.958333333336</v>
      </c>
      <c r="AA62" s="4" t="s">
        <v>8049</v>
      </c>
    </row>
    <row r="63" ht="14.25" customHeight="1">
      <c r="A63" s="11">
        <v>2043.0</v>
      </c>
      <c r="B63" s="11">
        <v>12530.0</v>
      </c>
      <c r="C63" s="11">
        <v>2013.0</v>
      </c>
      <c r="D63" s="11">
        <v>2026.0</v>
      </c>
      <c r="E63" s="12" t="s">
        <v>8054</v>
      </c>
      <c r="F63" s="11">
        <v>14.0</v>
      </c>
      <c r="G63" s="12" t="s">
        <v>7618</v>
      </c>
      <c r="H63" s="11">
        <v>5.85912262E8</v>
      </c>
      <c r="I63" s="12" t="s">
        <v>8040</v>
      </c>
      <c r="J63" s="12" t="s">
        <v>61</v>
      </c>
      <c r="K63" s="11">
        <v>198.0</v>
      </c>
      <c r="L63" s="12" t="s">
        <v>8041</v>
      </c>
      <c r="M63" s="11">
        <v>20.0</v>
      </c>
      <c r="N63" s="11">
        <v>0.0</v>
      </c>
      <c r="O63" s="12" t="s">
        <v>8042</v>
      </c>
      <c r="P63" s="12" t="s">
        <v>8043</v>
      </c>
      <c r="Q63" s="12" t="s">
        <v>8044</v>
      </c>
      <c r="R63" s="12" t="s">
        <v>35</v>
      </c>
      <c r="S63" s="12" t="s">
        <v>8045</v>
      </c>
      <c r="T63" s="11">
        <v>3.9788011E7</v>
      </c>
      <c r="U63" s="11">
        <v>3.9788011E7</v>
      </c>
      <c r="V63" s="11">
        <v>2017.0</v>
      </c>
      <c r="W63" s="12" t="s">
        <v>8055</v>
      </c>
      <c r="X63" s="12" t="s">
        <v>8056</v>
      </c>
      <c r="Y63" s="12" t="s">
        <v>8057</v>
      </c>
      <c r="Z63" s="18">
        <v>45461.958333333336</v>
      </c>
      <c r="AA63" s="12" t="s">
        <v>8049</v>
      </c>
    </row>
    <row r="64" ht="14.25" customHeight="1">
      <c r="A64" s="3">
        <v>2043.0</v>
      </c>
      <c r="B64" s="3">
        <v>12530.0</v>
      </c>
      <c r="C64" s="3">
        <v>2013.0</v>
      </c>
      <c r="D64" s="3">
        <v>2026.0</v>
      </c>
      <c r="E64" s="4" t="s">
        <v>8054</v>
      </c>
      <c r="F64" s="3">
        <v>14.0</v>
      </c>
      <c r="G64" s="4" t="s">
        <v>7618</v>
      </c>
      <c r="H64" s="3">
        <v>5.85912262E8</v>
      </c>
      <c r="I64" s="4" t="s">
        <v>8040</v>
      </c>
      <c r="J64" s="4" t="s">
        <v>61</v>
      </c>
      <c r="K64" s="3">
        <v>198.0</v>
      </c>
      <c r="L64" s="4" t="s">
        <v>8041</v>
      </c>
      <c r="M64" s="3">
        <v>20.0</v>
      </c>
      <c r="N64" s="3">
        <v>0.0</v>
      </c>
      <c r="O64" s="4" t="s">
        <v>8042</v>
      </c>
      <c r="P64" s="4" t="s">
        <v>8043</v>
      </c>
      <c r="Q64" s="4" t="s">
        <v>8044</v>
      </c>
      <c r="R64" s="4" t="s">
        <v>35</v>
      </c>
      <c r="S64" s="4" t="s">
        <v>8045</v>
      </c>
      <c r="T64" s="3">
        <v>4683520.0</v>
      </c>
      <c r="U64" s="3">
        <v>5.79738531E8</v>
      </c>
      <c r="V64" s="3">
        <v>2020.0</v>
      </c>
      <c r="W64" s="4" t="s">
        <v>8055</v>
      </c>
      <c r="X64" s="4" t="s">
        <v>8056</v>
      </c>
      <c r="Y64" s="4" t="s">
        <v>8057</v>
      </c>
      <c r="Z64" s="17">
        <v>45461.958333333336</v>
      </c>
      <c r="AA64" s="4" t="s">
        <v>8049</v>
      </c>
    </row>
    <row r="65" ht="14.25" customHeight="1">
      <c r="A65" s="11">
        <v>2043.0</v>
      </c>
      <c r="B65" s="11">
        <v>12530.0</v>
      </c>
      <c r="C65" s="11">
        <v>2013.0</v>
      </c>
      <c r="D65" s="11">
        <v>2026.0</v>
      </c>
      <c r="E65" s="12" t="s">
        <v>8054</v>
      </c>
      <c r="F65" s="11">
        <v>14.0</v>
      </c>
      <c r="G65" s="12" t="s">
        <v>7618</v>
      </c>
      <c r="H65" s="11">
        <v>5.85912262E8</v>
      </c>
      <c r="I65" s="12" t="s">
        <v>8040</v>
      </c>
      <c r="J65" s="12" t="s">
        <v>61</v>
      </c>
      <c r="K65" s="11">
        <v>198.0</v>
      </c>
      <c r="L65" s="12" t="s">
        <v>8041</v>
      </c>
      <c r="M65" s="11">
        <v>24.0</v>
      </c>
      <c r="N65" s="11">
        <v>24.0</v>
      </c>
      <c r="O65" s="12" t="s">
        <v>8042</v>
      </c>
      <c r="P65" s="12" t="s">
        <v>8043</v>
      </c>
      <c r="Q65" s="12" t="s">
        <v>8044</v>
      </c>
      <c r="R65" s="12" t="s">
        <v>35</v>
      </c>
      <c r="S65" s="12" t="s">
        <v>8045</v>
      </c>
      <c r="T65" s="11">
        <v>0.0</v>
      </c>
      <c r="U65" s="11">
        <v>0.0</v>
      </c>
      <c r="V65" s="11">
        <v>2022.0</v>
      </c>
      <c r="W65" s="12" t="s">
        <v>8055</v>
      </c>
      <c r="X65" s="12" t="s">
        <v>8056</v>
      </c>
      <c r="Y65" s="12" t="s">
        <v>8057</v>
      </c>
      <c r="Z65" s="18">
        <v>45461.958333333336</v>
      </c>
      <c r="AA65" s="12" t="s">
        <v>8049</v>
      </c>
    </row>
    <row r="66" ht="14.25" customHeight="1">
      <c r="A66" s="3">
        <v>2043.0</v>
      </c>
      <c r="B66" s="3">
        <v>12530.0</v>
      </c>
      <c r="C66" s="3">
        <v>2013.0</v>
      </c>
      <c r="D66" s="3">
        <v>2026.0</v>
      </c>
      <c r="E66" s="4" t="s">
        <v>8054</v>
      </c>
      <c r="F66" s="3">
        <v>14.0</v>
      </c>
      <c r="G66" s="4" t="s">
        <v>7618</v>
      </c>
      <c r="H66" s="3">
        <v>5.85912262E8</v>
      </c>
      <c r="I66" s="4" t="s">
        <v>8040</v>
      </c>
      <c r="J66" s="4" t="s">
        <v>61</v>
      </c>
      <c r="K66" s="3">
        <v>198.0</v>
      </c>
      <c r="L66" s="4" t="s">
        <v>8041</v>
      </c>
      <c r="M66" s="3">
        <v>24.0</v>
      </c>
      <c r="N66" s="3">
        <v>24.0</v>
      </c>
      <c r="O66" s="4" t="s">
        <v>8042</v>
      </c>
      <c r="P66" s="4" t="s">
        <v>8043</v>
      </c>
      <c r="Q66" s="4" t="s">
        <v>8044</v>
      </c>
      <c r="R66" s="4" t="s">
        <v>35</v>
      </c>
      <c r="S66" s="4" t="s">
        <v>8045</v>
      </c>
      <c r="T66" s="3">
        <v>0.0</v>
      </c>
      <c r="U66" s="3">
        <v>0.0</v>
      </c>
      <c r="V66" s="3">
        <v>2023.0</v>
      </c>
      <c r="W66" s="4" t="s">
        <v>8055</v>
      </c>
      <c r="X66" s="4" t="s">
        <v>8056</v>
      </c>
      <c r="Y66" s="4" t="s">
        <v>8057</v>
      </c>
      <c r="Z66" s="17">
        <v>45461.958333333336</v>
      </c>
      <c r="AA66" s="4" t="s">
        <v>8049</v>
      </c>
    </row>
    <row r="67" ht="14.25" customHeight="1">
      <c r="A67" s="11">
        <v>2043.0</v>
      </c>
      <c r="B67" s="11">
        <v>12530.0</v>
      </c>
      <c r="C67" s="11">
        <v>2013.0</v>
      </c>
      <c r="D67" s="11">
        <v>2026.0</v>
      </c>
      <c r="E67" s="12" t="s">
        <v>8054</v>
      </c>
      <c r="F67" s="11">
        <v>14.0</v>
      </c>
      <c r="G67" s="12" t="s">
        <v>7618</v>
      </c>
      <c r="H67" s="11">
        <v>5.85912262E8</v>
      </c>
      <c r="I67" s="12" t="s">
        <v>8040</v>
      </c>
      <c r="J67" s="12" t="s">
        <v>61</v>
      </c>
      <c r="K67" s="11">
        <v>198.0</v>
      </c>
      <c r="L67" s="12" t="s">
        <v>8041</v>
      </c>
      <c r="M67" s="11">
        <v>24.0</v>
      </c>
      <c r="N67" s="11">
        <v>24.0</v>
      </c>
      <c r="O67" s="12" t="s">
        <v>8042</v>
      </c>
      <c r="P67" s="12" t="s">
        <v>8043</v>
      </c>
      <c r="Q67" s="12" t="s">
        <v>8044</v>
      </c>
      <c r="R67" s="12" t="s">
        <v>35</v>
      </c>
      <c r="S67" s="12" t="s">
        <v>8045</v>
      </c>
      <c r="T67" s="11">
        <v>107.0</v>
      </c>
      <c r="U67" s="11">
        <v>0.0</v>
      </c>
      <c r="V67" s="11">
        <v>2024.0</v>
      </c>
      <c r="W67" s="12" t="s">
        <v>8055</v>
      </c>
      <c r="X67" s="12" t="s">
        <v>8056</v>
      </c>
      <c r="Y67" s="12" t="s">
        <v>8057</v>
      </c>
      <c r="Z67" s="18">
        <v>45461.958333333336</v>
      </c>
      <c r="AA67" s="12" t="s">
        <v>8049</v>
      </c>
    </row>
    <row r="68" ht="14.25" customHeight="1">
      <c r="A68" s="3">
        <v>2043.0</v>
      </c>
      <c r="B68" s="3">
        <v>12530.0</v>
      </c>
      <c r="C68" s="3">
        <v>2013.0</v>
      </c>
      <c r="D68" s="3">
        <v>2026.0</v>
      </c>
      <c r="E68" s="4" t="s">
        <v>8054</v>
      </c>
      <c r="F68" s="3">
        <v>14.0</v>
      </c>
      <c r="G68" s="4" t="s">
        <v>7618</v>
      </c>
      <c r="H68" s="3">
        <v>5.85912262E8</v>
      </c>
      <c r="I68" s="4" t="s">
        <v>8040</v>
      </c>
      <c r="J68" s="4" t="s">
        <v>61</v>
      </c>
      <c r="K68" s="3">
        <v>198.0</v>
      </c>
      <c r="L68" s="4" t="s">
        <v>8041</v>
      </c>
      <c r="M68" s="3">
        <v>24.0</v>
      </c>
      <c r="N68" s="3">
        <v>24.0</v>
      </c>
      <c r="O68" s="4" t="s">
        <v>8042</v>
      </c>
      <c r="P68" s="4" t="s">
        <v>8043</v>
      </c>
      <c r="Q68" s="4" t="s">
        <v>8044</v>
      </c>
      <c r="R68" s="4" t="s">
        <v>35</v>
      </c>
      <c r="S68" s="4" t="s">
        <v>8045</v>
      </c>
      <c r="T68" s="3">
        <v>1.102882665E9</v>
      </c>
      <c r="U68" s="3">
        <v>1.102882542E9</v>
      </c>
      <c r="V68" s="3">
        <v>2021.0</v>
      </c>
      <c r="W68" s="4" t="s">
        <v>8055</v>
      </c>
      <c r="X68" s="4" t="s">
        <v>8056</v>
      </c>
      <c r="Y68" s="4" t="s">
        <v>8057</v>
      </c>
      <c r="Z68" s="17">
        <v>45461.958333333336</v>
      </c>
      <c r="AA68" s="4" t="s">
        <v>8049</v>
      </c>
    </row>
    <row r="69" ht="14.25" customHeight="1">
      <c r="A69" s="11">
        <v>2043.0</v>
      </c>
      <c r="B69" s="11">
        <v>12530.0</v>
      </c>
      <c r="C69" s="11">
        <v>2013.0</v>
      </c>
      <c r="D69" s="11">
        <v>2026.0</v>
      </c>
      <c r="E69" s="12" t="s">
        <v>8054</v>
      </c>
      <c r="F69" s="11">
        <v>14.0</v>
      </c>
      <c r="G69" s="12" t="s">
        <v>7618</v>
      </c>
      <c r="H69" s="11">
        <v>5.85912262E8</v>
      </c>
      <c r="I69" s="12" t="s">
        <v>8040</v>
      </c>
      <c r="J69" s="12" t="s">
        <v>61</v>
      </c>
      <c r="K69" s="11">
        <v>198.0</v>
      </c>
      <c r="L69" s="12" t="s">
        <v>8041</v>
      </c>
      <c r="M69" s="11">
        <v>24.0</v>
      </c>
      <c r="N69" s="11">
        <v>24.0</v>
      </c>
      <c r="O69" s="12" t="s">
        <v>8042</v>
      </c>
      <c r="P69" s="12" t="s">
        <v>8043</v>
      </c>
      <c r="Q69" s="12" t="s">
        <v>8044</v>
      </c>
      <c r="R69" s="12" t="s">
        <v>35</v>
      </c>
      <c r="S69" s="12" t="s">
        <v>8045</v>
      </c>
      <c r="T69" s="11">
        <v>1.5524144E7</v>
      </c>
      <c r="U69" s="11">
        <v>1.552414298E9</v>
      </c>
      <c r="V69" s="11">
        <v>2019.0</v>
      </c>
      <c r="W69" s="12" t="s">
        <v>8055</v>
      </c>
      <c r="X69" s="12" t="s">
        <v>8056</v>
      </c>
      <c r="Y69" s="12" t="s">
        <v>8057</v>
      </c>
      <c r="Z69" s="18">
        <v>45461.958333333336</v>
      </c>
      <c r="AA69" s="12" t="s">
        <v>8049</v>
      </c>
    </row>
    <row r="70" ht="14.25" customHeight="1">
      <c r="A70" s="3">
        <v>2043.0</v>
      </c>
      <c r="B70" s="3">
        <v>12530.0</v>
      </c>
      <c r="C70" s="3">
        <v>2013.0</v>
      </c>
      <c r="D70" s="3">
        <v>2026.0</v>
      </c>
      <c r="E70" s="4" t="s">
        <v>8054</v>
      </c>
      <c r="F70" s="3">
        <v>14.0</v>
      </c>
      <c r="G70" s="4" t="s">
        <v>7618</v>
      </c>
      <c r="H70" s="3">
        <v>5.85912262E8</v>
      </c>
      <c r="I70" s="4" t="s">
        <v>8040</v>
      </c>
      <c r="J70" s="4" t="s">
        <v>61</v>
      </c>
      <c r="K70" s="3">
        <v>198.0</v>
      </c>
      <c r="L70" s="4" t="s">
        <v>8041</v>
      </c>
      <c r="M70" s="3">
        <v>24.0</v>
      </c>
      <c r="N70" s="3">
        <v>24.0</v>
      </c>
      <c r="O70" s="4" t="s">
        <v>8042</v>
      </c>
      <c r="P70" s="4" t="s">
        <v>8043</v>
      </c>
      <c r="Q70" s="4" t="s">
        <v>8044</v>
      </c>
      <c r="R70" s="4" t="s">
        <v>35</v>
      </c>
      <c r="S70" s="4" t="s">
        <v>8045</v>
      </c>
      <c r="T70" s="3">
        <v>2.490391059E9</v>
      </c>
      <c r="U70" s="3">
        <v>2.490391028E9</v>
      </c>
      <c r="V70" s="3">
        <v>2016.0</v>
      </c>
      <c r="W70" s="4" t="s">
        <v>8055</v>
      </c>
      <c r="X70" s="4" t="s">
        <v>8056</v>
      </c>
      <c r="Y70" s="4" t="s">
        <v>8057</v>
      </c>
      <c r="Z70" s="17">
        <v>45461.958333333336</v>
      </c>
      <c r="AA70" s="4" t="s">
        <v>8049</v>
      </c>
    </row>
    <row r="71" ht="14.25" customHeight="1">
      <c r="A71" s="11">
        <v>2043.0</v>
      </c>
      <c r="B71" s="11">
        <v>12530.0</v>
      </c>
      <c r="C71" s="11">
        <v>2013.0</v>
      </c>
      <c r="D71" s="11">
        <v>2026.0</v>
      </c>
      <c r="E71" s="12" t="s">
        <v>8054</v>
      </c>
      <c r="F71" s="11">
        <v>14.0</v>
      </c>
      <c r="G71" s="12" t="s">
        <v>7618</v>
      </c>
      <c r="H71" s="11">
        <v>5.85912262E8</v>
      </c>
      <c r="I71" s="12" t="s">
        <v>8040</v>
      </c>
      <c r="J71" s="12" t="s">
        <v>61</v>
      </c>
      <c r="K71" s="11">
        <v>198.0</v>
      </c>
      <c r="L71" s="12" t="s">
        <v>8041</v>
      </c>
      <c r="M71" s="11">
        <v>24.0</v>
      </c>
      <c r="N71" s="11">
        <v>24.0</v>
      </c>
      <c r="O71" s="12" t="s">
        <v>8042</v>
      </c>
      <c r="P71" s="12" t="s">
        <v>8043</v>
      </c>
      <c r="Q71" s="12" t="s">
        <v>8044</v>
      </c>
      <c r="R71" s="12" t="s">
        <v>35</v>
      </c>
      <c r="S71" s="12" t="s">
        <v>8045</v>
      </c>
      <c r="T71" s="11">
        <v>3.0519362E7</v>
      </c>
      <c r="U71" s="11">
        <v>1.899240187E9</v>
      </c>
      <c r="V71" s="11">
        <v>2018.0</v>
      </c>
      <c r="W71" s="12" t="s">
        <v>8055</v>
      </c>
      <c r="X71" s="12" t="s">
        <v>8056</v>
      </c>
      <c r="Y71" s="12" t="s">
        <v>8057</v>
      </c>
      <c r="Z71" s="18">
        <v>45461.958333333336</v>
      </c>
      <c r="AA71" s="12" t="s">
        <v>8049</v>
      </c>
    </row>
    <row r="72" ht="14.25" customHeight="1">
      <c r="A72" s="3">
        <v>2043.0</v>
      </c>
      <c r="B72" s="3">
        <v>12530.0</v>
      </c>
      <c r="C72" s="3">
        <v>2013.0</v>
      </c>
      <c r="D72" s="3">
        <v>2026.0</v>
      </c>
      <c r="E72" s="4" t="s">
        <v>8054</v>
      </c>
      <c r="F72" s="3">
        <v>14.0</v>
      </c>
      <c r="G72" s="4" t="s">
        <v>7618</v>
      </c>
      <c r="H72" s="3">
        <v>5.85912262E8</v>
      </c>
      <c r="I72" s="4" t="s">
        <v>8040</v>
      </c>
      <c r="J72" s="4" t="s">
        <v>61</v>
      </c>
      <c r="K72" s="3">
        <v>198.0</v>
      </c>
      <c r="L72" s="4" t="s">
        <v>8041</v>
      </c>
      <c r="M72" s="3">
        <v>24.0</v>
      </c>
      <c r="N72" s="3">
        <v>24.0</v>
      </c>
      <c r="O72" s="4" t="s">
        <v>8042</v>
      </c>
      <c r="P72" s="4" t="s">
        <v>8043</v>
      </c>
      <c r="Q72" s="4" t="s">
        <v>8044</v>
      </c>
      <c r="R72" s="4" t="s">
        <v>35</v>
      </c>
      <c r="S72" s="4" t="s">
        <v>8045</v>
      </c>
      <c r="T72" s="3">
        <v>3.9788011E7</v>
      </c>
      <c r="U72" s="3">
        <v>3.9788011E7</v>
      </c>
      <c r="V72" s="3">
        <v>2017.0</v>
      </c>
      <c r="W72" s="4" t="s">
        <v>8055</v>
      </c>
      <c r="X72" s="4" t="s">
        <v>8056</v>
      </c>
      <c r="Y72" s="4" t="s">
        <v>8057</v>
      </c>
      <c r="Z72" s="17">
        <v>45461.958333333336</v>
      </c>
      <c r="AA72" s="4" t="s">
        <v>8049</v>
      </c>
    </row>
    <row r="73" ht="14.25" customHeight="1">
      <c r="A73" s="11">
        <v>2043.0</v>
      </c>
      <c r="B73" s="11">
        <v>12530.0</v>
      </c>
      <c r="C73" s="11">
        <v>2013.0</v>
      </c>
      <c r="D73" s="11">
        <v>2026.0</v>
      </c>
      <c r="E73" s="12" t="s">
        <v>8054</v>
      </c>
      <c r="F73" s="11">
        <v>14.0</v>
      </c>
      <c r="G73" s="12" t="s">
        <v>7618</v>
      </c>
      <c r="H73" s="11">
        <v>5.85912262E8</v>
      </c>
      <c r="I73" s="12" t="s">
        <v>8040</v>
      </c>
      <c r="J73" s="12" t="s">
        <v>61</v>
      </c>
      <c r="K73" s="11">
        <v>198.0</v>
      </c>
      <c r="L73" s="12" t="s">
        <v>8041</v>
      </c>
      <c r="M73" s="11">
        <v>24.0</v>
      </c>
      <c r="N73" s="11">
        <v>24.0</v>
      </c>
      <c r="O73" s="12" t="s">
        <v>8042</v>
      </c>
      <c r="P73" s="12" t="s">
        <v>8043</v>
      </c>
      <c r="Q73" s="12" t="s">
        <v>8044</v>
      </c>
      <c r="R73" s="12" t="s">
        <v>35</v>
      </c>
      <c r="S73" s="12" t="s">
        <v>8045</v>
      </c>
      <c r="T73" s="11">
        <v>4683520.0</v>
      </c>
      <c r="U73" s="11">
        <v>5.79738531E8</v>
      </c>
      <c r="V73" s="11">
        <v>2020.0</v>
      </c>
      <c r="W73" s="12" t="s">
        <v>8055</v>
      </c>
      <c r="X73" s="12" t="s">
        <v>8056</v>
      </c>
      <c r="Y73" s="12" t="s">
        <v>8057</v>
      </c>
      <c r="Z73" s="18">
        <v>45461.958333333336</v>
      </c>
      <c r="AA73" s="12" t="s">
        <v>8049</v>
      </c>
    </row>
    <row r="74" ht="14.25" customHeight="1">
      <c r="A74" s="3">
        <v>2043.0</v>
      </c>
      <c r="B74" s="3">
        <v>12530.0</v>
      </c>
      <c r="C74" s="3">
        <v>2013.0</v>
      </c>
      <c r="D74" s="3">
        <v>2026.0</v>
      </c>
      <c r="E74" s="4" t="s">
        <v>8054</v>
      </c>
      <c r="F74" s="3">
        <v>14.0</v>
      </c>
      <c r="G74" s="4" t="s">
        <v>7618</v>
      </c>
      <c r="H74" s="3">
        <v>5.85912262E8</v>
      </c>
      <c r="I74" s="4" t="s">
        <v>8040</v>
      </c>
      <c r="J74" s="4" t="s">
        <v>61</v>
      </c>
      <c r="K74" s="3">
        <v>198.0</v>
      </c>
      <c r="L74" s="4" t="s">
        <v>8058</v>
      </c>
      <c r="M74" s="3">
        <v>0.0</v>
      </c>
      <c r="N74" s="3">
        <v>0.0</v>
      </c>
      <c r="O74" s="4" t="s">
        <v>8042</v>
      </c>
      <c r="P74" s="4" t="s">
        <v>8043</v>
      </c>
      <c r="Q74" s="4" t="s">
        <v>8044</v>
      </c>
      <c r="R74" s="4" t="s">
        <v>35</v>
      </c>
      <c r="S74" s="4" t="s">
        <v>8045</v>
      </c>
      <c r="T74" s="3">
        <v>0.0</v>
      </c>
      <c r="U74" s="3">
        <v>0.0</v>
      </c>
      <c r="V74" s="3">
        <v>2022.0</v>
      </c>
      <c r="W74" s="4" t="s">
        <v>8055</v>
      </c>
      <c r="X74" s="4" t="s">
        <v>8056</v>
      </c>
      <c r="Y74" s="4" t="s">
        <v>8057</v>
      </c>
      <c r="Z74" s="17">
        <v>45461.958333333336</v>
      </c>
      <c r="AA74" s="4" t="s">
        <v>8049</v>
      </c>
    </row>
    <row r="75" ht="14.25" customHeight="1">
      <c r="A75" s="11">
        <v>2043.0</v>
      </c>
      <c r="B75" s="11">
        <v>12530.0</v>
      </c>
      <c r="C75" s="11">
        <v>2013.0</v>
      </c>
      <c r="D75" s="11">
        <v>2026.0</v>
      </c>
      <c r="E75" s="12" t="s">
        <v>8054</v>
      </c>
      <c r="F75" s="11">
        <v>14.0</v>
      </c>
      <c r="G75" s="12" t="s">
        <v>7618</v>
      </c>
      <c r="H75" s="11">
        <v>5.85912262E8</v>
      </c>
      <c r="I75" s="12" t="s">
        <v>8040</v>
      </c>
      <c r="J75" s="12" t="s">
        <v>61</v>
      </c>
      <c r="K75" s="11">
        <v>198.0</v>
      </c>
      <c r="L75" s="12" t="s">
        <v>8058</v>
      </c>
      <c r="M75" s="11">
        <v>0.0</v>
      </c>
      <c r="N75" s="11">
        <v>0.0</v>
      </c>
      <c r="O75" s="12" t="s">
        <v>8042</v>
      </c>
      <c r="P75" s="12" t="s">
        <v>8043</v>
      </c>
      <c r="Q75" s="12" t="s">
        <v>8044</v>
      </c>
      <c r="R75" s="12" t="s">
        <v>35</v>
      </c>
      <c r="S75" s="12" t="s">
        <v>8045</v>
      </c>
      <c r="T75" s="11">
        <v>0.0</v>
      </c>
      <c r="U75" s="11">
        <v>0.0</v>
      </c>
      <c r="V75" s="11">
        <v>2023.0</v>
      </c>
      <c r="W75" s="12" t="s">
        <v>8055</v>
      </c>
      <c r="X75" s="12" t="s">
        <v>8056</v>
      </c>
      <c r="Y75" s="12" t="s">
        <v>8057</v>
      </c>
      <c r="Z75" s="18">
        <v>45461.958333333336</v>
      </c>
      <c r="AA75" s="12" t="s">
        <v>8049</v>
      </c>
    </row>
    <row r="76" ht="14.25" customHeight="1">
      <c r="A76" s="3">
        <v>2043.0</v>
      </c>
      <c r="B76" s="3">
        <v>12530.0</v>
      </c>
      <c r="C76" s="3">
        <v>2013.0</v>
      </c>
      <c r="D76" s="3">
        <v>2026.0</v>
      </c>
      <c r="E76" s="4" t="s">
        <v>8054</v>
      </c>
      <c r="F76" s="3">
        <v>14.0</v>
      </c>
      <c r="G76" s="4" t="s">
        <v>7618</v>
      </c>
      <c r="H76" s="3">
        <v>5.85912262E8</v>
      </c>
      <c r="I76" s="4" t="s">
        <v>8040</v>
      </c>
      <c r="J76" s="4" t="s">
        <v>61</v>
      </c>
      <c r="K76" s="3">
        <v>198.0</v>
      </c>
      <c r="L76" s="4" t="s">
        <v>8058</v>
      </c>
      <c r="M76" s="3">
        <v>0.0</v>
      </c>
      <c r="N76" s="3">
        <v>0.0</v>
      </c>
      <c r="O76" s="4" t="s">
        <v>8042</v>
      </c>
      <c r="P76" s="4" t="s">
        <v>8043</v>
      </c>
      <c r="Q76" s="4" t="s">
        <v>8044</v>
      </c>
      <c r="R76" s="4" t="s">
        <v>35</v>
      </c>
      <c r="S76" s="4" t="s">
        <v>8045</v>
      </c>
      <c r="T76" s="3">
        <v>107.0</v>
      </c>
      <c r="U76" s="3">
        <v>0.0</v>
      </c>
      <c r="V76" s="3">
        <v>2024.0</v>
      </c>
      <c r="W76" s="4" t="s">
        <v>8055</v>
      </c>
      <c r="X76" s="4" t="s">
        <v>8056</v>
      </c>
      <c r="Y76" s="4" t="s">
        <v>8057</v>
      </c>
      <c r="Z76" s="17">
        <v>45461.958333333336</v>
      </c>
      <c r="AA76" s="4" t="s">
        <v>8049</v>
      </c>
    </row>
    <row r="77" ht="14.25" customHeight="1">
      <c r="A77" s="11">
        <v>2043.0</v>
      </c>
      <c r="B77" s="11">
        <v>12530.0</v>
      </c>
      <c r="C77" s="11">
        <v>2013.0</v>
      </c>
      <c r="D77" s="11">
        <v>2026.0</v>
      </c>
      <c r="E77" s="12" t="s">
        <v>8054</v>
      </c>
      <c r="F77" s="11">
        <v>14.0</v>
      </c>
      <c r="G77" s="12" t="s">
        <v>7618</v>
      </c>
      <c r="H77" s="11">
        <v>5.85912262E8</v>
      </c>
      <c r="I77" s="12" t="s">
        <v>8040</v>
      </c>
      <c r="J77" s="12" t="s">
        <v>61</v>
      </c>
      <c r="K77" s="11">
        <v>198.0</v>
      </c>
      <c r="L77" s="12" t="s">
        <v>8058</v>
      </c>
      <c r="M77" s="11">
        <v>0.0</v>
      </c>
      <c r="N77" s="11">
        <v>0.0</v>
      </c>
      <c r="O77" s="12" t="s">
        <v>8042</v>
      </c>
      <c r="P77" s="12" t="s">
        <v>8043</v>
      </c>
      <c r="Q77" s="12" t="s">
        <v>8044</v>
      </c>
      <c r="R77" s="12" t="s">
        <v>35</v>
      </c>
      <c r="S77" s="12" t="s">
        <v>8045</v>
      </c>
      <c r="T77" s="11">
        <v>1.102882665E9</v>
      </c>
      <c r="U77" s="11">
        <v>1.102882542E9</v>
      </c>
      <c r="V77" s="11">
        <v>2021.0</v>
      </c>
      <c r="W77" s="12" t="s">
        <v>8055</v>
      </c>
      <c r="X77" s="12" t="s">
        <v>8056</v>
      </c>
      <c r="Y77" s="12" t="s">
        <v>8057</v>
      </c>
      <c r="Z77" s="18">
        <v>45461.958333333336</v>
      </c>
      <c r="AA77" s="12" t="s">
        <v>8049</v>
      </c>
    </row>
    <row r="78" ht="14.25" customHeight="1">
      <c r="A78" s="3">
        <v>2043.0</v>
      </c>
      <c r="B78" s="3">
        <v>12530.0</v>
      </c>
      <c r="C78" s="3">
        <v>2013.0</v>
      </c>
      <c r="D78" s="3">
        <v>2026.0</v>
      </c>
      <c r="E78" s="4" t="s">
        <v>8054</v>
      </c>
      <c r="F78" s="3">
        <v>14.0</v>
      </c>
      <c r="G78" s="4" t="s">
        <v>7618</v>
      </c>
      <c r="H78" s="3">
        <v>5.85912262E8</v>
      </c>
      <c r="I78" s="4" t="s">
        <v>8040</v>
      </c>
      <c r="J78" s="4" t="s">
        <v>61</v>
      </c>
      <c r="K78" s="3">
        <v>198.0</v>
      </c>
      <c r="L78" s="4" t="s">
        <v>8058</v>
      </c>
      <c r="M78" s="3">
        <v>0.0</v>
      </c>
      <c r="N78" s="3">
        <v>0.0</v>
      </c>
      <c r="O78" s="4" t="s">
        <v>8042</v>
      </c>
      <c r="P78" s="4" t="s">
        <v>8043</v>
      </c>
      <c r="Q78" s="4" t="s">
        <v>8044</v>
      </c>
      <c r="R78" s="4" t="s">
        <v>35</v>
      </c>
      <c r="S78" s="4" t="s">
        <v>8045</v>
      </c>
      <c r="T78" s="3">
        <v>1.5524144E7</v>
      </c>
      <c r="U78" s="3">
        <v>1.552414298E9</v>
      </c>
      <c r="V78" s="3">
        <v>2019.0</v>
      </c>
      <c r="W78" s="4" t="s">
        <v>8055</v>
      </c>
      <c r="X78" s="4" t="s">
        <v>8056</v>
      </c>
      <c r="Y78" s="4" t="s">
        <v>8057</v>
      </c>
      <c r="Z78" s="17">
        <v>45461.958333333336</v>
      </c>
      <c r="AA78" s="4" t="s">
        <v>8049</v>
      </c>
    </row>
    <row r="79" ht="14.25" customHeight="1">
      <c r="A79" s="11">
        <v>2043.0</v>
      </c>
      <c r="B79" s="11">
        <v>12530.0</v>
      </c>
      <c r="C79" s="11">
        <v>2013.0</v>
      </c>
      <c r="D79" s="11">
        <v>2026.0</v>
      </c>
      <c r="E79" s="12" t="s">
        <v>8054</v>
      </c>
      <c r="F79" s="11">
        <v>14.0</v>
      </c>
      <c r="G79" s="12" t="s">
        <v>7618</v>
      </c>
      <c r="H79" s="11">
        <v>5.85912262E8</v>
      </c>
      <c r="I79" s="12" t="s">
        <v>8040</v>
      </c>
      <c r="J79" s="12" t="s">
        <v>61</v>
      </c>
      <c r="K79" s="11">
        <v>198.0</v>
      </c>
      <c r="L79" s="12" t="s">
        <v>8058</v>
      </c>
      <c r="M79" s="11">
        <v>0.0</v>
      </c>
      <c r="N79" s="11">
        <v>0.0</v>
      </c>
      <c r="O79" s="12" t="s">
        <v>8042</v>
      </c>
      <c r="P79" s="12" t="s">
        <v>8043</v>
      </c>
      <c r="Q79" s="12" t="s">
        <v>8044</v>
      </c>
      <c r="R79" s="12" t="s">
        <v>35</v>
      </c>
      <c r="S79" s="12" t="s">
        <v>8045</v>
      </c>
      <c r="T79" s="11">
        <v>2.490391059E9</v>
      </c>
      <c r="U79" s="11">
        <v>2.490391028E9</v>
      </c>
      <c r="V79" s="11">
        <v>2016.0</v>
      </c>
      <c r="W79" s="12" t="s">
        <v>8055</v>
      </c>
      <c r="X79" s="12" t="s">
        <v>8056</v>
      </c>
      <c r="Y79" s="12" t="s">
        <v>8057</v>
      </c>
      <c r="Z79" s="18">
        <v>45461.958333333336</v>
      </c>
      <c r="AA79" s="12" t="s">
        <v>8049</v>
      </c>
    </row>
    <row r="80" ht="14.25" customHeight="1">
      <c r="A80" s="3">
        <v>2043.0</v>
      </c>
      <c r="B80" s="3">
        <v>12530.0</v>
      </c>
      <c r="C80" s="3">
        <v>2013.0</v>
      </c>
      <c r="D80" s="3">
        <v>2026.0</v>
      </c>
      <c r="E80" s="4" t="s">
        <v>8054</v>
      </c>
      <c r="F80" s="3">
        <v>14.0</v>
      </c>
      <c r="G80" s="4" t="s">
        <v>7618</v>
      </c>
      <c r="H80" s="3">
        <v>5.85912262E8</v>
      </c>
      <c r="I80" s="4" t="s">
        <v>8040</v>
      </c>
      <c r="J80" s="4" t="s">
        <v>61</v>
      </c>
      <c r="K80" s="3">
        <v>198.0</v>
      </c>
      <c r="L80" s="4" t="s">
        <v>8058</v>
      </c>
      <c r="M80" s="3">
        <v>0.0</v>
      </c>
      <c r="N80" s="3">
        <v>0.0</v>
      </c>
      <c r="O80" s="4" t="s">
        <v>8042</v>
      </c>
      <c r="P80" s="4" t="s">
        <v>8043</v>
      </c>
      <c r="Q80" s="4" t="s">
        <v>8044</v>
      </c>
      <c r="R80" s="4" t="s">
        <v>35</v>
      </c>
      <c r="S80" s="4" t="s">
        <v>8045</v>
      </c>
      <c r="T80" s="3">
        <v>3.0519362E7</v>
      </c>
      <c r="U80" s="3">
        <v>1.899240187E9</v>
      </c>
      <c r="V80" s="3">
        <v>2018.0</v>
      </c>
      <c r="W80" s="4" t="s">
        <v>8055</v>
      </c>
      <c r="X80" s="4" t="s">
        <v>8056</v>
      </c>
      <c r="Y80" s="4" t="s">
        <v>8057</v>
      </c>
      <c r="Z80" s="17">
        <v>45461.958333333336</v>
      </c>
      <c r="AA80" s="4" t="s">
        <v>8049</v>
      </c>
    </row>
    <row r="81" ht="14.25" customHeight="1">
      <c r="A81" s="11">
        <v>2043.0</v>
      </c>
      <c r="B81" s="11">
        <v>12530.0</v>
      </c>
      <c r="C81" s="11">
        <v>2013.0</v>
      </c>
      <c r="D81" s="11">
        <v>2026.0</v>
      </c>
      <c r="E81" s="12" t="s">
        <v>8054</v>
      </c>
      <c r="F81" s="11">
        <v>14.0</v>
      </c>
      <c r="G81" s="12" t="s">
        <v>7618</v>
      </c>
      <c r="H81" s="11">
        <v>5.85912262E8</v>
      </c>
      <c r="I81" s="12" t="s">
        <v>8040</v>
      </c>
      <c r="J81" s="12" t="s">
        <v>61</v>
      </c>
      <c r="K81" s="11">
        <v>198.0</v>
      </c>
      <c r="L81" s="12" t="s">
        <v>8058</v>
      </c>
      <c r="M81" s="11">
        <v>0.0</v>
      </c>
      <c r="N81" s="11">
        <v>0.0</v>
      </c>
      <c r="O81" s="12" t="s">
        <v>8042</v>
      </c>
      <c r="P81" s="12" t="s">
        <v>8043</v>
      </c>
      <c r="Q81" s="12" t="s">
        <v>8044</v>
      </c>
      <c r="R81" s="12" t="s">
        <v>35</v>
      </c>
      <c r="S81" s="12" t="s">
        <v>8045</v>
      </c>
      <c r="T81" s="11">
        <v>3.9788011E7</v>
      </c>
      <c r="U81" s="11">
        <v>3.9788011E7</v>
      </c>
      <c r="V81" s="11">
        <v>2017.0</v>
      </c>
      <c r="W81" s="12" t="s">
        <v>8055</v>
      </c>
      <c r="X81" s="12" t="s">
        <v>8056</v>
      </c>
      <c r="Y81" s="12" t="s">
        <v>8057</v>
      </c>
      <c r="Z81" s="18">
        <v>45461.958333333336</v>
      </c>
      <c r="AA81" s="12" t="s">
        <v>8049</v>
      </c>
    </row>
    <row r="82" ht="14.25" customHeight="1">
      <c r="A82" s="3">
        <v>2043.0</v>
      </c>
      <c r="B82" s="3">
        <v>12530.0</v>
      </c>
      <c r="C82" s="3">
        <v>2013.0</v>
      </c>
      <c r="D82" s="3">
        <v>2026.0</v>
      </c>
      <c r="E82" s="4" t="s">
        <v>8054</v>
      </c>
      <c r="F82" s="3">
        <v>14.0</v>
      </c>
      <c r="G82" s="4" t="s">
        <v>7618</v>
      </c>
      <c r="H82" s="3">
        <v>5.85912262E8</v>
      </c>
      <c r="I82" s="4" t="s">
        <v>8040</v>
      </c>
      <c r="J82" s="4" t="s">
        <v>61</v>
      </c>
      <c r="K82" s="3">
        <v>198.0</v>
      </c>
      <c r="L82" s="4" t="s">
        <v>8058</v>
      </c>
      <c r="M82" s="3">
        <v>0.0</v>
      </c>
      <c r="N82" s="3">
        <v>0.0</v>
      </c>
      <c r="O82" s="4" t="s">
        <v>8042</v>
      </c>
      <c r="P82" s="4" t="s">
        <v>8043</v>
      </c>
      <c r="Q82" s="4" t="s">
        <v>8044</v>
      </c>
      <c r="R82" s="4" t="s">
        <v>35</v>
      </c>
      <c r="S82" s="4" t="s">
        <v>8045</v>
      </c>
      <c r="T82" s="3">
        <v>4683520.0</v>
      </c>
      <c r="U82" s="3">
        <v>5.79738531E8</v>
      </c>
      <c r="V82" s="3">
        <v>2020.0</v>
      </c>
      <c r="W82" s="4" t="s">
        <v>8055</v>
      </c>
      <c r="X82" s="4" t="s">
        <v>8056</v>
      </c>
      <c r="Y82" s="4" t="s">
        <v>8057</v>
      </c>
      <c r="Z82" s="17">
        <v>45461.958333333336</v>
      </c>
      <c r="AA82" s="4" t="s">
        <v>8049</v>
      </c>
    </row>
    <row r="83" ht="14.25" customHeight="1">
      <c r="A83" s="11">
        <v>2043.0</v>
      </c>
      <c r="B83" s="11">
        <v>12530.0</v>
      </c>
      <c r="C83" s="11">
        <v>2013.0</v>
      </c>
      <c r="D83" s="11">
        <v>2026.0</v>
      </c>
      <c r="E83" s="12" t="s">
        <v>8054</v>
      </c>
      <c r="F83" s="11">
        <v>14.0</v>
      </c>
      <c r="G83" s="12" t="s">
        <v>7618</v>
      </c>
      <c r="H83" s="11">
        <v>5.85912262E8</v>
      </c>
      <c r="I83" s="12" t="s">
        <v>8040</v>
      </c>
      <c r="J83" s="12" t="s">
        <v>61</v>
      </c>
      <c r="K83" s="11">
        <v>198.0</v>
      </c>
      <c r="L83" s="12" t="s">
        <v>8058</v>
      </c>
      <c r="M83" s="11">
        <v>6.0</v>
      </c>
      <c r="N83" s="11">
        <v>0.0</v>
      </c>
      <c r="O83" s="12" t="s">
        <v>8042</v>
      </c>
      <c r="P83" s="12" t="s">
        <v>8043</v>
      </c>
      <c r="Q83" s="12" t="s">
        <v>8044</v>
      </c>
      <c r="R83" s="12" t="s">
        <v>35</v>
      </c>
      <c r="S83" s="12" t="s">
        <v>8045</v>
      </c>
      <c r="T83" s="11">
        <v>0.0</v>
      </c>
      <c r="U83" s="11">
        <v>0.0</v>
      </c>
      <c r="V83" s="11">
        <v>2022.0</v>
      </c>
      <c r="W83" s="12" t="s">
        <v>8055</v>
      </c>
      <c r="X83" s="12" t="s">
        <v>8056</v>
      </c>
      <c r="Y83" s="12" t="s">
        <v>8057</v>
      </c>
      <c r="Z83" s="18">
        <v>45461.958333333336</v>
      </c>
      <c r="AA83" s="12" t="s">
        <v>8049</v>
      </c>
    </row>
    <row r="84" ht="14.25" customHeight="1">
      <c r="A84" s="3">
        <v>2043.0</v>
      </c>
      <c r="B84" s="3">
        <v>12530.0</v>
      </c>
      <c r="C84" s="3">
        <v>2013.0</v>
      </c>
      <c r="D84" s="3">
        <v>2026.0</v>
      </c>
      <c r="E84" s="4" t="s">
        <v>8054</v>
      </c>
      <c r="F84" s="3">
        <v>14.0</v>
      </c>
      <c r="G84" s="4" t="s">
        <v>7618</v>
      </c>
      <c r="H84" s="3">
        <v>5.85912262E8</v>
      </c>
      <c r="I84" s="4" t="s">
        <v>8040</v>
      </c>
      <c r="J84" s="4" t="s">
        <v>61</v>
      </c>
      <c r="K84" s="3">
        <v>198.0</v>
      </c>
      <c r="L84" s="4" t="s">
        <v>8058</v>
      </c>
      <c r="M84" s="3">
        <v>6.0</v>
      </c>
      <c r="N84" s="3">
        <v>0.0</v>
      </c>
      <c r="O84" s="4" t="s">
        <v>8042</v>
      </c>
      <c r="P84" s="4" t="s">
        <v>8043</v>
      </c>
      <c r="Q84" s="4" t="s">
        <v>8044</v>
      </c>
      <c r="R84" s="4" t="s">
        <v>35</v>
      </c>
      <c r="S84" s="4" t="s">
        <v>8045</v>
      </c>
      <c r="T84" s="3">
        <v>0.0</v>
      </c>
      <c r="U84" s="3">
        <v>0.0</v>
      </c>
      <c r="V84" s="3">
        <v>2023.0</v>
      </c>
      <c r="W84" s="4" t="s">
        <v>8055</v>
      </c>
      <c r="X84" s="4" t="s">
        <v>8056</v>
      </c>
      <c r="Y84" s="4" t="s">
        <v>8057</v>
      </c>
      <c r="Z84" s="17">
        <v>45461.958333333336</v>
      </c>
      <c r="AA84" s="4" t="s">
        <v>8049</v>
      </c>
    </row>
    <row r="85" ht="14.25" customHeight="1">
      <c r="A85" s="11">
        <v>2043.0</v>
      </c>
      <c r="B85" s="11">
        <v>12530.0</v>
      </c>
      <c r="C85" s="11">
        <v>2013.0</v>
      </c>
      <c r="D85" s="11">
        <v>2026.0</v>
      </c>
      <c r="E85" s="12" t="s">
        <v>8054</v>
      </c>
      <c r="F85" s="11">
        <v>14.0</v>
      </c>
      <c r="G85" s="12" t="s">
        <v>7618</v>
      </c>
      <c r="H85" s="11">
        <v>5.85912262E8</v>
      </c>
      <c r="I85" s="12" t="s">
        <v>8040</v>
      </c>
      <c r="J85" s="12" t="s">
        <v>61</v>
      </c>
      <c r="K85" s="11">
        <v>198.0</v>
      </c>
      <c r="L85" s="12" t="s">
        <v>8058</v>
      </c>
      <c r="M85" s="11">
        <v>6.0</v>
      </c>
      <c r="N85" s="11">
        <v>0.0</v>
      </c>
      <c r="O85" s="12" t="s">
        <v>8042</v>
      </c>
      <c r="P85" s="12" t="s">
        <v>8043</v>
      </c>
      <c r="Q85" s="12" t="s">
        <v>8044</v>
      </c>
      <c r="R85" s="12" t="s">
        <v>35</v>
      </c>
      <c r="S85" s="12" t="s">
        <v>8045</v>
      </c>
      <c r="T85" s="11">
        <v>107.0</v>
      </c>
      <c r="U85" s="11">
        <v>0.0</v>
      </c>
      <c r="V85" s="11">
        <v>2024.0</v>
      </c>
      <c r="W85" s="12" t="s">
        <v>8055</v>
      </c>
      <c r="X85" s="12" t="s">
        <v>8056</v>
      </c>
      <c r="Y85" s="12" t="s">
        <v>8057</v>
      </c>
      <c r="Z85" s="18">
        <v>45461.958333333336</v>
      </c>
      <c r="AA85" s="12" t="s">
        <v>8049</v>
      </c>
    </row>
    <row r="86" ht="14.25" customHeight="1">
      <c r="A86" s="3">
        <v>2043.0</v>
      </c>
      <c r="B86" s="3">
        <v>12530.0</v>
      </c>
      <c r="C86" s="3">
        <v>2013.0</v>
      </c>
      <c r="D86" s="3">
        <v>2026.0</v>
      </c>
      <c r="E86" s="4" t="s">
        <v>8054</v>
      </c>
      <c r="F86" s="3">
        <v>14.0</v>
      </c>
      <c r="G86" s="4" t="s">
        <v>7618</v>
      </c>
      <c r="H86" s="3">
        <v>5.85912262E8</v>
      </c>
      <c r="I86" s="4" t="s">
        <v>8040</v>
      </c>
      <c r="J86" s="4" t="s">
        <v>61</v>
      </c>
      <c r="K86" s="3">
        <v>198.0</v>
      </c>
      <c r="L86" s="4" t="s">
        <v>8058</v>
      </c>
      <c r="M86" s="3">
        <v>6.0</v>
      </c>
      <c r="N86" s="3">
        <v>0.0</v>
      </c>
      <c r="O86" s="4" t="s">
        <v>8042</v>
      </c>
      <c r="P86" s="4" t="s">
        <v>8043</v>
      </c>
      <c r="Q86" s="4" t="s">
        <v>8044</v>
      </c>
      <c r="R86" s="4" t="s">
        <v>35</v>
      </c>
      <c r="S86" s="4" t="s">
        <v>8045</v>
      </c>
      <c r="T86" s="3">
        <v>1.102882665E9</v>
      </c>
      <c r="U86" s="3">
        <v>1.102882542E9</v>
      </c>
      <c r="V86" s="3">
        <v>2021.0</v>
      </c>
      <c r="W86" s="4" t="s">
        <v>8055</v>
      </c>
      <c r="X86" s="4" t="s">
        <v>8056</v>
      </c>
      <c r="Y86" s="4" t="s">
        <v>8057</v>
      </c>
      <c r="Z86" s="17">
        <v>45461.958333333336</v>
      </c>
      <c r="AA86" s="4" t="s">
        <v>8049</v>
      </c>
    </row>
    <row r="87" ht="14.25" customHeight="1">
      <c r="A87" s="11">
        <v>2043.0</v>
      </c>
      <c r="B87" s="11">
        <v>12530.0</v>
      </c>
      <c r="C87" s="11">
        <v>2013.0</v>
      </c>
      <c r="D87" s="11">
        <v>2026.0</v>
      </c>
      <c r="E87" s="12" t="s">
        <v>8054</v>
      </c>
      <c r="F87" s="11">
        <v>14.0</v>
      </c>
      <c r="G87" s="12" t="s">
        <v>7618</v>
      </c>
      <c r="H87" s="11">
        <v>5.85912262E8</v>
      </c>
      <c r="I87" s="12" t="s">
        <v>8040</v>
      </c>
      <c r="J87" s="12" t="s">
        <v>61</v>
      </c>
      <c r="K87" s="11">
        <v>198.0</v>
      </c>
      <c r="L87" s="12" t="s">
        <v>8058</v>
      </c>
      <c r="M87" s="11">
        <v>6.0</v>
      </c>
      <c r="N87" s="11">
        <v>0.0</v>
      </c>
      <c r="O87" s="12" t="s">
        <v>8042</v>
      </c>
      <c r="P87" s="12" t="s">
        <v>8043</v>
      </c>
      <c r="Q87" s="12" t="s">
        <v>8044</v>
      </c>
      <c r="R87" s="12" t="s">
        <v>35</v>
      </c>
      <c r="S87" s="12" t="s">
        <v>8045</v>
      </c>
      <c r="T87" s="11">
        <v>1.5524144E7</v>
      </c>
      <c r="U87" s="11">
        <v>1.552414298E9</v>
      </c>
      <c r="V87" s="11">
        <v>2019.0</v>
      </c>
      <c r="W87" s="12" t="s">
        <v>8055</v>
      </c>
      <c r="X87" s="12" t="s">
        <v>8056</v>
      </c>
      <c r="Y87" s="12" t="s">
        <v>8057</v>
      </c>
      <c r="Z87" s="18">
        <v>45461.958333333336</v>
      </c>
      <c r="AA87" s="12" t="s">
        <v>8049</v>
      </c>
    </row>
    <row r="88" ht="14.25" customHeight="1">
      <c r="A88" s="3">
        <v>2043.0</v>
      </c>
      <c r="B88" s="3">
        <v>12530.0</v>
      </c>
      <c r="C88" s="3">
        <v>2013.0</v>
      </c>
      <c r="D88" s="3">
        <v>2026.0</v>
      </c>
      <c r="E88" s="4" t="s">
        <v>8054</v>
      </c>
      <c r="F88" s="3">
        <v>14.0</v>
      </c>
      <c r="G88" s="4" t="s">
        <v>7618</v>
      </c>
      <c r="H88" s="3">
        <v>5.85912262E8</v>
      </c>
      <c r="I88" s="4" t="s">
        <v>8040</v>
      </c>
      <c r="J88" s="4" t="s">
        <v>61</v>
      </c>
      <c r="K88" s="3">
        <v>198.0</v>
      </c>
      <c r="L88" s="4" t="s">
        <v>8058</v>
      </c>
      <c r="M88" s="3">
        <v>6.0</v>
      </c>
      <c r="N88" s="3">
        <v>0.0</v>
      </c>
      <c r="O88" s="4" t="s">
        <v>8042</v>
      </c>
      <c r="P88" s="4" t="s">
        <v>8043</v>
      </c>
      <c r="Q88" s="4" t="s">
        <v>8044</v>
      </c>
      <c r="R88" s="4" t="s">
        <v>35</v>
      </c>
      <c r="S88" s="4" t="s">
        <v>8045</v>
      </c>
      <c r="T88" s="3">
        <v>2.490391059E9</v>
      </c>
      <c r="U88" s="3">
        <v>2.490391028E9</v>
      </c>
      <c r="V88" s="3">
        <v>2016.0</v>
      </c>
      <c r="W88" s="4" t="s">
        <v>8055</v>
      </c>
      <c r="X88" s="4" t="s">
        <v>8056</v>
      </c>
      <c r="Y88" s="4" t="s">
        <v>8057</v>
      </c>
      <c r="Z88" s="17">
        <v>45461.958333333336</v>
      </c>
      <c r="AA88" s="4" t="s">
        <v>8049</v>
      </c>
    </row>
    <row r="89" ht="14.25" customHeight="1">
      <c r="A89" s="11">
        <v>2043.0</v>
      </c>
      <c r="B89" s="11">
        <v>12530.0</v>
      </c>
      <c r="C89" s="11">
        <v>2013.0</v>
      </c>
      <c r="D89" s="11">
        <v>2026.0</v>
      </c>
      <c r="E89" s="12" t="s">
        <v>8054</v>
      </c>
      <c r="F89" s="11">
        <v>14.0</v>
      </c>
      <c r="G89" s="12" t="s">
        <v>7618</v>
      </c>
      <c r="H89" s="11">
        <v>5.85912262E8</v>
      </c>
      <c r="I89" s="12" t="s">
        <v>8040</v>
      </c>
      <c r="J89" s="12" t="s">
        <v>61</v>
      </c>
      <c r="K89" s="11">
        <v>198.0</v>
      </c>
      <c r="L89" s="12" t="s">
        <v>8058</v>
      </c>
      <c r="M89" s="11">
        <v>6.0</v>
      </c>
      <c r="N89" s="11">
        <v>0.0</v>
      </c>
      <c r="O89" s="12" t="s">
        <v>8042</v>
      </c>
      <c r="P89" s="12" t="s">
        <v>8043</v>
      </c>
      <c r="Q89" s="12" t="s">
        <v>8044</v>
      </c>
      <c r="R89" s="12" t="s">
        <v>35</v>
      </c>
      <c r="S89" s="12" t="s">
        <v>8045</v>
      </c>
      <c r="T89" s="11">
        <v>3.0519362E7</v>
      </c>
      <c r="U89" s="11">
        <v>1.899240187E9</v>
      </c>
      <c r="V89" s="11">
        <v>2018.0</v>
      </c>
      <c r="W89" s="12" t="s">
        <v>8055</v>
      </c>
      <c r="X89" s="12" t="s">
        <v>8056</v>
      </c>
      <c r="Y89" s="12" t="s">
        <v>8057</v>
      </c>
      <c r="Z89" s="18">
        <v>45461.958333333336</v>
      </c>
      <c r="AA89" s="12" t="s">
        <v>8049</v>
      </c>
    </row>
    <row r="90" ht="14.25" customHeight="1">
      <c r="A90" s="3">
        <v>2043.0</v>
      </c>
      <c r="B90" s="3">
        <v>12530.0</v>
      </c>
      <c r="C90" s="3">
        <v>2013.0</v>
      </c>
      <c r="D90" s="3">
        <v>2026.0</v>
      </c>
      <c r="E90" s="4" t="s">
        <v>8054</v>
      </c>
      <c r="F90" s="3">
        <v>14.0</v>
      </c>
      <c r="G90" s="4" t="s">
        <v>7618</v>
      </c>
      <c r="H90" s="3">
        <v>5.85912262E8</v>
      </c>
      <c r="I90" s="4" t="s">
        <v>8040</v>
      </c>
      <c r="J90" s="4" t="s">
        <v>61</v>
      </c>
      <c r="K90" s="3">
        <v>198.0</v>
      </c>
      <c r="L90" s="4" t="s">
        <v>8058</v>
      </c>
      <c r="M90" s="3">
        <v>6.0</v>
      </c>
      <c r="N90" s="3">
        <v>0.0</v>
      </c>
      <c r="O90" s="4" t="s">
        <v>8042</v>
      </c>
      <c r="P90" s="4" t="s">
        <v>8043</v>
      </c>
      <c r="Q90" s="4" t="s">
        <v>8044</v>
      </c>
      <c r="R90" s="4" t="s">
        <v>35</v>
      </c>
      <c r="S90" s="4" t="s">
        <v>8045</v>
      </c>
      <c r="T90" s="3">
        <v>3.9788011E7</v>
      </c>
      <c r="U90" s="3">
        <v>3.9788011E7</v>
      </c>
      <c r="V90" s="3">
        <v>2017.0</v>
      </c>
      <c r="W90" s="4" t="s">
        <v>8055</v>
      </c>
      <c r="X90" s="4" t="s">
        <v>8056</v>
      </c>
      <c r="Y90" s="4" t="s">
        <v>8057</v>
      </c>
      <c r="Z90" s="17">
        <v>45461.958333333336</v>
      </c>
      <c r="AA90" s="4" t="s">
        <v>8049</v>
      </c>
    </row>
    <row r="91" ht="14.25" customHeight="1">
      <c r="A91" s="11">
        <v>2043.0</v>
      </c>
      <c r="B91" s="11">
        <v>12530.0</v>
      </c>
      <c r="C91" s="11">
        <v>2013.0</v>
      </c>
      <c r="D91" s="11">
        <v>2026.0</v>
      </c>
      <c r="E91" s="12" t="s">
        <v>8054</v>
      </c>
      <c r="F91" s="11">
        <v>14.0</v>
      </c>
      <c r="G91" s="12" t="s">
        <v>7618</v>
      </c>
      <c r="H91" s="11">
        <v>5.85912262E8</v>
      </c>
      <c r="I91" s="12" t="s">
        <v>8040</v>
      </c>
      <c r="J91" s="12" t="s">
        <v>61</v>
      </c>
      <c r="K91" s="11">
        <v>198.0</v>
      </c>
      <c r="L91" s="12" t="s">
        <v>8058</v>
      </c>
      <c r="M91" s="11">
        <v>6.0</v>
      </c>
      <c r="N91" s="11">
        <v>0.0</v>
      </c>
      <c r="O91" s="12" t="s">
        <v>8042</v>
      </c>
      <c r="P91" s="12" t="s">
        <v>8043</v>
      </c>
      <c r="Q91" s="12" t="s">
        <v>8044</v>
      </c>
      <c r="R91" s="12" t="s">
        <v>35</v>
      </c>
      <c r="S91" s="12" t="s">
        <v>8045</v>
      </c>
      <c r="T91" s="11">
        <v>4683520.0</v>
      </c>
      <c r="U91" s="11">
        <v>5.79738531E8</v>
      </c>
      <c r="V91" s="11">
        <v>2020.0</v>
      </c>
      <c r="W91" s="12" t="s">
        <v>8055</v>
      </c>
      <c r="X91" s="12" t="s">
        <v>8056</v>
      </c>
      <c r="Y91" s="12" t="s">
        <v>8057</v>
      </c>
      <c r="Z91" s="18">
        <v>45461.958333333336</v>
      </c>
      <c r="AA91" s="12" t="s">
        <v>8049</v>
      </c>
    </row>
    <row r="92" ht="14.25" customHeight="1">
      <c r="A92" s="3">
        <v>2042.0</v>
      </c>
      <c r="B92" s="3">
        <v>12529.0</v>
      </c>
      <c r="C92" s="3">
        <v>2013.0</v>
      </c>
      <c r="D92" s="3">
        <v>2026.0</v>
      </c>
      <c r="E92" s="4" t="s">
        <v>8059</v>
      </c>
      <c r="F92" s="3">
        <v>14.0</v>
      </c>
      <c r="G92" s="4" t="s">
        <v>7618</v>
      </c>
      <c r="H92" s="3">
        <v>3.64747981E8</v>
      </c>
      <c r="I92" s="4" t="s">
        <v>8040</v>
      </c>
      <c r="J92" s="4" t="s">
        <v>61</v>
      </c>
      <c r="K92" s="3">
        <v>1145.0</v>
      </c>
      <c r="L92" s="4" t="s">
        <v>8041</v>
      </c>
      <c r="M92" s="3">
        <v>18.0</v>
      </c>
      <c r="N92" s="3">
        <v>18.0</v>
      </c>
      <c r="O92" s="4" t="s">
        <v>8042</v>
      </c>
      <c r="P92" s="4" t="s">
        <v>8043</v>
      </c>
      <c r="Q92" s="4" t="s">
        <v>8044</v>
      </c>
      <c r="R92" s="4" t="s">
        <v>35</v>
      </c>
      <c r="S92" s="4" t="s">
        <v>8045</v>
      </c>
      <c r="T92" s="3">
        <v>0.0</v>
      </c>
      <c r="U92" s="3">
        <v>0.0</v>
      </c>
      <c r="V92" s="3">
        <v>2017.0</v>
      </c>
      <c r="W92" s="4" t="s">
        <v>8060</v>
      </c>
      <c r="X92" s="4" t="s">
        <v>8061</v>
      </c>
      <c r="Y92" s="4" t="s">
        <v>8062</v>
      </c>
      <c r="Z92" s="17">
        <v>45461.958333333336</v>
      </c>
      <c r="AA92" s="4" t="s">
        <v>8049</v>
      </c>
    </row>
    <row r="93" ht="14.25" customHeight="1">
      <c r="A93" s="11">
        <v>2042.0</v>
      </c>
      <c r="B93" s="11">
        <v>12529.0</v>
      </c>
      <c r="C93" s="11">
        <v>2013.0</v>
      </c>
      <c r="D93" s="11">
        <v>2026.0</v>
      </c>
      <c r="E93" s="12" t="s">
        <v>8059</v>
      </c>
      <c r="F93" s="11">
        <v>14.0</v>
      </c>
      <c r="G93" s="12" t="s">
        <v>7618</v>
      </c>
      <c r="H93" s="11">
        <v>3.64747981E8</v>
      </c>
      <c r="I93" s="12" t="s">
        <v>8040</v>
      </c>
      <c r="J93" s="12" t="s">
        <v>61</v>
      </c>
      <c r="K93" s="11">
        <v>1145.0</v>
      </c>
      <c r="L93" s="12" t="s">
        <v>8041</v>
      </c>
      <c r="M93" s="11">
        <v>18.0</v>
      </c>
      <c r="N93" s="11">
        <v>18.0</v>
      </c>
      <c r="O93" s="12" t="s">
        <v>8042</v>
      </c>
      <c r="P93" s="12" t="s">
        <v>8043</v>
      </c>
      <c r="Q93" s="12" t="s">
        <v>8044</v>
      </c>
      <c r="R93" s="12" t="s">
        <v>35</v>
      </c>
      <c r="S93" s="12" t="s">
        <v>8045</v>
      </c>
      <c r="T93" s="11">
        <v>0.0</v>
      </c>
      <c r="U93" s="11">
        <v>0.0</v>
      </c>
      <c r="V93" s="11">
        <v>2022.0</v>
      </c>
      <c r="W93" s="12" t="s">
        <v>8060</v>
      </c>
      <c r="X93" s="12" t="s">
        <v>8061</v>
      </c>
      <c r="Y93" s="12" t="s">
        <v>8062</v>
      </c>
      <c r="Z93" s="18">
        <v>45461.958333333336</v>
      </c>
      <c r="AA93" s="12" t="s">
        <v>8049</v>
      </c>
    </row>
    <row r="94" ht="14.25" customHeight="1">
      <c r="A94" s="3">
        <v>2042.0</v>
      </c>
      <c r="B94" s="3">
        <v>12529.0</v>
      </c>
      <c r="C94" s="3">
        <v>2013.0</v>
      </c>
      <c r="D94" s="3">
        <v>2026.0</v>
      </c>
      <c r="E94" s="4" t="s">
        <v>8059</v>
      </c>
      <c r="F94" s="3">
        <v>14.0</v>
      </c>
      <c r="G94" s="4" t="s">
        <v>7618</v>
      </c>
      <c r="H94" s="3">
        <v>3.64747981E8</v>
      </c>
      <c r="I94" s="4" t="s">
        <v>8040</v>
      </c>
      <c r="J94" s="4" t="s">
        <v>61</v>
      </c>
      <c r="K94" s="3">
        <v>1145.0</v>
      </c>
      <c r="L94" s="4" t="s">
        <v>8041</v>
      </c>
      <c r="M94" s="3">
        <v>18.0</v>
      </c>
      <c r="N94" s="3">
        <v>18.0</v>
      </c>
      <c r="O94" s="4" t="s">
        <v>8042</v>
      </c>
      <c r="P94" s="4" t="s">
        <v>8043</v>
      </c>
      <c r="Q94" s="4" t="s">
        <v>8044</v>
      </c>
      <c r="R94" s="4" t="s">
        <v>35</v>
      </c>
      <c r="S94" s="4" t="s">
        <v>8045</v>
      </c>
      <c r="T94" s="3">
        <v>0.0</v>
      </c>
      <c r="U94" s="3">
        <v>0.0</v>
      </c>
      <c r="V94" s="3">
        <v>2023.0</v>
      </c>
      <c r="W94" s="4" t="s">
        <v>8060</v>
      </c>
      <c r="X94" s="4" t="s">
        <v>8061</v>
      </c>
      <c r="Y94" s="4" t="s">
        <v>8062</v>
      </c>
      <c r="Z94" s="17">
        <v>45461.958333333336</v>
      </c>
      <c r="AA94" s="4" t="s">
        <v>8049</v>
      </c>
    </row>
    <row r="95" ht="14.25" customHeight="1">
      <c r="A95" s="11">
        <v>2042.0</v>
      </c>
      <c r="B95" s="11">
        <v>12529.0</v>
      </c>
      <c r="C95" s="11">
        <v>2013.0</v>
      </c>
      <c r="D95" s="11">
        <v>2026.0</v>
      </c>
      <c r="E95" s="12" t="s">
        <v>8059</v>
      </c>
      <c r="F95" s="11">
        <v>14.0</v>
      </c>
      <c r="G95" s="12" t="s">
        <v>7618</v>
      </c>
      <c r="H95" s="11">
        <v>3.64747981E8</v>
      </c>
      <c r="I95" s="12" t="s">
        <v>8040</v>
      </c>
      <c r="J95" s="12" t="s">
        <v>61</v>
      </c>
      <c r="K95" s="11">
        <v>1145.0</v>
      </c>
      <c r="L95" s="12" t="s">
        <v>8041</v>
      </c>
      <c r="M95" s="11">
        <v>18.0</v>
      </c>
      <c r="N95" s="11">
        <v>18.0</v>
      </c>
      <c r="O95" s="12" t="s">
        <v>8042</v>
      </c>
      <c r="P95" s="12" t="s">
        <v>8043</v>
      </c>
      <c r="Q95" s="12" t="s">
        <v>8044</v>
      </c>
      <c r="R95" s="12" t="s">
        <v>35</v>
      </c>
      <c r="S95" s="12" t="s">
        <v>8045</v>
      </c>
      <c r="T95" s="11">
        <v>75.0</v>
      </c>
      <c r="U95" s="11">
        <v>0.0</v>
      </c>
      <c r="V95" s="11">
        <v>2021.0</v>
      </c>
      <c r="W95" s="12" t="s">
        <v>8060</v>
      </c>
      <c r="X95" s="12" t="s">
        <v>8061</v>
      </c>
      <c r="Y95" s="12" t="s">
        <v>8062</v>
      </c>
      <c r="Z95" s="18">
        <v>45461.958333333336</v>
      </c>
      <c r="AA95" s="12" t="s">
        <v>8049</v>
      </c>
    </row>
    <row r="96" ht="14.25" customHeight="1">
      <c r="A96" s="3">
        <v>2042.0</v>
      </c>
      <c r="B96" s="3">
        <v>12529.0</v>
      </c>
      <c r="C96" s="3">
        <v>2013.0</v>
      </c>
      <c r="D96" s="3">
        <v>2026.0</v>
      </c>
      <c r="E96" s="4" t="s">
        <v>8059</v>
      </c>
      <c r="F96" s="3">
        <v>14.0</v>
      </c>
      <c r="G96" s="4" t="s">
        <v>7618</v>
      </c>
      <c r="H96" s="3">
        <v>3.64747981E8</v>
      </c>
      <c r="I96" s="4" t="s">
        <v>8040</v>
      </c>
      <c r="J96" s="4" t="s">
        <v>61</v>
      </c>
      <c r="K96" s="3">
        <v>1145.0</v>
      </c>
      <c r="L96" s="4" t="s">
        <v>8041</v>
      </c>
      <c r="M96" s="3">
        <v>18.0</v>
      </c>
      <c r="N96" s="3">
        <v>18.0</v>
      </c>
      <c r="O96" s="4" t="s">
        <v>8042</v>
      </c>
      <c r="P96" s="4" t="s">
        <v>8043</v>
      </c>
      <c r="Q96" s="4" t="s">
        <v>8044</v>
      </c>
      <c r="R96" s="4" t="s">
        <v>35</v>
      </c>
      <c r="S96" s="4" t="s">
        <v>8045</v>
      </c>
      <c r="T96" s="3">
        <v>101.0</v>
      </c>
      <c r="U96" s="3">
        <v>0.0</v>
      </c>
      <c r="V96" s="3">
        <v>2024.0</v>
      </c>
      <c r="W96" s="4" t="s">
        <v>8060</v>
      </c>
      <c r="X96" s="4" t="s">
        <v>8061</v>
      </c>
      <c r="Y96" s="4" t="s">
        <v>8062</v>
      </c>
      <c r="Z96" s="17">
        <v>45461.958333333336</v>
      </c>
      <c r="AA96" s="4" t="s">
        <v>8049</v>
      </c>
    </row>
    <row r="97" ht="14.25" customHeight="1">
      <c r="A97" s="11">
        <v>2042.0</v>
      </c>
      <c r="B97" s="11">
        <v>12529.0</v>
      </c>
      <c r="C97" s="11">
        <v>2013.0</v>
      </c>
      <c r="D97" s="11">
        <v>2026.0</v>
      </c>
      <c r="E97" s="12" t="s">
        <v>8059</v>
      </c>
      <c r="F97" s="11">
        <v>14.0</v>
      </c>
      <c r="G97" s="12" t="s">
        <v>7618</v>
      </c>
      <c r="H97" s="11">
        <v>3.64747981E8</v>
      </c>
      <c r="I97" s="12" t="s">
        <v>8040</v>
      </c>
      <c r="J97" s="12" t="s">
        <v>61</v>
      </c>
      <c r="K97" s="11">
        <v>1145.0</v>
      </c>
      <c r="L97" s="12" t="s">
        <v>8041</v>
      </c>
      <c r="M97" s="11">
        <v>18.0</v>
      </c>
      <c r="N97" s="11">
        <v>18.0</v>
      </c>
      <c r="O97" s="12" t="s">
        <v>8042</v>
      </c>
      <c r="P97" s="12" t="s">
        <v>8043</v>
      </c>
      <c r="Q97" s="12" t="s">
        <v>8044</v>
      </c>
      <c r="R97" s="12" t="s">
        <v>35</v>
      </c>
      <c r="S97" s="12" t="s">
        <v>8045</v>
      </c>
      <c r="T97" s="11">
        <v>2.2001448E7</v>
      </c>
      <c r="U97" s="11">
        <v>4.90214562E8</v>
      </c>
      <c r="V97" s="11">
        <v>2018.0</v>
      </c>
      <c r="W97" s="12" t="s">
        <v>8060</v>
      </c>
      <c r="X97" s="12" t="s">
        <v>8061</v>
      </c>
      <c r="Y97" s="12" t="s">
        <v>8062</v>
      </c>
      <c r="Z97" s="18">
        <v>45461.958333333336</v>
      </c>
      <c r="AA97" s="12" t="s">
        <v>8049</v>
      </c>
    </row>
    <row r="98" ht="14.25" customHeight="1">
      <c r="A98" s="3">
        <v>2042.0</v>
      </c>
      <c r="B98" s="3">
        <v>12529.0</v>
      </c>
      <c r="C98" s="3">
        <v>2013.0</v>
      </c>
      <c r="D98" s="3">
        <v>2026.0</v>
      </c>
      <c r="E98" s="4" t="s">
        <v>8059</v>
      </c>
      <c r="F98" s="3">
        <v>14.0</v>
      </c>
      <c r="G98" s="4" t="s">
        <v>7618</v>
      </c>
      <c r="H98" s="3">
        <v>3.64747981E8</v>
      </c>
      <c r="I98" s="4" t="s">
        <v>8040</v>
      </c>
      <c r="J98" s="4" t="s">
        <v>61</v>
      </c>
      <c r="K98" s="3">
        <v>1145.0</v>
      </c>
      <c r="L98" s="4" t="s">
        <v>8041</v>
      </c>
      <c r="M98" s="3">
        <v>18.0</v>
      </c>
      <c r="N98" s="3">
        <v>18.0</v>
      </c>
      <c r="O98" s="4" t="s">
        <v>8042</v>
      </c>
      <c r="P98" s="4" t="s">
        <v>8043</v>
      </c>
      <c r="Q98" s="4" t="s">
        <v>8044</v>
      </c>
      <c r="R98" s="4" t="s">
        <v>35</v>
      </c>
      <c r="S98" s="4" t="s">
        <v>8045</v>
      </c>
      <c r="T98" s="3">
        <v>3.047553806E9</v>
      </c>
      <c r="U98" s="3">
        <v>3.046598255E9</v>
      </c>
      <c r="V98" s="3">
        <v>2016.0</v>
      </c>
      <c r="W98" s="4" t="s">
        <v>8060</v>
      </c>
      <c r="X98" s="4" t="s">
        <v>8061</v>
      </c>
      <c r="Y98" s="4" t="s">
        <v>8062</v>
      </c>
      <c r="Z98" s="17">
        <v>45461.958333333336</v>
      </c>
      <c r="AA98" s="4" t="s">
        <v>8049</v>
      </c>
    </row>
    <row r="99" ht="14.25" customHeight="1">
      <c r="A99" s="11">
        <v>2042.0</v>
      </c>
      <c r="B99" s="11">
        <v>12529.0</v>
      </c>
      <c r="C99" s="11">
        <v>2013.0</v>
      </c>
      <c r="D99" s="11">
        <v>2026.0</v>
      </c>
      <c r="E99" s="12" t="s">
        <v>8059</v>
      </c>
      <c r="F99" s="11">
        <v>14.0</v>
      </c>
      <c r="G99" s="12" t="s">
        <v>7618</v>
      </c>
      <c r="H99" s="11">
        <v>3.64747981E8</v>
      </c>
      <c r="I99" s="12" t="s">
        <v>8040</v>
      </c>
      <c r="J99" s="12" t="s">
        <v>61</v>
      </c>
      <c r="K99" s="11">
        <v>1145.0</v>
      </c>
      <c r="L99" s="12" t="s">
        <v>8041</v>
      </c>
      <c r="M99" s="11">
        <v>18.0</v>
      </c>
      <c r="N99" s="11">
        <v>18.0</v>
      </c>
      <c r="O99" s="12" t="s">
        <v>8042</v>
      </c>
      <c r="P99" s="12" t="s">
        <v>8043</v>
      </c>
      <c r="Q99" s="12" t="s">
        <v>8044</v>
      </c>
      <c r="R99" s="12" t="s">
        <v>35</v>
      </c>
      <c r="S99" s="12" t="s">
        <v>8045</v>
      </c>
      <c r="T99" s="11">
        <v>8295969.0</v>
      </c>
      <c r="U99" s="11">
        <v>5496774.0</v>
      </c>
      <c r="V99" s="11">
        <v>2020.0</v>
      </c>
      <c r="W99" s="12" t="s">
        <v>8060</v>
      </c>
      <c r="X99" s="12" t="s">
        <v>8061</v>
      </c>
      <c r="Y99" s="12" t="s">
        <v>8062</v>
      </c>
      <c r="Z99" s="18">
        <v>45461.958333333336</v>
      </c>
      <c r="AA99" s="12" t="s">
        <v>8049</v>
      </c>
    </row>
    <row r="100" ht="14.25" customHeight="1">
      <c r="A100" s="3">
        <v>2042.0</v>
      </c>
      <c r="B100" s="3">
        <v>12529.0</v>
      </c>
      <c r="C100" s="3">
        <v>2013.0</v>
      </c>
      <c r="D100" s="3">
        <v>2026.0</v>
      </c>
      <c r="E100" s="4" t="s">
        <v>8059</v>
      </c>
      <c r="F100" s="3">
        <v>14.0</v>
      </c>
      <c r="G100" s="4" t="s">
        <v>7618</v>
      </c>
      <c r="H100" s="3">
        <v>3.64747981E8</v>
      </c>
      <c r="I100" s="4" t="s">
        <v>8040</v>
      </c>
      <c r="J100" s="4" t="s">
        <v>61</v>
      </c>
      <c r="K100" s="3">
        <v>1145.0</v>
      </c>
      <c r="L100" s="4" t="s">
        <v>8041</v>
      </c>
      <c r="M100" s="3">
        <v>18.0</v>
      </c>
      <c r="N100" s="3">
        <v>18.0</v>
      </c>
      <c r="O100" s="4" t="s">
        <v>8042</v>
      </c>
      <c r="P100" s="4" t="s">
        <v>8043</v>
      </c>
      <c r="Q100" s="4" t="s">
        <v>8044</v>
      </c>
      <c r="R100" s="4" t="s">
        <v>35</v>
      </c>
      <c r="S100" s="4" t="s">
        <v>8045</v>
      </c>
      <c r="T100" s="3">
        <v>925127.0</v>
      </c>
      <c r="U100" s="3">
        <v>9.2512789E7</v>
      </c>
      <c r="V100" s="3">
        <v>2019.0</v>
      </c>
      <c r="W100" s="4" t="s">
        <v>8060</v>
      </c>
      <c r="X100" s="4" t="s">
        <v>8061</v>
      </c>
      <c r="Y100" s="4" t="s">
        <v>8062</v>
      </c>
      <c r="Z100" s="17">
        <v>45461.958333333336</v>
      </c>
      <c r="AA100" s="4" t="s">
        <v>8049</v>
      </c>
    </row>
    <row r="101" ht="14.25" customHeight="1">
      <c r="A101" s="11">
        <v>2042.0</v>
      </c>
      <c r="B101" s="11">
        <v>12529.0</v>
      </c>
      <c r="C101" s="11">
        <v>2013.0</v>
      </c>
      <c r="D101" s="11">
        <v>2026.0</v>
      </c>
      <c r="E101" s="12" t="s">
        <v>8059</v>
      </c>
      <c r="F101" s="11">
        <v>14.0</v>
      </c>
      <c r="G101" s="12" t="s">
        <v>7618</v>
      </c>
      <c r="H101" s="11">
        <v>3.64747981E8</v>
      </c>
      <c r="I101" s="12" t="s">
        <v>8040</v>
      </c>
      <c r="J101" s="12" t="s">
        <v>61</v>
      </c>
      <c r="K101" s="11">
        <v>1145.0</v>
      </c>
      <c r="L101" s="12" t="s">
        <v>8058</v>
      </c>
      <c r="M101" s="11">
        <v>0.0</v>
      </c>
      <c r="N101" s="11">
        <v>0.0</v>
      </c>
      <c r="O101" s="12" t="s">
        <v>8042</v>
      </c>
      <c r="P101" s="12" t="s">
        <v>8043</v>
      </c>
      <c r="Q101" s="12" t="s">
        <v>8044</v>
      </c>
      <c r="R101" s="12" t="s">
        <v>35</v>
      </c>
      <c r="S101" s="12" t="s">
        <v>8045</v>
      </c>
      <c r="T101" s="11">
        <v>0.0</v>
      </c>
      <c r="U101" s="11">
        <v>0.0</v>
      </c>
      <c r="V101" s="11">
        <v>2017.0</v>
      </c>
      <c r="W101" s="12" t="s">
        <v>8060</v>
      </c>
      <c r="X101" s="12" t="s">
        <v>8061</v>
      </c>
      <c r="Y101" s="12" t="s">
        <v>8062</v>
      </c>
      <c r="Z101" s="18">
        <v>45461.958333333336</v>
      </c>
      <c r="AA101" s="12" t="s">
        <v>8049</v>
      </c>
    </row>
    <row r="102" ht="14.25" customHeight="1">
      <c r="A102" s="3">
        <v>2042.0</v>
      </c>
      <c r="B102" s="3">
        <v>12529.0</v>
      </c>
      <c r="C102" s="3">
        <v>2013.0</v>
      </c>
      <c r="D102" s="3">
        <v>2026.0</v>
      </c>
      <c r="E102" s="4" t="s">
        <v>8059</v>
      </c>
      <c r="F102" s="3">
        <v>14.0</v>
      </c>
      <c r="G102" s="4" t="s">
        <v>7618</v>
      </c>
      <c r="H102" s="3">
        <v>3.64747981E8</v>
      </c>
      <c r="I102" s="4" t="s">
        <v>8040</v>
      </c>
      <c r="J102" s="4" t="s">
        <v>61</v>
      </c>
      <c r="K102" s="3">
        <v>1145.0</v>
      </c>
      <c r="L102" s="4" t="s">
        <v>8058</v>
      </c>
      <c r="M102" s="3">
        <v>0.0</v>
      </c>
      <c r="N102" s="3">
        <v>0.0</v>
      </c>
      <c r="O102" s="4" t="s">
        <v>8042</v>
      </c>
      <c r="P102" s="4" t="s">
        <v>8043</v>
      </c>
      <c r="Q102" s="4" t="s">
        <v>8044</v>
      </c>
      <c r="R102" s="4" t="s">
        <v>35</v>
      </c>
      <c r="S102" s="4" t="s">
        <v>8045</v>
      </c>
      <c r="T102" s="3">
        <v>0.0</v>
      </c>
      <c r="U102" s="3">
        <v>0.0</v>
      </c>
      <c r="V102" s="3">
        <v>2022.0</v>
      </c>
      <c r="W102" s="4" t="s">
        <v>8060</v>
      </c>
      <c r="X102" s="4" t="s">
        <v>8061</v>
      </c>
      <c r="Y102" s="4" t="s">
        <v>8062</v>
      </c>
      <c r="Z102" s="17">
        <v>45461.958333333336</v>
      </c>
      <c r="AA102" s="4" t="s">
        <v>8049</v>
      </c>
    </row>
    <row r="103" ht="14.25" customHeight="1">
      <c r="A103" s="11">
        <v>2042.0</v>
      </c>
      <c r="B103" s="11">
        <v>12529.0</v>
      </c>
      <c r="C103" s="11">
        <v>2013.0</v>
      </c>
      <c r="D103" s="11">
        <v>2026.0</v>
      </c>
      <c r="E103" s="12" t="s">
        <v>8059</v>
      </c>
      <c r="F103" s="11">
        <v>14.0</v>
      </c>
      <c r="G103" s="12" t="s">
        <v>7618</v>
      </c>
      <c r="H103" s="11">
        <v>3.64747981E8</v>
      </c>
      <c r="I103" s="12" t="s">
        <v>8040</v>
      </c>
      <c r="J103" s="12" t="s">
        <v>61</v>
      </c>
      <c r="K103" s="11">
        <v>1145.0</v>
      </c>
      <c r="L103" s="12" t="s">
        <v>8058</v>
      </c>
      <c r="M103" s="11">
        <v>0.0</v>
      </c>
      <c r="N103" s="11">
        <v>0.0</v>
      </c>
      <c r="O103" s="12" t="s">
        <v>8042</v>
      </c>
      <c r="P103" s="12" t="s">
        <v>8043</v>
      </c>
      <c r="Q103" s="12" t="s">
        <v>8044</v>
      </c>
      <c r="R103" s="12" t="s">
        <v>35</v>
      </c>
      <c r="S103" s="12" t="s">
        <v>8045</v>
      </c>
      <c r="T103" s="11">
        <v>0.0</v>
      </c>
      <c r="U103" s="11">
        <v>0.0</v>
      </c>
      <c r="V103" s="11">
        <v>2023.0</v>
      </c>
      <c r="W103" s="12" t="s">
        <v>8060</v>
      </c>
      <c r="X103" s="12" t="s">
        <v>8061</v>
      </c>
      <c r="Y103" s="12" t="s">
        <v>8062</v>
      </c>
      <c r="Z103" s="18">
        <v>45461.958333333336</v>
      </c>
      <c r="AA103" s="12" t="s">
        <v>8049</v>
      </c>
    </row>
    <row r="104" ht="14.25" customHeight="1">
      <c r="A104" s="3">
        <v>2042.0</v>
      </c>
      <c r="B104" s="3">
        <v>12529.0</v>
      </c>
      <c r="C104" s="3">
        <v>2013.0</v>
      </c>
      <c r="D104" s="3">
        <v>2026.0</v>
      </c>
      <c r="E104" s="4" t="s">
        <v>8059</v>
      </c>
      <c r="F104" s="3">
        <v>14.0</v>
      </c>
      <c r="G104" s="4" t="s">
        <v>7618</v>
      </c>
      <c r="H104" s="3">
        <v>3.64747981E8</v>
      </c>
      <c r="I104" s="4" t="s">
        <v>8040</v>
      </c>
      <c r="J104" s="4" t="s">
        <v>61</v>
      </c>
      <c r="K104" s="3">
        <v>1145.0</v>
      </c>
      <c r="L104" s="4" t="s">
        <v>8058</v>
      </c>
      <c r="M104" s="3">
        <v>0.0</v>
      </c>
      <c r="N104" s="3">
        <v>0.0</v>
      </c>
      <c r="O104" s="4" t="s">
        <v>8042</v>
      </c>
      <c r="P104" s="4" t="s">
        <v>8043</v>
      </c>
      <c r="Q104" s="4" t="s">
        <v>8044</v>
      </c>
      <c r="R104" s="4" t="s">
        <v>35</v>
      </c>
      <c r="S104" s="4" t="s">
        <v>8045</v>
      </c>
      <c r="T104" s="3">
        <v>75.0</v>
      </c>
      <c r="U104" s="3">
        <v>0.0</v>
      </c>
      <c r="V104" s="3">
        <v>2021.0</v>
      </c>
      <c r="W104" s="4" t="s">
        <v>8060</v>
      </c>
      <c r="X104" s="4" t="s">
        <v>8061</v>
      </c>
      <c r="Y104" s="4" t="s">
        <v>8062</v>
      </c>
      <c r="Z104" s="17">
        <v>45461.958333333336</v>
      </c>
      <c r="AA104" s="4" t="s">
        <v>8049</v>
      </c>
    </row>
    <row r="105" ht="14.25" customHeight="1">
      <c r="A105" s="11">
        <v>2042.0</v>
      </c>
      <c r="B105" s="11">
        <v>12529.0</v>
      </c>
      <c r="C105" s="11">
        <v>2013.0</v>
      </c>
      <c r="D105" s="11">
        <v>2026.0</v>
      </c>
      <c r="E105" s="12" t="s">
        <v>8059</v>
      </c>
      <c r="F105" s="11">
        <v>14.0</v>
      </c>
      <c r="G105" s="12" t="s">
        <v>7618</v>
      </c>
      <c r="H105" s="11">
        <v>3.64747981E8</v>
      </c>
      <c r="I105" s="12" t="s">
        <v>8040</v>
      </c>
      <c r="J105" s="12" t="s">
        <v>61</v>
      </c>
      <c r="K105" s="11">
        <v>1145.0</v>
      </c>
      <c r="L105" s="12" t="s">
        <v>8058</v>
      </c>
      <c r="M105" s="11">
        <v>0.0</v>
      </c>
      <c r="N105" s="11">
        <v>0.0</v>
      </c>
      <c r="O105" s="12" t="s">
        <v>8042</v>
      </c>
      <c r="P105" s="12" t="s">
        <v>8043</v>
      </c>
      <c r="Q105" s="12" t="s">
        <v>8044</v>
      </c>
      <c r="R105" s="12" t="s">
        <v>35</v>
      </c>
      <c r="S105" s="12" t="s">
        <v>8045</v>
      </c>
      <c r="T105" s="11">
        <v>101.0</v>
      </c>
      <c r="U105" s="11">
        <v>0.0</v>
      </c>
      <c r="V105" s="11">
        <v>2024.0</v>
      </c>
      <c r="W105" s="12" t="s">
        <v>8060</v>
      </c>
      <c r="X105" s="12" t="s">
        <v>8061</v>
      </c>
      <c r="Y105" s="12" t="s">
        <v>8062</v>
      </c>
      <c r="Z105" s="18">
        <v>45461.958333333336</v>
      </c>
      <c r="AA105" s="12" t="s">
        <v>8049</v>
      </c>
    </row>
    <row r="106" ht="14.25" customHeight="1">
      <c r="A106" s="3">
        <v>2042.0</v>
      </c>
      <c r="B106" s="3">
        <v>12529.0</v>
      </c>
      <c r="C106" s="3">
        <v>2013.0</v>
      </c>
      <c r="D106" s="3">
        <v>2026.0</v>
      </c>
      <c r="E106" s="4" t="s">
        <v>8059</v>
      </c>
      <c r="F106" s="3">
        <v>14.0</v>
      </c>
      <c r="G106" s="4" t="s">
        <v>7618</v>
      </c>
      <c r="H106" s="3">
        <v>3.64747981E8</v>
      </c>
      <c r="I106" s="4" t="s">
        <v>8040</v>
      </c>
      <c r="J106" s="4" t="s">
        <v>61</v>
      </c>
      <c r="K106" s="3">
        <v>1145.0</v>
      </c>
      <c r="L106" s="4" t="s">
        <v>8058</v>
      </c>
      <c r="M106" s="3">
        <v>0.0</v>
      </c>
      <c r="N106" s="3">
        <v>0.0</v>
      </c>
      <c r="O106" s="4" t="s">
        <v>8042</v>
      </c>
      <c r="P106" s="4" t="s">
        <v>8043</v>
      </c>
      <c r="Q106" s="4" t="s">
        <v>8044</v>
      </c>
      <c r="R106" s="4" t="s">
        <v>35</v>
      </c>
      <c r="S106" s="4" t="s">
        <v>8045</v>
      </c>
      <c r="T106" s="3">
        <v>2.2001448E7</v>
      </c>
      <c r="U106" s="3">
        <v>4.90214562E8</v>
      </c>
      <c r="V106" s="3">
        <v>2018.0</v>
      </c>
      <c r="W106" s="4" t="s">
        <v>8060</v>
      </c>
      <c r="X106" s="4" t="s">
        <v>8061</v>
      </c>
      <c r="Y106" s="4" t="s">
        <v>8062</v>
      </c>
      <c r="Z106" s="17">
        <v>45461.958333333336</v>
      </c>
      <c r="AA106" s="4" t="s">
        <v>8049</v>
      </c>
    </row>
    <row r="107" ht="14.25" customHeight="1">
      <c r="A107" s="11">
        <v>2042.0</v>
      </c>
      <c r="B107" s="11">
        <v>12529.0</v>
      </c>
      <c r="C107" s="11">
        <v>2013.0</v>
      </c>
      <c r="D107" s="11">
        <v>2026.0</v>
      </c>
      <c r="E107" s="12" t="s">
        <v>8059</v>
      </c>
      <c r="F107" s="11">
        <v>14.0</v>
      </c>
      <c r="G107" s="12" t="s">
        <v>7618</v>
      </c>
      <c r="H107" s="11">
        <v>3.64747981E8</v>
      </c>
      <c r="I107" s="12" t="s">
        <v>8040</v>
      </c>
      <c r="J107" s="12" t="s">
        <v>61</v>
      </c>
      <c r="K107" s="11">
        <v>1145.0</v>
      </c>
      <c r="L107" s="12" t="s">
        <v>8058</v>
      </c>
      <c r="M107" s="11">
        <v>0.0</v>
      </c>
      <c r="N107" s="11">
        <v>0.0</v>
      </c>
      <c r="O107" s="12" t="s">
        <v>8042</v>
      </c>
      <c r="P107" s="12" t="s">
        <v>8043</v>
      </c>
      <c r="Q107" s="12" t="s">
        <v>8044</v>
      </c>
      <c r="R107" s="12" t="s">
        <v>35</v>
      </c>
      <c r="S107" s="12" t="s">
        <v>8045</v>
      </c>
      <c r="T107" s="11">
        <v>3.047553806E9</v>
      </c>
      <c r="U107" s="11">
        <v>3.046598255E9</v>
      </c>
      <c r="V107" s="11">
        <v>2016.0</v>
      </c>
      <c r="W107" s="12" t="s">
        <v>8060</v>
      </c>
      <c r="X107" s="12" t="s">
        <v>8061</v>
      </c>
      <c r="Y107" s="12" t="s">
        <v>8062</v>
      </c>
      <c r="Z107" s="18">
        <v>45461.958333333336</v>
      </c>
      <c r="AA107" s="12" t="s">
        <v>8049</v>
      </c>
    </row>
    <row r="108" ht="14.25" customHeight="1">
      <c r="A108" s="3">
        <v>2042.0</v>
      </c>
      <c r="B108" s="3">
        <v>12529.0</v>
      </c>
      <c r="C108" s="3">
        <v>2013.0</v>
      </c>
      <c r="D108" s="3">
        <v>2026.0</v>
      </c>
      <c r="E108" s="4" t="s">
        <v>8059</v>
      </c>
      <c r="F108" s="3">
        <v>14.0</v>
      </c>
      <c r="G108" s="4" t="s">
        <v>7618</v>
      </c>
      <c r="H108" s="3">
        <v>3.64747981E8</v>
      </c>
      <c r="I108" s="4" t="s">
        <v>8040</v>
      </c>
      <c r="J108" s="4" t="s">
        <v>61</v>
      </c>
      <c r="K108" s="3">
        <v>1145.0</v>
      </c>
      <c r="L108" s="4" t="s">
        <v>8058</v>
      </c>
      <c r="M108" s="3">
        <v>0.0</v>
      </c>
      <c r="N108" s="3">
        <v>0.0</v>
      </c>
      <c r="O108" s="4" t="s">
        <v>8042</v>
      </c>
      <c r="P108" s="4" t="s">
        <v>8043</v>
      </c>
      <c r="Q108" s="4" t="s">
        <v>8044</v>
      </c>
      <c r="R108" s="4" t="s">
        <v>35</v>
      </c>
      <c r="S108" s="4" t="s">
        <v>8045</v>
      </c>
      <c r="T108" s="3">
        <v>8295969.0</v>
      </c>
      <c r="U108" s="3">
        <v>5496774.0</v>
      </c>
      <c r="V108" s="3">
        <v>2020.0</v>
      </c>
      <c r="W108" s="4" t="s">
        <v>8060</v>
      </c>
      <c r="X108" s="4" t="s">
        <v>8061</v>
      </c>
      <c r="Y108" s="4" t="s">
        <v>8062</v>
      </c>
      <c r="Z108" s="17">
        <v>45461.958333333336</v>
      </c>
      <c r="AA108" s="4" t="s">
        <v>8049</v>
      </c>
    </row>
    <row r="109" ht="14.25" customHeight="1">
      <c r="A109" s="11">
        <v>2042.0</v>
      </c>
      <c r="B109" s="11">
        <v>12529.0</v>
      </c>
      <c r="C109" s="11">
        <v>2013.0</v>
      </c>
      <c r="D109" s="11">
        <v>2026.0</v>
      </c>
      <c r="E109" s="12" t="s">
        <v>8059</v>
      </c>
      <c r="F109" s="11">
        <v>14.0</v>
      </c>
      <c r="G109" s="12" t="s">
        <v>7618</v>
      </c>
      <c r="H109" s="11">
        <v>3.64747981E8</v>
      </c>
      <c r="I109" s="12" t="s">
        <v>8040</v>
      </c>
      <c r="J109" s="12" t="s">
        <v>61</v>
      </c>
      <c r="K109" s="11">
        <v>1145.0</v>
      </c>
      <c r="L109" s="12" t="s">
        <v>8058</v>
      </c>
      <c r="M109" s="11">
        <v>0.0</v>
      </c>
      <c r="N109" s="11">
        <v>0.0</v>
      </c>
      <c r="O109" s="12" t="s">
        <v>8042</v>
      </c>
      <c r="P109" s="12" t="s">
        <v>8043</v>
      </c>
      <c r="Q109" s="12" t="s">
        <v>8044</v>
      </c>
      <c r="R109" s="12" t="s">
        <v>35</v>
      </c>
      <c r="S109" s="12" t="s">
        <v>8045</v>
      </c>
      <c r="T109" s="11">
        <v>925127.0</v>
      </c>
      <c r="U109" s="11">
        <v>9.2512789E7</v>
      </c>
      <c r="V109" s="11">
        <v>2019.0</v>
      </c>
      <c r="W109" s="12" t="s">
        <v>8060</v>
      </c>
      <c r="X109" s="12" t="s">
        <v>8061</v>
      </c>
      <c r="Y109" s="12" t="s">
        <v>8062</v>
      </c>
      <c r="Z109" s="18">
        <v>45461.958333333336</v>
      </c>
      <c r="AA109" s="12" t="s">
        <v>8049</v>
      </c>
    </row>
    <row r="110" ht="14.25" customHeight="1">
      <c r="A110" s="3">
        <v>2041.0</v>
      </c>
      <c r="B110" s="3">
        <v>12528.0</v>
      </c>
      <c r="C110" s="3">
        <v>2013.0</v>
      </c>
      <c r="D110" s="3">
        <v>2026.0</v>
      </c>
      <c r="E110" s="4" t="s">
        <v>8063</v>
      </c>
      <c r="F110" s="3">
        <v>14.0</v>
      </c>
      <c r="G110" s="4" t="s">
        <v>7618</v>
      </c>
      <c r="H110" s="3">
        <v>4.99247171E8</v>
      </c>
      <c r="I110" s="4" t="s">
        <v>8040</v>
      </c>
      <c r="J110" s="4" t="s">
        <v>61</v>
      </c>
      <c r="K110" s="3">
        <v>3901.0</v>
      </c>
      <c r="L110" s="4" t="s">
        <v>8041</v>
      </c>
      <c r="M110" s="3">
        <v>0.0</v>
      </c>
      <c r="N110" s="3">
        <v>0.0</v>
      </c>
      <c r="O110" s="4" t="s">
        <v>8042</v>
      </c>
      <c r="P110" s="4" t="s">
        <v>8043</v>
      </c>
      <c r="Q110" s="4" t="s">
        <v>8044</v>
      </c>
      <c r="R110" s="4" t="s">
        <v>35</v>
      </c>
      <c r="S110" s="4" t="s">
        <v>8045</v>
      </c>
      <c r="T110" s="3">
        <v>1.748830501E9</v>
      </c>
      <c r="U110" s="3">
        <v>1.442287089E9</v>
      </c>
      <c r="V110" s="3">
        <v>2024.0</v>
      </c>
      <c r="W110" s="4" t="s">
        <v>8064</v>
      </c>
      <c r="X110" s="4" t="s">
        <v>8065</v>
      </c>
      <c r="Y110" s="4" t="s">
        <v>8066</v>
      </c>
      <c r="Z110" s="17">
        <v>45461.958333333336</v>
      </c>
      <c r="AA110" s="4" t="s">
        <v>8049</v>
      </c>
    </row>
    <row r="111" ht="14.25" customHeight="1">
      <c r="A111" s="11">
        <v>2041.0</v>
      </c>
      <c r="B111" s="11">
        <v>12528.0</v>
      </c>
      <c r="C111" s="11">
        <v>2013.0</v>
      </c>
      <c r="D111" s="11">
        <v>2026.0</v>
      </c>
      <c r="E111" s="12" t="s">
        <v>8063</v>
      </c>
      <c r="F111" s="11">
        <v>14.0</v>
      </c>
      <c r="G111" s="12" t="s">
        <v>7618</v>
      </c>
      <c r="H111" s="11">
        <v>4.99247171E8</v>
      </c>
      <c r="I111" s="12" t="s">
        <v>8040</v>
      </c>
      <c r="J111" s="12" t="s">
        <v>61</v>
      </c>
      <c r="K111" s="11">
        <v>3901.0</v>
      </c>
      <c r="L111" s="12" t="s">
        <v>8041</v>
      </c>
      <c r="M111" s="11">
        <v>0.0</v>
      </c>
      <c r="N111" s="11">
        <v>0.0</v>
      </c>
      <c r="O111" s="12" t="s">
        <v>8042</v>
      </c>
      <c r="P111" s="12" t="s">
        <v>8043</v>
      </c>
      <c r="Q111" s="12" t="s">
        <v>8044</v>
      </c>
      <c r="R111" s="12" t="s">
        <v>35</v>
      </c>
      <c r="S111" s="12" t="s">
        <v>8045</v>
      </c>
      <c r="T111" s="11">
        <v>2.418117617E9</v>
      </c>
      <c r="U111" s="11">
        <v>2.418117617E9</v>
      </c>
      <c r="V111" s="11">
        <v>2023.0</v>
      </c>
      <c r="W111" s="12" t="s">
        <v>8064</v>
      </c>
      <c r="X111" s="12" t="s">
        <v>8065</v>
      </c>
      <c r="Y111" s="12" t="s">
        <v>8066</v>
      </c>
      <c r="Z111" s="18">
        <v>45461.958333333336</v>
      </c>
      <c r="AA111" s="12" t="s">
        <v>8049</v>
      </c>
    </row>
    <row r="112" ht="14.25" customHeight="1">
      <c r="A112" s="3">
        <v>2041.0</v>
      </c>
      <c r="B112" s="3">
        <v>12528.0</v>
      </c>
      <c r="C112" s="3">
        <v>2013.0</v>
      </c>
      <c r="D112" s="3">
        <v>2026.0</v>
      </c>
      <c r="E112" s="4" t="s">
        <v>8063</v>
      </c>
      <c r="F112" s="3">
        <v>14.0</v>
      </c>
      <c r="G112" s="4" t="s">
        <v>7618</v>
      </c>
      <c r="H112" s="3">
        <v>4.99247171E8</v>
      </c>
      <c r="I112" s="4" t="s">
        <v>8040</v>
      </c>
      <c r="J112" s="4" t="s">
        <v>61</v>
      </c>
      <c r="K112" s="3">
        <v>3901.0</v>
      </c>
      <c r="L112" s="4" t="s">
        <v>8041</v>
      </c>
      <c r="M112" s="3">
        <v>0.0</v>
      </c>
      <c r="N112" s="3">
        <v>0.0</v>
      </c>
      <c r="O112" s="4" t="s">
        <v>8042</v>
      </c>
      <c r="P112" s="4" t="s">
        <v>8043</v>
      </c>
      <c r="Q112" s="4" t="s">
        <v>8044</v>
      </c>
      <c r="R112" s="4" t="s">
        <v>35</v>
      </c>
      <c r="S112" s="4" t="s">
        <v>8045</v>
      </c>
      <c r="T112" s="3">
        <v>2.7552922E7</v>
      </c>
      <c r="U112" s="3">
        <v>2.208872459E9</v>
      </c>
      <c r="V112" s="3">
        <v>2020.0</v>
      </c>
      <c r="W112" s="4" t="s">
        <v>8064</v>
      </c>
      <c r="X112" s="4" t="s">
        <v>8065</v>
      </c>
      <c r="Y112" s="4" t="s">
        <v>8066</v>
      </c>
      <c r="Z112" s="17">
        <v>45461.958333333336</v>
      </c>
      <c r="AA112" s="4" t="s">
        <v>8049</v>
      </c>
    </row>
    <row r="113" ht="14.25" customHeight="1">
      <c r="A113" s="11">
        <v>2041.0</v>
      </c>
      <c r="B113" s="11">
        <v>12528.0</v>
      </c>
      <c r="C113" s="11">
        <v>2013.0</v>
      </c>
      <c r="D113" s="11">
        <v>2026.0</v>
      </c>
      <c r="E113" s="12" t="s">
        <v>8063</v>
      </c>
      <c r="F113" s="11">
        <v>14.0</v>
      </c>
      <c r="G113" s="12" t="s">
        <v>7618</v>
      </c>
      <c r="H113" s="11">
        <v>4.99247171E8</v>
      </c>
      <c r="I113" s="12" t="s">
        <v>8040</v>
      </c>
      <c r="J113" s="12" t="s">
        <v>61</v>
      </c>
      <c r="K113" s="11">
        <v>3901.0</v>
      </c>
      <c r="L113" s="12" t="s">
        <v>8041</v>
      </c>
      <c r="M113" s="11">
        <v>0.0</v>
      </c>
      <c r="N113" s="11">
        <v>0.0</v>
      </c>
      <c r="O113" s="12" t="s">
        <v>8042</v>
      </c>
      <c r="P113" s="12" t="s">
        <v>8043</v>
      </c>
      <c r="Q113" s="12" t="s">
        <v>8044</v>
      </c>
      <c r="R113" s="12" t="s">
        <v>35</v>
      </c>
      <c r="S113" s="12" t="s">
        <v>8045</v>
      </c>
      <c r="T113" s="11">
        <v>3.1027816E7</v>
      </c>
      <c r="U113" s="11">
        <v>2.15374974E8</v>
      </c>
      <c r="V113" s="11">
        <v>2018.0</v>
      </c>
      <c r="W113" s="12" t="s">
        <v>8064</v>
      </c>
      <c r="X113" s="12" t="s">
        <v>8065</v>
      </c>
      <c r="Y113" s="12" t="s">
        <v>8066</v>
      </c>
      <c r="Z113" s="18">
        <v>45461.958333333336</v>
      </c>
      <c r="AA113" s="12" t="s">
        <v>8049</v>
      </c>
    </row>
    <row r="114" ht="14.25" customHeight="1">
      <c r="A114" s="3">
        <v>2041.0</v>
      </c>
      <c r="B114" s="3">
        <v>12528.0</v>
      </c>
      <c r="C114" s="3">
        <v>2013.0</v>
      </c>
      <c r="D114" s="3">
        <v>2026.0</v>
      </c>
      <c r="E114" s="4" t="s">
        <v>8063</v>
      </c>
      <c r="F114" s="3">
        <v>14.0</v>
      </c>
      <c r="G114" s="4" t="s">
        <v>7618</v>
      </c>
      <c r="H114" s="3">
        <v>4.99247171E8</v>
      </c>
      <c r="I114" s="4" t="s">
        <v>8040</v>
      </c>
      <c r="J114" s="4" t="s">
        <v>61</v>
      </c>
      <c r="K114" s="3">
        <v>3901.0</v>
      </c>
      <c r="L114" s="4" t="s">
        <v>8041</v>
      </c>
      <c r="M114" s="3">
        <v>0.0</v>
      </c>
      <c r="N114" s="3">
        <v>0.0</v>
      </c>
      <c r="O114" s="4" t="s">
        <v>8042</v>
      </c>
      <c r="P114" s="4" t="s">
        <v>8043</v>
      </c>
      <c r="Q114" s="4" t="s">
        <v>8044</v>
      </c>
      <c r="R114" s="4" t="s">
        <v>35</v>
      </c>
      <c r="S114" s="4" t="s">
        <v>8045</v>
      </c>
      <c r="T114" s="3">
        <v>3.106894013E9</v>
      </c>
      <c r="U114" s="3">
        <v>3.106894006E9</v>
      </c>
      <c r="V114" s="3">
        <v>2016.0</v>
      </c>
      <c r="W114" s="4" t="s">
        <v>8064</v>
      </c>
      <c r="X114" s="4" t="s">
        <v>8065</v>
      </c>
      <c r="Y114" s="4" t="s">
        <v>8066</v>
      </c>
      <c r="Z114" s="17">
        <v>45461.958333333336</v>
      </c>
      <c r="AA114" s="4" t="s">
        <v>8049</v>
      </c>
    </row>
    <row r="115" ht="14.25" customHeight="1">
      <c r="A115" s="11">
        <v>2041.0</v>
      </c>
      <c r="B115" s="11">
        <v>12528.0</v>
      </c>
      <c r="C115" s="11">
        <v>2013.0</v>
      </c>
      <c r="D115" s="11">
        <v>2026.0</v>
      </c>
      <c r="E115" s="12" t="s">
        <v>8063</v>
      </c>
      <c r="F115" s="11">
        <v>14.0</v>
      </c>
      <c r="G115" s="12" t="s">
        <v>7618</v>
      </c>
      <c r="H115" s="11">
        <v>4.99247171E8</v>
      </c>
      <c r="I115" s="12" t="s">
        <v>8040</v>
      </c>
      <c r="J115" s="12" t="s">
        <v>61</v>
      </c>
      <c r="K115" s="11">
        <v>3901.0</v>
      </c>
      <c r="L115" s="12" t="s">
        <v>8041</v>
      </c>
      <c r="M115" s="11">
        <v>0.0</v>
      </c>
      <c r="N115" s="11">
        <v>0.0</v>
      </c>
      <c r="O115" s="12" t="s">
        <v>8042</v>
      </c>
      <c r="P115" s="12" t="s">
        <v>8043</v>
      </c>
      <c r="Q115" s="12" t="s">
        <v>8044</v>
      </c>
      <c r="R115" s="12" t="s">
        <v>35</v>
      </c>
      <c r="S115" s="12" t="s">
        <v>8045</v>
      </c>
      <c r="T115" s="11">
        <v>5.9987969E7</v>
      </c>
      <c r="U115" s="11">
        <v>5.998730097E9</v>
      </c>
      <c r="V115" s="11">
        <v>2017.0</v>
      </c>
      <c r="W115" s="12" t="s">
        <v>8064</v>
      </c>
      <c r="X115" s="12" t="s">
        <v>8065</v>
      </c>
      <c r="Y115" s="12" t="s">
        <v>8066</v>
      </c>
      <c r="Z115" s="18">
        <v>45461.958333333336</v>
      </c>
      <c r="AA115" s="12" t="s">
        <v>8049</v>
      </c>
    </row>
    <row r="116" ht="14.25" customHeight="1">
      <c r="A116" s="3">
        <v>2041.0</v>
      </c>
      <c r="B116" s="3">
        <v>12528.0</v>
      </c>
      <c r="C116" s="3">
        <v>2013.0</v>
      </c>
      <c r="D116" s="3">
        <v>2026.0</v>
      </c>
      <c r="E116" s="4" t="s">
        <v>8063</v>
      </c>
      <c r="F116" s="3">
        <v>14.0</v>
      </c>
      <c r="G116" s="4" t="s">
        <v>7618</v>
      </c>
      <c r="H116" s="3">
        <v>4.99247171E8</v>
      </c>
      <c r="I116" s="4" t="s">
        <v>8040</v>
      </c>
      <c r="J116" s="4" t="s">
        <v>61</v>
      </c>
      <c r="K116" s="3">
        <v>3901.0</v>
      </c>
      <c r="L116" s="4" t="s">
        <v>8041</v>
      </c>
      <c r="M116" s="3">
        <v>0.0</v>
      </c>
      <c r="N116" s="3">
        <v>0.0</v>
      </c>
      <c r="O116" s="4" t="s">
        <v>8042</v>
      </c>
      <c r="P116" s="4" t="s">
        <v>8043</v>
      </c>
      <c r="Q116" s="4" t="s">
        <v>8044</v>
      </c>
      <c r="R116" s="4" t="s">
        <v>35</v>
      </c>
      <c r="S116" s="4" t="s">
        <v>8045</v>
      </c>
      <c r="T116" s="3">
        <v>6.13960504E8</v>
      </c>
      <c r="U116" s="3">
        <v>6.1384076E7</v>
      </c>
      <c r="V116" s="3">
        <v>2021.0</v>
      </c>
      <c r="W116" s="4" t="s">
        <v>8064</v>
      </c>
      <c r="X116" s="4" t="s">
        <v>8065</v>
      </c>
      <c r="Y116" s="4" t="s">
        <v>8066</v>
      </c>
      <c r="Z116" s="17">
        <v>45461.958333333336</v>
      </c>
      <c r="AA116" s="4" t="s">
        <v>8049</v>
      </c>
    </row>
    <row r="117" ht="14.25" customHeight="1">
      <c r="A117" s="11">
        <v>2041.0</v>
      </c>
      <c r="B117" s="11">
        <v>12528.0</v>
      </c>
      <c r="C117" s="11">
        <v>2013.0</v>
      </c>
      <c r="D117" s="11">
        <v>2026.0</v>
      </c>
      <c r="E117" s="12" t="s">
        <v>8063</v>
      </c>
      <c r="F117" s="11">
        <v>14.0</v>
      </c>
      <c r="G117" s="12" t="s">
        <v>7618</v>
      </c>
      <c r="H117" s="11">
        <v>4.99247171E8</v>
      </c>
      <c r="I117" s="12" t="s">
        <v>8040</v>
      </c>
      <c r="J117" s="12" t="s">
        <v>61</v>
      </c>
      <c r="K117" s="11">
        <v>3901.0</v>
      </c>
      <c r="L117" s="12" t="s">
        <v>8041</v>
      </c>
      <c r="M117" s="11">
        <v>0.0</v>
      </c>
      <c r="N117" s="11">
        <v>0.0</v>
      </c>
      <c r="O117" s="12" t="s">
        <v>8042</v>
      </c>
      <c r="P117" s="12" t="s">
        <v>8043</v>
      </c>
      <c r="Q117" s="12" t="s">
        <v>8044</v>
      </c>
      <c r="R117" s="12" t="s">
        <v>35</v>
      </c>
      <c r="S117" s="12" t="s">
        <v>8045</v>
      </c>
      <c r="T117" s="11">
        <v>7045924.0</v>
      </c>
      <c r="U117" s="11">
        <v>7.04592406E8</v>
      </c>
      <c r="V117" s="11">
        <v>2019.0</v>
      </c>
      <c r="W117" s="12" t="s">
        <v>8064</v>
      </c>
      <c r="X117" s="12" t="s">
        <v>8065</v>
      </c>
      <c r="Y117" s="12" t="s">
        <v>8066</v>
      </c>
      <c r="Z117" s="18">
        <v>45461.958333333336</v>
      </c>
      <c r="AA117" s="12" t="s">
        <v>8049</v>
      </c>
    </row>
    <row r="118" ht="14.25" customHeight="1">
      <c r="A118" s="3">
        <v>2041.0</v>
      </c>
      <c r="B118" s="3">
        <v>12528.0</v>
      </c>
      <c r="C118" s="3">
        <v>2013.0</v>
      </c>
      <c r="D118" s="3">
        <v>2026.0</v>
      </c>
      <c r="E118" s="4" t="s">
        <v>8063</v>
      </c>
      <c r="F118" s="3">
        <v>14.0</v>
      </c>
      <c r="G118" s="4" t="s">
        <v>7618</v>
      </c>
      <c r="H118" s="3">
        <v>4.99247171E8</v>
      </c>
      <c r="I118" s="4" t="s">
        <v>8040</v>
      </c>
      <c r="J118" s="4" t="s">
        <v>61</v>
      </c>
      <c r="K118" s="3">
        <v>3901.0</v>
      </c>
      <c r="L118" s="4" t="s">
        <v>8041</v>
      </c>
      <c r="M118" s="3">
        <v>0.0</v>
      </c>
      <c r="N118" s="3">
        <v>0.0</v>
      </c>
      <c r="O118" s="4" t="s">
        <v>8042</v>
      </c>
      <c r="P118" s="4" t="s">
        <v>8043</v>
      </c>
      <c r="Q118" s="4" t="s">
        <v>8044</v>
      </c>
      <c r="R118" s="4" t="s">
        <v>35</v>
      </c>
      <c r="S118" s="4" t="s">
        <v>8045</v>
      </c>
      <c r="T118" s="3">
        <v>8.29610695E8</v>
      </c>
      <c r="U118" s="3">
        <v>8.29610695E8</v>
      </c>
      <c r="V118" s="3">
        <v>2022.0</v>
      </c>
      <c r="W118" s="4" t="s">
        <v>8064</v>
      </c>
      <c r="X118" s="4" t="s">
        <v>8065</v>
      </c>
      <c r="Y118" s="4" t="s">
        <v>8066</v>
      </c>
      <c r="Z118" s="17">
        <v>45461.958333333336</v>
      </c>
      <c r="AA118" s="4" t="s">
        <v>8049</v>
      </c>
    </row>
    <row r="119" ht="14.25" customHeight="1">
      <c r="A119" s="11">
        <v>2041.0</v>
      </c>
      <c r="B119" s="11">
        <v>12528.0</v>
      </c>
      <c r="C119" s="11">
        <v>2013.0</v>
      </c>
      <c r="D119" s="11">
        <v>2026.0</v>
      </c>
      <c r="E119" s="12" t="s">
        <v>8063</v>
      </c>
      <c r="F119" s="11">
        <v>14.0</v>
      </c>
      <c r="G119" s="12" t="s">
        <v>7618</v>
      </c>
      <c r="H119" s="11">
        <v>4.99247171E8</v>
      </c>
      <c r="I119" s="12" t="s">
        <v>8040</v>
      </c>
      <c r="J119" s="12" t="s">
        <v>61</v>
      </c>
      <c r="K119" s="11">
        <v>3901.0</v>
      </c>
      <c r="L119" s="12" t="s">
        <v>8041</v>
      </c>
      <c r="M119" s="11">
        <v>16.0</v>
      </c>
      <c r="N119" s="11">
        <v>16.0</v>
      </c>
      <c r="O119" s="12" t="s">
        <v>8042</v>
      </c>
      <c r="P119" s="12" t="s">
        <v>8043</v>
      </c>
      <c r="Q119" s="12" t="s">
        <v>8044</v>
      </c>
      <c r="R119" s="12" t="s">
        <v>35</v>
      </c>
      <c r="S119" s="12" t="s">
        <v>8045</v>
      </c>
      <c r="T119" s="11">
        <v>1.748830501E9</v>
      </c>
      <c r="U119" s="11">
        <v>1.442287089E9</v>
      </c>
      <c r="V119" s="11">
        <v>2024.0</v>
      </c>
      <c r="W119" s="12" t="s">
        <v>8064</v>
      </c>
      <c r="X119" s="12" t="s">
        <v>8065</v>
      </c>
      <c r="Y119" s="12" t="s">
        <v>8066</v>
      </c>
      <c r="Z119" s="18">
        <v>45461.958333333336</v>
      </c>
      <c r="AA119" s="12" t="s">
        <v>8049</v>
      </c>
    </row>
    <row r="120" ht="14.25" customHeight="1">
      <c r="A120" s="3">
        <v>2041.0</v>
      </c>
      <c r="B120" s="3">
        <v>12528.0</v>
      </c>
      <c r="C120" s="3">
        <v>2013.0</v>
      </c>
      <c r="D120" s="3">
        <v>2026.0</v>
      </c>
      <c r="E120" s="4" t="s">
        <v>8063</v>
      </c>
      <c r="F120" s="3">
        <v>14.0</v>
      </c>
      <c r="G120" s="4" t="s">
        <v>7618</v>
      </c>
      <c r="H120" s="3">
        <v>4.99247171E8</v>
      </c>
      <c r="I120" s="4" t="s">
        <v>8040</v>
      </c>
      <c r="J120" s="4" t="s">
        <v>61</v>
      </c>
      <c r="K120" s="3">
        <v>3901.0</v>
      </c>
      <c r="L120" s="4" t="s">
        <v>8041</v>
      </c>
      <c r="M120" s="3">
        <v>16.0</v>
      </c>
      <c r="N120" s="3">
        <v>16.0</v>
      </c>
      <c r="O120" s="4" t="s">
        <v>8042</v>
      </c>
      <c r="P120" s="4" t="s">
        <v>8043</v>
      </c>
      <c r="Q120" s="4" t="s">
        <v>8044</v>
      </c>
      <c r="R120" s="4" t="s">
        <v>35</v>
      </c>
      <c r="S120" s="4" t="s">
        <v>8045</v>
      </c>
      <c r="T120" s="3">
        <v>2.418117617E9</v>
      </c>
      <c r="U120" s="3">
        <v>2.418117617E9</v>
      </c>
      <c r="V120" s="3">
        <v>2023.0</v>
      </c>
      <c r="W120" s="4" t="s">
        <v>8064</v>
      </c>
      <c r="X120" s="4" t="s">
        <v>8065</v>
      </c>
      <c r="Y120" s="4" t="s">
        <v>8066</v>
      </c>
      <c r="Z120" s="17">
        <v>45461.958333333336</v>
      </c>
      <c r="AA120" s="4" t="s">
        <v>8049</v>
      </c>
    </row>
    <row r="121" ht="14.25" customHeight="1">
      <c r="A121" s="11">
        <v>2041.0</v>
      </c>
      <c r="B121" s="11">
        <v>12528.0</v>
      </c>
      <c r="C121" s="11">
        <v>2013.0</v>
      </c>
      <c r="D121" s="11">
        <v>2026.0</v>
      </c>
      <c r="E121" s="12" t="s">
        <v>8063</v>
      </c>
      <c r="F121" s="11">
        <v>14.0</v>
      </c>
      <c r="G121" s="12" t="s">
        <v>7618</v>
      </c>
      <c r="H121" s="11">
        <v>4.99247171E8</v>
      </c>
      <c r="I121" s="12" t="s">
        <v>8040</v>
      </c>
      <c r="J121" s="12" t="s">
        <v>61</v>
      </c>
      <c r="K121" s="11">
        <v>3901.0</v>
      </c>
      <c r="L121" s="12" t="s">
        <v>8041</v>
      </c>
      <c r="M121" s="11">
        <v>16.0</v>
      </c>
      <c r="N121" s="11">
        <v>16.0</v>
      </c>
      <c r="O121" s="12" t="s">
        <v>8042</v>
      </c>
      <c r="P121" s="12" t="s">
        <v>8043</v>
      </c>
      <c r="Q121" s="12" t="s">
        <v>8044</v>
      </c>
      <c r="R121" s="12" t="s">
        <v>35</v>
      </c>
      <c r="S121" s="12" t="s">
        <v>8045</v>
      </c>
      <c r="T121" s="11">
        <v>2.7552922E7</v>
      </c>
      <c r="U121" s="11">
        <v>2.208872459E9</v>
      </c>
      <c r="V121" s="11">
        <v>2020.0</v>
      </c>
      <c r="W121" s="12" t="s">
        <v>8064</v>
      </c>
      <c r="X121" s="12" t="s">
        <v>8065</v>
      </c>
      <c r="Y121" s="12" t="s">
        <v>8066</v>
      </c>
      <c r="Z121" s="18">
        <v>45461.958333333336</v>
      </c>
      <c r="AA121" s="12" t="s">
        <v>8049</v>
      </c>
    </row>
    <row r="122" ht="14.25" customHeight="1">
      <c r="A122" s="3">
        <v>2041.0</v>
      </c>
      <c r="B122" s="3">
        <v>12528.0</v>
      </c>
      <c r="C122" s="3">
        <v>2013.0</v>
      </c>
      <c r="D122" s="3">
        <v>2026.0</v>
      </c>
      <c r="E122" s="4" t="s">
        <v>8063</v>
      </c>
      <c r="F122" s="3">
        <v>14.0</v>
      </c>
      <c r="G122" s="4" t="s">
        <v>7618</v>
      </c>
      <c r="H122" s="3">
        <v>4.99247171E8</v>
      </c>
      <c r="I122" s="4" t="s">
        <v>8040</v>
      </c>
      <c r="J122" s="4" t="s">
        <v>61</v>
      </c>
      <c r="K122" s="3">
        <v>3901.0</v>
      </c>
      <c r="L122" s="4" t="s">
        <v>8041</v>
      </c>
      <c r="M122" s="3">
        <v>16.0</v>
      </c>
      <c r="N122" s="3">
        <v>16.0</v>
      </c>
      <c r="O122" s="4" t="s">
        <v>8042</v>
      </c>
      <c r="P122" s="4" t="s">
        <v>8043</v>
      </c>
      <c r="Q122" s="4" t="s">
        <v>8044</v>
      </c>
      <c r="R122" s="4" t="s">
        <v>35</v>
      </c>
      <c r="S122" s="4" t="s">
        <v>8045</v>
      </c>
      <c r="T122" s="3">
        <v>3.1027816E7</v>
      </c>
      <c r="U122" s="3">
        <v>2.15374974E8</v>
      </c>
      <c r="V122" s="3">
        <v>2018.0</v>
      </c>
      <c r="W122" s="4" t="s">
        <v>8064</v>
      </c>
      <c r="X122" s="4" t="s">
        <v>8065</v>
      </c>
      <c r="Y122" s="4" t="s">
        <v>8066</v>
      </c>
      <c r="Z122" s="17">
        <v>45461.958333333336</v>
      </c>
      <c r="AA122" s="4" t="s">
        <v>8049</v>
      </c>
    </row>
    <row r="123" ht="14.25" customHeight="1">
      <c r="A123" s="11">
        <v>2041.0</v>
      </c>
      <c r="B123" s="11">
        <v>12528.0</v>
      </c>
      <c r="C123" s="11">
        <v>2013.0</v>
      </c>
      <c r="D123" s="11">
        <v>2026.0</v>
      </c>
      <c r="E123" s="12" t="s">
        <v>8063</v>
      </c>
      <c r="F123" s="11">
        <v>14.0</v>
      </c>
      <c r="G123" s="12" t="s">
        <v>7618</v>
      </c>
      <c r="H123" s="11">
        <v>4.99247171E8</v>
      </c>
      <c r="I123" s="12" t="s">
        <v>8040</v>
      </c>
      <c r="J123" s="12" t="s">
        <v>61</v>
      </c>
      <c r="K123" s="11">
        <v>3901.0</v>
      </c>
      <c r="L123" s="12" t="s">
        <v>8041</v>
      </c>
      <c r="M123" s="11">
        <v>16.0</v>
      </c>
      <c r="N123" s="11">
        <v>16.0</v>
      </c>
      <c r="O123" s="12" t="s">
        <v>8042</v>
      </c>
      <c r="P123" s="12" t="s">
        <v>8043</v>
      </c>
      <c r="Q123" s="12" t="s">
        <v>8044</v>
      </c>
      <c r="R123" s="12" t="s">
        <v>35</v>
      </c>
      <c r="S123" s="12" t="s">
        <v>8045</v>
      </c>
      <c r="T123" s="11">
        <v>3.106894013E9</v>
      </c>
      <c r="U123" s="11">
        <v>3.106894006E9</v>
      </c>
      <c r="V123" s="11">
        <v>2016.0</v>
      </c>
      <c r="W123" s="12" t="s">
        <v>8064</v>
      </c>
      <c r="X123" s="12" t="s">
        <v>8065</v>
      </c>
      <c r="Y123" s="12" t="s">
        <v>8066</v>
      </c>
      <c r="Z123" s="18">
        <v>45461.958333333336</v>
      </c>
      <c r="AA123" s="12" t="s">
        <v>8049</v>
      </c>
    </row>
    <row r="124" ht="14.25" customHeight="1">
      <c r="A124" s="3">
        <v>2041.0</v>
      </c>
      <c r="B124" s="3">
        <v>12528.0</v>
      </c>
      <c r="C124" s="3">
        <v>2013.0</v>
      </c>
      <c r="D124" s="3">
        <v>2026.0</v>
      </c>
      <c r="E124" s="4" t="s">
        <v>8063</v>
      </c>
      <c r="F124" s="3">
        <v>14.0</v>
      </c>
      <c r="G124" s="4" t="s">
        <v>7618</v>
      </c>
      <c r="H124" s="3">
        <v>4.99247171E8</v>
      </c>
      <c r="I124" s="4" t="s">
        <v>8040</v>
      </c>
      <c r="J124" s="4" t="s">
        <v>61</v>
      </c>
      <c r="K124" s="3">
        <v>3901.0</v>
      </c>
      <c r="L124" s="4" t="s">
        <v>8041</v>
      </c>
      <c r="M124" s="3">
        <v>16.0</v>
      </c>
      <c r="N124" s="3">
        <v>16.0</v>
      </c>
      <c r="O124" s="4" t="s">
        <v>8042</v>
      </c>
      <c r="P124" s="4" t="s">
        <v>8043</v>
      </c>
      <c r="Q124" s="4" t="s">
        <v>8044</v>
      </c>
      <c r="R124" s="4" t="s">
        <v>35</v>
      </c>
      <c r="S124" s="4" t="s">
        <v>8045</v>
      </c>
      <c r="T124" s="3">
        <v>5.9987969E7</v>
      </c>
      <c r="U124" s="3">
        <v>5.998730097E9</v>
      </c>
      <c r="V124" s="3">
        <v>2017.0</v>
      </c>
      <c r="W124" s="4" t="s">
        <v>8064</v>
      </c>
      <c r="X124" s="4" t="s">
        <v>8065</v>
      </c>
      <c r="Y124" s="4" t="s">
        <v>8066</v>
      </c>
      <c r="Z124" s="17">
        <v>45461.958333333336</v>
      </c>
      <c r="AA124" s="4" t="s">
        <v>8049</v>
      </c>
    </row>
    <row r="125" ht="14.25" customHeight="1">
      <c r="A125" s="11">
        <v>2041.0</v>
      </c>
      <c r="B125" s="11">
        <v>12528.0</v>
      </c>
      <c r="C125" s="11">
        <v>2013.0</v>
      </c>
      <c r="D125" s="11">
        <v>2026.0</v>
      </c>
      <c r="E125" s="12" t="s">
        <v>8063</v>
      </c>
      <c r="F125" s="11">
        <v>14.0</v>
      </c>
      <c r="G125" s="12" t="s">
        <v>7618</v>
      </c>
      <c r="H125" s="11">
        <v>4.99247171E8</v>
      </c>
      <c r="I125" s="12" t="s">
        <v>8040</v>
      </c>
      <c r="J125" s="12" t="s">
        <v>61</v>
      </c>
      <c r="K125" s="11">
        <v>3901.0</v>
      </c>
      <c r="L125" s="12" t="s">
        <v>8041</v>
      </c>
      <c r="M125" s="11">
        <v>16.0</v>
      </c>
      <c r="N125" s="11">
        <v>16.0</v>
      </c>
      <c r="O125" s="12" t="s">
        <v>8042</v>
      </c>
      <c r="P125" s="12" t="s">
        <v>8043</v>
      </c>
      <c r="Q125" s="12" t="s">
        <v>8044</v>
      </c>
      <c r="R125" s="12" t="s">
        <v>35</v>
      </c>
      <c r="S125" s="12" t="s">
        <v>8045</v>
      </c>
      <c r="T125" s="11">
        <v>6.13960504E8</v>
      </c>
      <c r="U125" s="11">
        <v>6.1384076E7</v>
      </c>
      <c r="V125" s="11">
        <v>2021.0</v>
      </c>
      <c r="W125" s="12" t="s">
        <v>8064</v>
      </c>
      <c r="X125" s="12" t="s">
        <v>8065</v>
      </c>
      <c r="Y125" s="12" t="s">
        <v>8066</v>
      </c>
      <c r="Z125" s="18">
        <v>45461.958333333336</v>
      </c>
      <c r="AA125" s="12" t="s">
        <v>8049</v>
      </c>
    </row>
    <row r="126" ht="14.25" customHeight="1">
      <c r="A126" s="3">
        <v>2041.0</v>
      </c>
      <c r="B126" s="3">
        <v>12528.0</v>
      </c>
      <c r="C126" s="3">
        <v>2013.0</v>
      </c>
      <c r="D126" s="3">
        <v>2026.0</v>
      </c>
      <c r="E126" s="4" t="s">
        <v>8063</v>
      </c>
      <c r="F126" s="3">
        <v>14.0</v>
      </c>
      <c r="G126" s="4" t="s">
        <v>7618</v>
      </c>
      <c r="H126" s="3">
        <v>4.99247171E8</v>
      </c>
      <c r="I126" s="4" t="s">
        <v>8040</v>
      </c>
      <c r="J126" s="4" t="s">
        <v>61</v>
      </c>
      <c r="K126" s="3">
        <v>3901.0</v>
      </c>
      <c r="L126" s="4" t="s">
        <v>8041</v>
      </c>
      <c r="M126" s="3">
        <v>16.0</v>
      </c>
      <c r="N126" s="3">
        <v>16.0</v>
      </c>
      <c r="O126" s="4" t="s">
        <v>8042</v>
      </c>
      <c r="P126" s="4" t="s">
        <v>8043</v>
      </c>
      <c r="Q126" s="4" t="s">
        <v>8044</v>
      </c>
      <c r="R126" s="4" t="s">
        <v>35</v>
      </c>
      <c r="S126" s="4" t="s">
        <v>8045</v>
      </c>
      <c r="T126" s="3">
        <v>7045924.0</v>
      </c>
      <c r="U126" s="3">
        <v>7.04592406E8</v>
      </c>
      <c r="V126" s="3">
        <v>2019.0</v>
      </c>
      <c r="W126" s="4" t="s">
        <v>8064</v>
      </c>
      <c r="X126" s="4" t="s">
        <v>8065</v>
      </c>
      <c r="Y126" s="4" t="s">
        <v>8066</v>
      </c>
      <c r="Z126" s="17">
        <v>45461.958333333336</v>
      </c>
      <c r="AA126" s="4" t="s">
        <v>8049</v>
      </c>
    </row>
    <row r="127" ht="14.25" customHeight="1">
      <c r="A127" s="11">
        <v>2041.0</v>
      </c>
      <c r="B127" s="11">
        <v>12528.0</v>
      </c>
      <c r="C127" s="11">
        <v>2013.0</v>
      </c>
      <c r="D127" s="11">
        <v>2026.0</v>
      </c>
      <c r="E127" s="12" t="s">
        <v>8063</v>
      </c>
      <c r="F127" s="11">
        <v>14.0</v>
      </c>
      <c r="G127" s="12" t="s">
        <v>7618</v>
      </c>
      <c r="H127" s="11">
        <v>4.99247171E8</v>
      </c>
      <c r="I127" s="12" t="s">
        <v>8040</v>
      </c>
      <c r="J127" s="12" t="s">
        <v>61</v>
      </c>
      <c r="K127" s="11">
        <v>3901.0</v>
      </c>
      <c r="L127" s="12" t="s">
        <v>8041</v>
      </c>
      <c r="M127" s="11">
        <v>16.0</v>
      </c>
      <c r="N127" s="11">
        <v>16.0</v>
      </c>
      <c r="O127" s="12" t="s">
        <v>8042</v>
      </c>
      <c r="P127" s="12" t="s">
        <v>8043</v>
      </c>
      <c r="Q127" s="12" t="s">
        <v>8044</v>
      </c>
      <c r="R127" s="12" t="s">
        <v>35</v>
      </c>
      <c r="S127" s="12" t="s">
        <v>8045</v>
      </c>
      <c r="T127" s="11">
        <v>8.29610695E8</v>
      </c>
      <c r="U127" s="11">
        <v>8.29610695E8</v>
      </c>
      <c r="V127" s="11">
        <v>2022.0</v>
      </c>
      <c r="W127" s="12" t="s">
        <v>8064</v>
      </c>
      <c r="X127" s="12" t="s">
        <v>8065</v>
      </c>
      <c r="Y127" s="12" t="s">
        <v>8066</v>
      </c>
      <c r="Z127" s="18">
        <v>45461.958333333336</v>
      </c>
      <c r="AA127" s="12" t="s">
        <v>8049</v>
      </c>
    </row>
    <row r="128" ht="14.25" customHeight="1">
      <c r="A128" s="3">
        <v>2041.0</v>
      </c>
      <c r="B128" s="3">
        <v>12528.0</v>
      </c>
      <c r="C128" s="3">
        <v>2013.0</v>
      </c>
      <c r="D128" s="3">
        <v>2026.0</v>
      </c>
      <c r="E128" s="4" t="s">
        <v>8063</v>
      </c>
      <c r="F128" s="3">
        <v>14.0</v>
      </c>
      <c r="G128" s="4" t="s">
        <v>7618</v>
      </c>
      <c r="H128" s="3">
        <v>4.99247171E8</v>
      </c>
      <c r="I128" s="4" t="s">
        <v>8040</v>
      </c>
      <c r="J128" s="4" t="s">
        <v>61</v>
      </c>
      <c r="K128" s="3">
        <v>3901.0</v>
      </c>
      <c r="L128" s="4" t="s">
        <v>8041</v>
      </c>
      <c r="M128" s="3">
        <v>5.0</v>
      </c>
      <c r="N128" s="3">
        <v>0.0</v>
      </c>
      <c r="O128" s="4" t="s">
        <v>8042</v>
      </c>
      <c r="P128" s="4" t="s">
        <v>8043</v>
      </c>
      <c r="Q128" s="4" t="s">
        <v>8044</v>
      </c>
      <c r="R128" s="4" t="s">
        <v>35</v>
      </c>
      <c r="S128" s="4" t="s">
        <v>8045</v>
      </c>
      <c r="T128" s="3">
        <v>1.748830501E9</v>
      </c>
      <c r="U128" s="3">
        <v>1.442287089E9</v>
      </c>
      <c r="V128" s="3">
        <v>2024.0</v>
      </c>
      <c r="W128" s="4" t="s">
        <v>8064</v>
      </c>
      <c r="X128" s="4" t="s">
        <v>8065</v>
      </c>
      <c r="Y128" s="4" t="s">
        <v>8066</v>
      </c>
      <c r="Z128" s="17">
        <v>45461.958333333336</v>
      </c>
      <c r="AA128" s="4" t="s">
        <v>8049</v>
      </c>
    </row>
    <row r="129" ht="14.25" customHeight="1">
      <c r="A129" s="11">
        <v>2041.0</v>
      </c>
      <c r="B129" s="11">
        <v>12528.0</v>
      </c>
      <c r="C129" s="11">
        <v>2013.0</v>
      </c>
      <c r="D129" s="11">
        <v>2026.0</v>
      </c>
      <c r="E129" s="12" t="s">
        <v>8063</v>
      </c>
      <c r="F129" s="11">
        <v>14.0</v>
      </c>
      <c r="G129" s="12" t="s">
        <v>7618</v>
      </c>
      <c r="H129" s="11">
        <v>4.99247171E8</v>
      </c>
      <c r="I129" s="12" t="s">
        <v>8040</v>
      </c>
      <c r="J129" s="12" t="s">
        <v>61</v>
      </c>
      <c r="K129" s="11">
        <v>3901.0</v>
      </c>
      <c r="L129" s="12" t="s">
        <v>8041</v>
      </c>
      <c r="M129" s="11">
        <v>5.0</v>
      </c>
      <c r="N129" s="11">
        <v>0.0</v>
      </c>
      <c r="O129" s="12" t="s">
        <v>8042</v>
      </c>
      <c r="P129" s="12" t="s">
        <v>8043</v>
      </c>
      <c r="Q129" s="12" t="s">
        <v>8044</v>
      </c>
      <c r="R129" s="12" t="s">
        <v>35</v>
      </c>
      <c r="S129" s="12" t="s">
        <v>8045</v>
      </c>
      <c r="T129" s="11">
        <v>2.418117617E9</v>
      </c>
      <c r="U129" s="11">
        <v>2.418117617E9</v>
      </c>
      <c r="V129" s="11">
        <v>2023.0</v>
      </c>
      <c r="W129" s="12" t="s">
        <v>8064</v>
      </c>
      <c r="X129" s="12" t="s">
        <v>8065</v>
      </c>
      <c r="Y129" s="12" t="s">
        <v>8066</v>
      </c>
      <c r="Z129" s="18">
        <v>45461.958333333336</v>
      </c>
      <c r="AA129" s="12" t="s">
        <v>8049</v>
      </c>
    </row>
    <row r="130" ht="14.25" customHeight="1">
      <c r="A130" s="3">
        <v>2041.0</v>
      </c>
      <c r="B130" s="3">
        <v>12528.0</v>
      </c>
      <c r="C130" s="3">
        <v>2013.0</v>
      </c>
      <c r="D130" s="3">
        <v>2026.0</v>
      </c>
      <c r="E130" s="4" t="s">
        <v>8063</v>
      </c>
      <c r="F130" s="3">
        <v>14.0</v>
      </c>
      <c r="G130" s="4" t="s">
        <v>7618</v>
      </c>
      <c r="H130" s="3">
        <v>4.99247171E8</v>
      </c>
      <c r="I130" s="4" t="s">
        <v>8040</v>
      </c>
      <c r="J130" s="4" t="s">
        <v>61</v>
      </c>
      <c r="K130" s="3">
        <v>3901.0</v>
      </c>
      <c r="L130" s="4" t="s">
        <v>8041</v>
      </c>
      <c r="M130" s="3">
        <v>5.0</v>
      </c>
      <c r="N130" s="3">
        <v>0.0</v>
      </c>
      <c r="O130" s="4" t="s">
        <v>8042</v>
      </c>
      <c r="P130" s="4" t="s">
        <v>8043</v>
      </c>
      <c r="Q130" s="4" t="s">
        <v>8044</v>
      </c>
      <c r="R130" s="4" t="s">
        <v>35</v>
      </c>
      <c r="S130" s="4" t="s">
        <v>8045</v>
      </c>
      <c r="T130" s="3">
        <v>2.7552922E7</v>
      </c>
      <c r="U130" s="3">
        <v>2.208872459E9</v>
      </c>
      <c r="V130" s="3">
        <v>2020.0</v>
      </c>
      <c r="W130" s="4" t="s">
        <v>8064</v>
      </c>
      <c r="X130" s="4" t="s">
        <v>8065</v>
      </c>
      <c r="Y130" s="4" t="s">
        <v>8066</v>
      </c>
      <c r="Z130" s="17">
        <v>45461.958333333336</v>
      </c>
      <c r="AA130" s="4" t="s">
        <v>8049</v>
      </c>
    </row>
    <row r="131" ht="14.25" customHeight="1">
      <c r="A131" s="11">
        <v>2041.0</v>
      </c>
      <c r="B131" s="11">
        <v>12528.0</v>
      </c>
      <c r="C131" s="11">
        <v>2013.0</v>
      </c>
      <c r="D131" s="11">
        <v>2026.0</v>
      </c>
      <c r="E131" s="12" t="s">
        <v>8063</v>
      </c>
      <c r="F131" s="11">
        <v>14.0</v>
      </c>
      <c r="G131" s="12" t="s">
        <v>7618</v>
      </c>
      <c r="H131" s="11">
        <v>4.99247171E8</v>
      </c>
      <c r="I131" s="12" t="s">
        <v>8040</v>
      </c>
      <c r="J131" s="12" t="s">
        <v>61</v>
      </c>
      <c r="K131" s="11">
        <v>3901.0</v>
      </c>
      <c r="L131" s="12" t="s">
        <v>8041</v>
      </c>
      <c r="M131" s="11">
        <v>5.0</v>
      </c>
      <c r="N131" s="11">
        <v>0.0</v>
      </c>
      <c r="O131" s="12" t="s">
        <v>8042</v>
      </c>
      <c r="P131" s="12" t="s">
        <v>8043</v>
      </c>
      <c r="Q131" s="12" t="s">
        <v>8044</v>
      </c>
      <c r="R131" s="12" t="s">
        <v>35</v>
      </c>
      <c r="S131" s="12" t="s">
        <v>8045</v>
      </c>
      <c r="T131" s="11">
        <v>3.1027816E7</v>
      </c>
      <c r="U131" s="11">
        <v>2.15374974E8</v>
      </c>
      <c r="V131" s="11">
        <v>2018.0</v>
      </c>
      <c r="W131" s="12" t="s">
        <v>8064</v>
      </c>
      <c r="X131" s="12" t="s">
        <v>8065</v>
      </c>
      <c r="Y131" s="12" t="s">
        <v>8066</v>
      </c>
      <c r="Z131" s="18">
        <v>45461.958333333336</v>
      </c>
      <c r="AA131" s="12" t="s">
        <v>8049</v>
      </c>
    </row>
    <row r="132" ht="14.25" customHeight="1">
      <c r="A132" s="3">
        <v>2041.0</v>
      </c>
      <c r="B132" s="3">
        <v>12528.0</v>
      </c>
      <c r="C132" s="3">
        <v>2013.0</v>
      </c>
      <c r="D132" s="3">
        <v>2026.0</v>
      </c>
      <c r="E132" s="4" t="s">
        <v>8063</v>
      </c>
      <c r="F132" s="3">
        <v>14.0</v>
      </c>
      <c r="G132" s="4" t="s">
        <v>7618</v>
      </c>
      <c r="H132" s="3">
        <v>4.99247171E8</v>
      </c>
      <c r="I132" s="4" t="s">
        <v>8040</v>
      </c>
      <c r="J132" s="4" t="s">
        <v>61</v>
      </c>
      <c r="K132" s="3">
        <v>3901.0</v>
      </c>
      <c r="L132" s="4" t="s">
        <v>8041</v>
      </c>
      <c r="M132" s="3">
        <v>5.0</v>
      </c>
      <c r="N132" s="3">
        <v>0.0</v>
      </c>
      <c r="O132" s="4" t="s">
        <v>8042</v>
      </c>
      <c r="P132" s="4" t="s">
        <v>8043</v>
      </c>
      <c r="Q132" s="4" t="s">
        <v>8044</v>
      </c>
      <c r="R132" s="4" t="s">
        <v>35</v>
      </c>
      <c r="S132" s="4" t="s">
        <v>8045</v>
      </c>
      <c r="T132" s="3">
        <v>3.106894013E9</v>
      </c>
      <c r="U132" s="3">
        <v>3.106894006E9</v>
      </c>
      <c r="V132" s="3">
        <v>2016.0</v>
      </c>
      <c r="W132" s="4" t="s">
        <v>8064</v>
      </c>
      <c r="X132" s="4" t="s">
        <v>8065</v>
      </c>
      <c r="Y132" s="4" t="s">
        <v>8066</v>
      </c>
      <c r="Z132" s="17">
        <v>45461.958333333336</v>
      </c>
      <c r="AA132" s="4" t="s">
        <v>8049</v>
      </c>
    </row>
    <row r="133" ht="14.25" customHeight="1">
      <c r="A133" s="11">
        <v>2041.0</v>
      </c>
      <c r="B133" s="11">
        <v>12528.0</v>
      </c>
      <c r="C133" s="11">
        <v>2013.0</v>
      </c>
      <c r="D133" s="11">
        <v>2026.0</v>
      </c>
      <c r="E133" s="12" t="s">
        <v>8063</v>
      </c>
      <c r="F133" s="11">
        <v>14.0</v>
      </c>
      <c r="G133" s="12" t="s">
        <v>7618</v>
      </c>
      <c r="H133" s="11">
        <v>4.99247171E8</v>
      </c>
      <c r="I133" s="12" t="s">
        <v>8040</v>
      </c>
      <c r="J133" s="12" t="s">
        <v>61</v>
      </c>
      <c r="K133" s="11">
        <v>3901.0</v>
      </c>
      <c r="L133" s="12" t="s">
        <v>8041</v>
      </c>
      <c r="M133" s="11">
        <v>5.0</v>
      </c>
      <c r="N133" s="11">
        <v>0.0</v>
      </c>
      <c r="O133" s="12" t="s">
        <v>8042</v>
      </c>
      <c r="P133" s="12" t="s">
        <v>8043</v>
      </c>
      <c r="Q133" s="12" t="s">
        <v>8044</v>
      </c>
      <c r="R133" s="12" t="s">
        <v>35</v>
      </c>
      <c r="S133" s="12" t="s">
        <v>8045</v>
      </c>
      <c r="T133" s="11">
        <v>5.9987969E7</v>
      </c>
      <c r="U133" s="11">
        <v>5.998730097E9</v>
      </c>
      <c r="V133" s="11">
        <v>2017.0</v>
      </c>
      <c r="W133" s="12" t="s">
        <v>8064</v>
      </c>
      <c r="X133" s="12" t="s">
        <v>8065</v>
      </c>
      <c r="Y133" s="12" t="s">
        <v>8066</v>
      </c>
      <c r="Z133" s="18">
        <v>45461.958333333336</v>
      </c>
      <c r="AA133" s="12" t="s">
        <v>8049</v>
      </c>
    </row>
    <row r="134" ht="14.25" customHeight="1">
      <c r="A134" s="3">
        <v>2041.0</v>
      </c>
      <c r="B134" s="3">
        <v>12528.0</v>
      </c>
      <c r="C134" s="3">
        <v>2013.0</v>
      </c>
      <c r="D134" s="3">
        <v>2026.0</v>
      </c>
      <c r="E134" s="4" t="s">
        <v>8063</v>
      </c>
      <c r="F134" s="3">
        <v>14.0</v>
      </c>
      <c r="G134" s="4" t="s">
        <v>7618</v>
      </c>
      <c r="H134" s="3">
        <v>4.99247171E8</v>
      </c>
      <c r="I134" s="4" t="s">
        <v>8040</v>
      </c>
      <c r="J134" s="4" t="s">
        <v>61</v>
      </c>
      <c r="K134" s="3">
        <v>3901.0</v>
      </c>
      <c r="L134" s="4" t="s">
        <v>8041</v>
      </c>
      <c r="M134" s="3">
        <v>5.0</v>
      </c>
      <c r="N134" s="3">
        <v>0.0</v>
      </c>
      <c r="O134" s="4" t="s">
        <v>8042</v>
      </c>
      <c r="P134" s="4" t="s">
        <v>8043</v>
      </c>
      <c r="Q134" s="4" t="s">
        <v>8044</v>
      </c>
      <c r="R134" s="4" t="s">
        <v>35</v>
      </c>
      <c r="S134" s="4" t="s">
        <v>8045</v>
      </c>
      <c r="T134" s="3">
        <v>6.13960504E8</v>
      </c>
      <c r="U134" s="3">
        <v>6.1384076E7</v>
      </c>
      <c r="V134" s="3">
        <v>2021.0</v>
      </c>
      <c r="W134" s="4" t="s">
        <v>8064</v>
      </c>
      <c r="X134" s="4" t="s">
        <v>8065</v>
      </c>
      <c r="Y134" s="4" t="s">
        <v>8066</v>
      </c>
      <c r="Z134" s="17">
        <v>45461.958333333336</v>
      </c>
      <c r="AA134" s="4" t="s">
        <v>8049</v>
      </c>
    </row>
    <row r="135" ht="14.25" customHeight="1">
      <c r="A135" s="11">
        <v>2041.0</v>
      </c>
      <c r="B135" s="11">
        <v>12528.0</v>
      </c>
      <c r="C135" s="11">
        <v>2013.0</v>
      </c>
      <c r="D135" s="11">
        <v>2026.0</v>
      </c>
      <c r="E135" s="12" t="s">
        <v>8063</v>
      </c>
      <c r="F135" s="11">
        <v>14.0</v>
      </c>
      <c r="G135" s="12" t="s">
        <v>7618</v>
      </c>
      <c r="H135" s="11">
        <v>4.99247171E8</v>
      </c>
      <c r="I135" s="12" t="s">
        <v>8040</v>
      </c>
      <c r="J135" s="12" t="s">
        <v>61</v>
      </c>
      <c r="K135" s="11">
        <v>3901.0</v>
      </c>
      <c r="L135" s="12" t="s">
        <v>8041</v>
      </c>
      <c r="M135" s="11">
        <v>5.0</v>
      </c>
      <c r="N135" s="11">
        <v>0.0</v>
      </c>
      <c r="O135" s="12" t="s">
        <v>8042</v>
      </c>
      <c r="P135" s="12" t="s">
        <v>8043</v>
      </c>
      <c r="Q135" s="12" t="s">
        <v>8044</v>
      </c>
      <c r="R135" s="12" t="s">
        <v>35</v>
      </c>
      <c r="S135" s="12" t="s">
        <v>8045</v>
      </c>
      <c r="T135" s="11">
        <v>7045924.0</v>
      </c>
      <c r="U135" s="11">
        <v>7.04592406E8</v>
      </c>
      <c r="V135" s="11">
        <v>2019.0</v>
      </c>
      <c r="W135" s="12" t="s">
        <v>8064</v>
      </c>
      <c r="X135" s="12" t="s">
        <v>8065</v>
      </c>
      <c r="Y135" s="12" t="s">
        <v>8066</v>
      </c>
      <c r="Z135" s="18">
        <v>45461.958333333336</v>
      </c>
      <c r="AA135" s="12" t="s">
        <v>8049</v>
      </c>
    </row>
    <row r="136" ht="14.25" customHeight="1">
      <c r="A136" s="3">
        <v>2041.0</v>
      </c>
      <c r="B136" s="3">
        <v>12528.0</v>
      </c>
      <c r="C136" s="3">
        <v>2013.0</v>
      </c>
      <c r="D136" s="3">
        <v>2026.0</v>
      </c>
      <c r="E136" s="4" t="s">
        <v>8063</v>
      </c>
      <c r="F136" s="3">
        <v>14.0</v>
      </c>
      <c r="G136" s="4" t="s">
        <v>7618</v>
      </c>
      <c r="H136" s="3">
        <v>4.99247171E8</v>
      </c>
      <c r="I136" s="4" t="s">
        <v>8040</v>
      </c>
      <c r="J136" s="4" t="s">
        <v>61</v>
      </c>
      <c r="K136" s="3">
        <v>3901.0</v>
      </c>
      <c r="L136" s="4" t="s">
        <v>8041</v>
      </c>
      <c r="M136" s="3">
        <v>5.0</v>
      </c>
      <c r="N136" s="3">
        <v>0.0</v>
      </c>
      <c r="O136" s="4" t="s">
        <v>8042</v>
      </c>
      <c r="P136" s="4" t="s">
        <v>8043</v>
      </c>
      <c r="Q136" s="4" t="s">
        <v>8044</v>
      </c>
      <c r="R136" s="4" t="s">
        <v>35</v>
      </c>
      <c r="S136" s="4" t="s">
        <v>8045</v>
      </c>
      <c r="T136" s="3">
        <v>8.29610695E8</v>
      </c>
      <c r="U136" s="3">
        <v>8.29610695E8</v>
      </c>
      <c r="V136" s="3">
        <v>2022.0</v>
      </c>
      <c r="W136" s="4" t="s">
        <v>8064</v>
      </c>
      <c r="X136" s="4" t="s">
        <v>8065</v>
      </c>
      <c r="Y136" s="4" t="s">
        <v>8066</v>
      </c>
      <c r="Z136" s="17">
        <v>45461.958333333336</v>
      </c>
      <c r="AA136" s="4" t="s">
        <v>8049</v>
      </c>
    </row>
    <row r="137" ht="14.25" customHeight="1">
      <c r="A137" s="11">
        <v>2041.0</v>
      </c>
      <c r="B137" s="11">
        <v>12528.0</v>
      </c>
      <c r="C137" s="11">
        <v>2013.0</v>
      </c>
      <c r="D137" s="11">
        <v>2026.0</v>
      </c>
      <c r="E137" s="12" t="s">
        <v>8063</v>
      </c>
      <c r="F137" s="11">
        <v>14.0</v>
      </c>
      <c r="G137" s="12" t="s">
        <v>7618</v>
      </c>
      <c r="H137" s="11">
        <v>4.99247171E8</v>
      </c>
      <c r="I137" s="12" t="s">
        <v>8040</v>
      </c>
      <c r="J137" s="12" t="s">
        <v>61</v>
      </c>
      <c r="K137" s="11">
        <v>3901.0</v>
      </c>
      <c r="L137" s="12" t="s">
        <v>8058</v>
      </c>
      <c r="M137" s="11">
        <v>0.0</v>
      </c>
      <c r="N137" s="11">
        <v>0.0</v>
      </c>
      <c r="O137" s="12" t="s">
        <v>8042</v>
      </c>
      <c r="P137" s="12" t="s">
        <v>8043</v>
      </c>
      <c r="Q137" s="12" t="s">
        <v>8044</v>
      </c>
      <c r="R137" s="12" t="s">
        <v>35</v>
      </c>
      <c r="S137" s="12" t="s">
        <v>8045</v>
      </c>
      <c r="T137" s="11">
        <v>1.748830501E9</v>
      </c>
      <c r="U137" s="11">
        <v>1.442287089E9</v>
      </c>
      <c r="V137" s="11">
        <v>2024.0</v>
      </c>
      <c r="W137" s="12" t="s">
        <v>8064</v>
      </c>
      <c r="X137" s="12" t="s">
        <v>8065</v>
      </c>
      <c r="Y137" s="12" t="s">
        <v>8066</v>
      </c>
      <c r="Z137" s="18">
        <v>45461.958333333336</v>
      </c>
      <c r="AA137" s="12" t="s">
        <v>8049</v>
      </c>
    </row>
    <row r="138" ht="14.25" customHeight="1">
      <c r="A138" s="3">
        <v>2041.0</v>
      </c>
      <c r="B138" s="3">
        <v>12528.0</v>
      </c>
      <c r="C138" s="3">
        <v>2013.0</v>
      </c>
      <c r="D138" s="3">
        <v>2026.0</v>
      </c>
      <c r="E138" s="4" t="s">
        <v>8063</v>
      </c>
      <c r="F138" s="3">
        <v>14.0</v>
      </c>
      <c r="G138" s="4" t="s">
        <v>7618</v>
      </c>
      <c r="H138" s="3">
        <v>4.99247171E8</v>
      </c>
      <c r="I138" s="4" t="s">
        <v>8040</v>
      </c>
      <c r="J138" s="4" t="s">
        <v>61</v>
      </c>
      <c r="K138" s="3">
        <v>3901.0</v>
      </c>
      <c r="L138" s="4" t="s">
        <v>8058</v>
      </c>
      <c r="M138" s="3">
        <v>0.0</v>
      </c>
      <c r="N138" s="3">
        <v>0.0</v>
      </c>
      <c r="O138" s="4" t="s">
        <v>8042</v>
      </c>
      <c r="P138" s="4" t="s">
        <v>8043</v>
      </c>
      <c r="Q138" s="4" t="s">
        <v>8044</v>
      </c>
      <c r="R138" s="4" t="s">
        <v>35</v>
      </c>
      <c r="S138" s="4" t="s">
        <v>8045</v>
      </c>
      <c r="T138" s="3">
        <v>2.418117617E9</v>
      </c>
      <c r="U138" s="3">
        <v>2.418117617E9</v>
      </c>
      <c r="V138" s="3">
        <v>2023.0</v>
      </c>
      <c r="W138" s="4" t="s">
        <v>8064</v>
      </c>
      <c r="X138" s="4" t="s">
        <v>8065</v>
      </c>
      <c r="Y138" s="4" t="s">
        <v>8066</v>
      </c>
      <c r="Z138" s="17">
        <v>45461.958333333336</v>
      </c>
      <c r="AA138" s="4" t="s">
        <v>8049</v>
      </c>
    </row>
    <row r="139" ht="14.25" customHeight="1">
      <c r="A139" s="11">
        <v>2041.0</v>
      </c>
      <c r="B139" s="11">
        <v>12528.0</v>
      </c>
      <c r="C139" s="11">
        <v>2013.0</v>
      </c>
      <c r="D139" s="11">
        <v>2026.0</v>
      </c>
      <c r="E139" s="12" t="s">
        <v>8063</v>
      </c>
      <c r="F139" s="11">
        <v>14.0</v>
      </c>
      <c r="G139" s="12" t="s">
        <v>7618</v>
      </c>
      <c r="H139" s="11">
        <v>4.99247171E8</v>
      </c>
      <c r="I139" s="12" t="s">
        <v>8040</v>
      </c>
      <c r="J139" s="12" t="s">
        <v>61</v>
      </c>
      <c r="K139" s="11">
        <v>3901.0</v>
      </c>
      <c r="L139" s="12" t="s">
        <v>8058</v>
      </c>
      <c r="M139" s="11">
        <v>0.0</v>
      </c>
      <c r="N139" s="11">
        <v>0.0</v>
      </c>
      <c r="O139" s="12" t="s">
        <v>8042</v>
      </c>
      <c r="P139" s="12" t="s">
        <v>8043</v>
      </c>
      <c r="Q139" s="12" t="s">
        <v>8044</v>
      </c>
      <c r="R139" s="12" t="s">
        <v>35</v>
      </c>
      <c r="S139" s="12" t="s">
        <v>8045</v>
      </c>
      <c r="T139" s="11">
        <v>2.7552922E7</v>
      </c>
      <c r="U139" s="11">
        <v>2.208872459E9</v>
      </c>
      <c r="V139" s="11">
        <v>2020.0</v>
      </c>
      <c r="W139" s="12" t="s">
        <v>8064</v>
      </c>
      <c r="X139" s="12" t="s">
        <v>8065</v>
      </c>
      <c r="Y139" s="12" t="s">
        <v>8066</v>
      </c>
      <c r="Z139" s="18">
        <v>45461.958333333336</v>
      </c>
      <c r="AA139" s="12" t="s">
        <v>8049</v>
      </c>
    </row>
    <row r="140" ht="14.25" customHeight="1">
      <c r="A140" s="3">
        <v>2041.0</v>
      </c>
      <c r="B140" s="3">
        <v>12528.0</v>
      </c>
      <c r="C140" s="3">
        <v>2013.0</v>
      </c>
      <c r="D140" s="3">
        <v>2026.0</v>
      </c>
      <c r="E140" s="4" t="s">
        <v>8063</v>
      </c>
      <c r="F140" s="3">
        <v>14.0</v>
      </c>
      <c r="G140" s="4" t="s">
        <v>7618</v>
      </c>
      <c r="H140" s="3">
        <v>4.99247171E8</v>
      </c>
      <c r="I140" s="4" t="s">
        <v>8040</v>
      </c>
      <c r="J140" s="4" t="s">
        <v>61</v>
      </c>
      <c r="K140" s="3">
        <v>3901.0</v>
      </c>
      <c r="L140" s="4" t="s">
        <v>8058</v>
      </c>
      <c r="M140" s="3">
        <v>0.0</v>
      </c>
      <c r="N140" s="3">
        <v>0.0</v>
      </c>
      <c r="O140" s="4" t="s">
        <v>8042</v>
      </c>
      <c r="P140" s="4" t="s">
        <v>8043</v>
      </c>
      <c r="Q140" s="4" t="s">
        <v>8044</v>
      </c>
      <c r="R140" s="4" t="s">
        <v>35</v>
      </c>
      <c r="S140" s="4" t="s">
        <v>8045</v>
      </c>
      <c r="T140" s="3">
        <v>3.1027816E7</v>
      </c>
      <c r="U140" s="3">
        <v>2.15374974E8</v>
      </c>
      <c r="V140" s="3">
        <v>2018.0</v>
      </c>
      <c r="W140" s="4" t="s">
        <v>8064</v>
      </c>
      <c r="X140" s="4" t="s">
        <v>8065</v>
      </c>
      <c r="Y140" s="4" t="s">
        <v>8066</v>
      </c>
      <c r="Z140" s="17">
        <v>45461.958333333336</v>
      </c>
      <c r="AA140" s="4" t="s">
        <v>8049</v>
      </c>
    </row>
    <row r="141" ht="14.25" customHeight="1">
      <c r="A141" s="11">
        <v>2041.0</v>
      </c>
      <c r="B141" s="11">
        <v>12528.0</v>
      </c>
      <c r="C141" s="11">
        <v>2013.0</v>
      </c>
      <c r="D141" s="11">
        <v>2026.0</v>
      </c>
      <c r="E141" s="12" t="s">
        <v>8063</v>
      </c>
      <c r="F141" s="11">
        <v>14.0</v>
      </c>
      <c r="G141" s="12" t="s">
        <v>7618</v>
      </c>
      <c r="H141" s="11">
        <v>4.99247171E8</v>
      </c>
      <c r="I141" s="12" t="s">
        <v>8040</v>
      </c>
      <c r="J141" s="12" t="s">
        <v>61</v>
      </c>
      <c r="K141" s="11">
        <v>3901.0</v>
      </c>
      <c r="L141" s="12" t="s">
        <v>8058</v>
      </c>
      <c r="M141" s="11">
        <v>0.0</v>
      </c>
      <c r="N141" s="11">
        <v>0.0</v>
      </c>
      <c r="O141" s="12" t="s">
        <v>8042</v>
      </c>
      <c r="P141" s="12" t="s">
        <v>8043</v>
      </c>
      <c r="Q141" s="12" t="s">
        <v>8044</v>
      </c>
      <c r="R141" s="12" t="s">
        <v>35</v>
      </c>
      <c r="S141" s="12" t="s">
        <v>8045</v>
      </c>
      <c r="T141" s="11">
        <v>3.106894013E9</v>
      </c>
      <c r="U141" s="11">
        <v>3.106894006E9</v>
      </c>
      <c r="V141" s="11">
        <v>2016.0</v>
      </c>
      <c r="W141" s="12" t="s">
        <v>8064</v>
      </c>
      <c r="X141" s="12" t="s">
        <v>8065</v>
      </c>
      <c r="Y141" s="12" t="s">
        <v>8066</v>
      </c>
      <c r="Z141" s="18">
        <v>45461.958333333336</v>
      </c>
      <c r="AA141" s="12" t="s">
        <v>8049</v>
      </c>
    </row>
    <row r="142" ht="14.25" customHeight="1">
      <c r="A142" s="3">
        <v>2041.0</v>
      </c>
      <c r="B142" s="3">
        <v>12528.0</v>
      </c>
      <c r="C142" s="3">
        <v>2013.0</v>
      </c>
      <c r="D142" s="3">
        <v>2026.0</v>
      </c>
      <c r="E142" s="4" t="s">
        <v>8063</v>
      </c>
      <c r="F142" s="3">
        <v>14.0</v>
      </c>
      <c r="G142" s="4" t="s">
        <v>7618</v>
      </c>
      <c r="H142" s="3">
        <v>4.99247171E8</v>
      </c>
      <c r="I142" s="4" t="s">
        <v>8040</v>
      </c>
      <c r="J142" s="4" t="s">
        <v>61</v>
      </c>
      <c r="K142" s="3">
        <v>3901.0</v>
      </c>
      <c r="L142" s="4" t="s">
        <v>8058</v>
      </c>
      <c r="M142" s="3">
        <v>0.0</v>
      </c>
      <c r="N142" s="3">
        <v>0.0</v>
      </c>
      <c r="O142" s="4" t="s">
        <v>8042</v>
      </c>
      <c r="P142" s="4" t="s">
        <v>8043</v>
      </c>
      <c r="Q142" s="4" t="s">
        <v>8044</v>
      </c>
      <c r="R142" s="4" t="s">
        <v>35</v>
      </c>
      <c r="S142" s="4" t="s">
        <v>8045</v>
      </c>
      <c r="T142" s="3">
        <v>5.9987969E7</v>
      </c>
      <c r="U142" s="3">
        <v>5.998730097E9</v>
      </c>
      <c r="V142" s="3">
        <v>2017.0</v>
      </c>
      <c r="W142" s="4" t="s">
        <v>8064</v>
      </c>
      <c r="X142" s="4" t="s">
        <v>8065</v>
      </c>
      <c r="Y142" s="4" t="s">
        <v>8066</v>
      </c>
      <c r="Z142" s="17">
        <v>45461.958333333336</v>
      </c>
      <c r="AA142" s="4" t="s">
        <v>8049</v>
      </c>
    </row>
    <row r="143" ht="14.25" customHeight="1">
      <c r="A143" s="11">
        <v>2041.0</v>
      </c>
      <c r="B143" s="11">
        <v>12528.0</v>
      </c>
      <c r="C143" s="11">
        <v>2013.0</v>
      </c>
      <c r="D143" s="11">
        <v>2026.0</v>
      </c>
      <c r="E143" s="12" t="s">
        <v>8063</v>
      </c>
      <c r="F143" s="11">
        <v>14.0</v>
      </c>
      <c r="G143" s="12" t="s">
        <v>7618</v>
      </c>
      <c r="H143" s="11">
        <v>4.99247171E8</v>
      </c>
      <c r="I143" s="12" t="s">
        <v>8040</v>
      </c>
      <c r="J143" s="12" t="s">
        <v>61</v>
      </c>
      <c r="K143" s="11">
        <v>3901.0</v>
      </c>
      <c r="L143" s="12" t="s">
        <v>8058</v>
      </c>
      <c r="M143" s="11">
        <v>0.0</v>
      </c>
      <c r="N143" s="11">
        <v>0.0</v>
      </c>
      <c r="O143" s="12" t="s">
        <v>8042</v>
      </c>
      <c r="P143" s="12" t="s">
        <v>8043</v>
      </c>
      <c r="Q143" s="12" t="s">
        <v>8044</v>
      </c>
      <c r="R143" s="12" t="s">
        <v>35</v>
      </c>
      <c r="S143" s="12" t="s">
        <v>8045</v>
      </c>
      <c r="T143" s="11">
        <v>6.13960504E8</v>
      </c>
      <c r="U143" s="11">
        <v>6.1384076E7</v>
      </c>
      <c r="V143" s="11">
        <v>2021.0</v>
      </c>
      <c r="W143" s="12" t="s">
        <v>8064</v>
      </c>
      <c r="X143" s="12" t="s">
        <v>8065</v>
      </c>
      <c r="Y143" s="12" t="s">
        <v>8066</v>
      </c>
      <c r="Z143" s="18">
        <v>45461.958333333336</v>
      </c>
      <c r="AA143" s="12" t="s">
        <v>8049</v>
      </c>
    </row>
    <row r="144" ht="14.25" customHeight="1">
      <c r="A144" s="3">
        <v>2041.0</v>
      </c>
      <c r="B144" s="3">
        <v>12528.0</v>
      </c>
      <c r="C144" s="3">
        <v>2013.0</v>
      </c>
      <c r="D144" s="3">
        <v>2026.0</v>
      </c>
      <c r="E144" s="4" t="s">
        <v>8063</v>
      </c>
      <c r="F144" s="3">
        <v>14.0</v>
      </c>
      <c r="G144" s="4" t="s">
        <v>7618</v>
      </c>
      <c r="H144" s="3">
        <v>4.99247171E8</v>
      </c>
      <c r="I144" s="4" t="s">
        <v>8040</v>
      </c>
      <c r="J144" s="4" t="s">
        <v>61</v>
      </c>
      <c r="K144" s="3">
        <v>3901.0</v>
      </c>
      <c r="L144" s="4" t="s">
        <v>8058</v>
      </c>
      <c r="M144" s="3">
        <v>0.0</v>
      </c>
      <c r="N144" s="3">
        <v>0.0</v>
      </c>
      <c r="O144" s="4" t="s">
        <v>8042</v>
      </c>
      <c r="P144" s="4" t="s">
        <v>8043</v>
      </c>
      <c r="Q144" s="4" t="s">
        <v>8044</v>
      </c>
      <c r="R144" s="4" t="s">
        <v>35</v>
      </c>
      <c r="S144" s="4" t="s">
        <v>8045</v>
      </c>
      <c r="T144" s="3">
        <v>7045924.0</v>
      </c>
      <c r="U144" s="3">
        <v>7.04592406E8</v>
      </c>
      <c r="V144" s="3">
        <v>2019.0</v>
      </c>
      <c r="W144" s="4" t="s">
        <v>8064</v>
      </c>
      <c r="X144" s="4" t="s">
        <v>8065</v>
      </c>
      <c r="Y144" s="4" t="s">
        <v>8066</v>
      </c>
      <c r="Z144" s="17">
        <v>45461.958333333336</v>
      </c>
      <c r="AA144" s="4" t="s">
        <v>8049</v>
      </c>
    </row>
    <row r="145" ht="14.25" customHeight="1">
      <c r="A145" s="11">
        <v>2041.0</v>
      </c>
      <c r="B145" s="11">
        <v>12528.0</v>
      </c>
      <c r="C145" s="11">
        <v>2013.0</v>
      </c>
      <c r="D145" s="11">
        <v>2026.0</v>
      </c>
      <c r="E145" s="12" t="s">
        <v>8063</v>
      </c>
      <c r="F145" s="11">
        <v>14.0</v>
      </c>
      <c r="G145" s="12" t="s">
        <v>7618</v>
      </c>
      <c r="H145" s="11">
        <v>4.99247171E8</v>
      </c>
      <c r="I145" s="12" t="s">
        <v>8040</v>
      </c>
      <c r="J145" s="12" t="s">
        <v>61</v>
      </c>
      <c r="K145" s="11">
        <v>3901.0</v>
      </c>
      <c r="L145" s="12" t="s">
        <v>8058</v>
      </c>
      <c r="M145" s="11">
        <v>0.0</v>
      </c>
      <c r="N145" s="11">
        <v>0.0</v>
      </c>
      <c r="O145" s="12" t="s">
        <v>8042</v>
      </c>
      <c r="P145" s="12" t="s">
        <v>8043</v>
      </c>
      <c r="Q145" s="12" t="s">
        <v>8044</v>
      </c>
      <c r="R145" s="12" t="s">
        <v>35</v>
      </c>
      <c r="S145" s="12" t="s">
        <v>8045</v>
      </c>
      <c r="T145" s="11">
        <v>8.29610695E8</v>
      </c>
      <c r="U145" s="11">
        <v>8.29610695E8</v>
      </c>
      <c r="V145" s="11">
        <v>2022.0</v>
      </c>
      <c r="W145" s="12" t="s">
        <v>8064</v>
      </c>
      <c r="X145" s="12" t="s">
        <v>8065</v>
      </c>
      <c r="Y145" s="12" t="s">
        <v>8066</v>
      </c>
      <c r="Z145" s="18">
        <v>45461.958333333336</v>
      </c>
      <c r="AA145" s="12" t="s">
        <v>8049</v>
      </c>
    </row>
    <row r="146" ht="14.25" customHeight="1">
      <c r="A146" s="3">
        <v>2041.0</v>
      </c>
      <c r="B146" s="3">
        <v>12528.0</v>
      </c>
      <c r="C146" s="3">
        <v>2013.0</v>
      </c>
      <c r="D146" s="3">
        <v>2026.0</v>
      </c>
      <c r="E146" s="4" t="s">
        <v>8063</v>
      </c>
      <c r="F146" s="3">
        <v>14.0</v>
      </c>
      <c r="G146" s="4" t="s">
        <v>7618</v>
      </c>
      <c r="H146" s="3">
        <v>4.99247171E8</v>
      </c>
      <c r="I146" s="4" t="s">
        <v>8040</v>
      </c>
      <c r="J146" s="4" t="s">
        <v>61</v>
      </c>
      <c r="K146" s="3">
        <v>3901.0</v>
      </c>
      <c r="L146" s="4" t="s">
        <v>8058</v>
      </c>
      <c r="M146" s="3">
        <v>4.0</v>
      </c>
      <c r="N146" s="3">
        <v>0.0</v>
      </c>
      <c r="O146" s="4" t="s">
        <v>8042</v>
      </c>
      <c r="P146" s="4" t="s">
        <v>8043</v>
      </c>
      <c r="Q146" s="4" t="s">
        <v>8044</v>
      </c>
      <c r="R146" s="4" t="s">
        <v>35</v>
      </c>
      <c r="S146" s="4" t="s">
        <v>8045</v>
      </c>
      <c r="T146" s="3">
        <v>1.748830501E9</v>
      </c>
      <c r="U146" s="3">
        <v>1.442287089E9</v>
      </c>
      <c r="V146" s="3">
        <v>2024.0</v>
      </c>
      <c r="W146" s="4" t="s">
        <v>8064</v>
      </c>
      <c r="X146" s="4" t="s">
        <v>8065</v>
      </c>
      <c r="Y146" s="4" t="s">
        <v>8066</v>
      </c>
      <c r="Z146" s="17">
        <v>45461.958333333336</v>
      </c>
      <c r="AA146" s="4" t="s">
        <v>8049</v>
      </c>
    </row>
    <row r="147" ht="14.25" customHeight="1">
      <c r="A147" s="11">
        <v>2041.0</v>
      </c>
      <c r="B147" s="11">
        <v>12528.0</v>
      </c>
      <c r="C147" s="11">
        <v>2013.0</v>
      </c>
      <c r="D147" s="11">
        <v>2026.0</v>
      </c>
      <c r="E147" s="12" t="s">
        <v>8063</v>
      </c>
      <c r="F147" s="11">
        <v>14.0</v>
      </c>
      <c r="G147" s="12" t="s">
        <v>7618</v>
      </c>
      <c r="H147" s="11">
        <v>4.99247171E8</v>
      </c>
      <c r="I147" s="12" t="s">
        <v>8040</v>
      </c>
      <c r="J147" s="12" t="s">
        <v>61</v>
      </c>
      <c r="K147" s="11">
        <v>3901.0</v>
      </c>
      <c r="L147" s="12" t="s">
        <v>8058</v>
      </c>
      <c r="M147" s="11">
        <v>4.0</v>
      </c>
      <c r="N147" s="11">
        <v>0.0</v>
      </c>
      <c r="O147" s="12" t="s">
        <v>8042</v>
      </c>
      <c r="P147" s="12" t="s">
        <v>8043</v>
      </c>
      <c r="Q147" s="12" t="s">
        <v>8044</v>
      </c>
      <c r="R147" s="12" t="s">
        <v>35</v>
      </c>
      <c r="S147" s="12" t="s">
        <v>8045</v>
      </c>
      <c r="T147" s="11">
        <v>2.418117617E9</v>
      </c>
      <c r="U147" s="11">
        <v>2.418117617E9</v>
      </c>
      <c r="V147" s="11">
        <v>2023.0</v>
      </c>
      <c r="W147" s="12" t="s">
        <v>8064</v>
      </c>
      <c r="X147" s="12" t="s">
        <v>8065</v>
      </c>
      <c r="Y147" s="12" t="s">
        <v>8066</v>
      </c>
      <c r="Z147" s="18">
        <v>45461.958333333336</v>
      </c>
      <c r="AA147" s="12" t="s">
        <v>8049</v>
      </c>
    </row>
    <row r="148" ht="14.25" customHeight="1">
      <c r="A148" s="3">
        <v>2041.0</v>
      </c>
      <c r="B148" s="3">
        <v>12528.0</v>
      </c>
      <c r="C148" s="3">
        <v>2013.0</v>
      </c>
      <c r="D148" s="3">
        <v>2026.0</v>
      </c>
      <c r="E148" s="4" t="s">
        <v>8063</v>
      </c>
      <c r="F148" s="3">
        <v>14.0</v>
      </c>
      <c r="G148" s="4" t="s">
        <v>7618</v>
      </c>
      <c r="H148" s="3">
        <v>4.99247171E8</v>
      </c>
      <c r="I148" s="4" t="s">
        <v>8040</v>
      </c>
      <c r="J148" s="4" t="s">
        <v>61</v>
      </c>
      <c r="K148" s="3">
        <v>3901.0</v>
      </c>
      <c r="L148" s="4" t="s">
        <v>8058</v>
      </c>
      <c r="M148" s="3">
        <v>4.0</v>
      </c>
      <c r="N148" s="3">
        <v>0.0</v>
      </c>
      <c r="O148" s="4" t="s">
        <v>8042</v>
      </c>
      <c r="P148" s="4" t="s">
        <v>8043</v>
      </c>
      <c r="Q148" s="4" t="s">
        <v>8044</v>
      </c>
      <c r="R148" s="4" t="s">
        <v>35</v>
      </c>
      <c r="S148" s="4" t="s">
        <v>8045</v>
      </c>
      <c r="T148" s="3">
        <v>2.7552922E7</v>
      </c>
      <c r="U148" s="3">
        <v>2.208872459E9</v>
      </c>
      <c r="V148" s="3">
        <v>2020.0</v>
      </c>
      <c r="W148" s="4" t="s">
        <v>8064</v>
      </c>
      <c r="X148" s="4" t="s">
        <v>8065</v>
      </c>
      <c r="Y148" s="4" t="s">
        <v>8066</v>
      </c>
      <c r="Z148" s="17">
        <v>45461.958333333336</v>
      </c>
      <c r="AA148" s="4" t="s">
        <v>8049</v>
      </c>
    </row>
    <row r="149" ht="14.25" customHeight="1">
      <c r="A149" s="11">
        <v>2041.0</v>
      </c>
      <c r="B149" s="11">
        <v>12528.0</v>
      </c>
      <c r="C149" s="11">
        <v>2013.0</v>
      </c>
      <c r="D149" s="11">
        <v>2026.0</v>
      </c>
      <c r="E149" s="12" t="s">
        <v>8063</v>
      </c>
      <c r="F149" s="11">
        <v>14.0</v>
      </c>
      <c r="G149" s="12" t="s">
        <v>7618</v>
      </c>
      <c r="H149" s="11">
        <v>4.99247171E8</v>
      </c>
      <c r="I149" s="12" t="s">
        <v>8040</v>
      </c>
      <c r="J149" s="12" t="s">
        <v>61</v>
      </c>
      <c r="K149" s="11">
        <v>3901.0</v>
      </c>
      <c r="L149" s="12" t="s">
        <v>8058</v>
      </c>
      <c r="M149" s="11">
        <v>4.0</v>
      </c>
      <c r="N149" s="11">
        <v>0.0</v>
      </c>
      <c r="O149" s="12" t="s">
        <v>8042</v>
      </c>
      <c r="P149" s="12" t="s">
        <v>8043</v>
      </c>
      <c r="Q149" s="12" t="s">
        <v>8044</v>
      </c>
      <c r="R149" s="12" t="s">
        <v>35</v>
      </c>
      <c r="S149" s="12" t="s">
        <v>8045</v>
      </c>
      <c r="T149" s="11">
        <v>3.1027816E7</v>
      </c>
      <c r="U149" s="11">
        <v>2.15374974E8</v>
      </c>
      <c r="V149" s="11">
        <v>2018.0</v>
      </c>
      <c r="W149" s="12" t="s">
        <v>8064</v>
      </c>
      <c r="X149" s="12" t="s">
        <v>8065</v>
      </c>
      <c r="Y149" s="12" t="s">
        <v>8066</v>
      </c>
      <c r="Z149" s="18">
        <v>45461.958333333336</v>
      </c>
      <c r="AA149" s="12" t="s">
        <v>8049</v>
      </c>
    </row>
    <row r="150" ht="14.25" customHeight="1">
      <c r="A150" s="3">
        <v>2041.0</v>
      </c>
      <c r="B150" s="3">
        <v>12528.0</v>
      </c>
      <c r="C150" s="3">
        <v>2013.0</v>
      </c>
      <c r="D150" s="3">
        <v>2026.0</v>
      </c>
      <c r="E150" s="4" t="s">
        <v>8063</v>
      </c>
      <c r="F150" s="3">
        <v>14.0</v>
      </c>
      <c r="G150" s="4" t="s">
        <v>7618</v>
      </c>
      <c r="H150" s="3">
        <v>4.99247171E8</v>
      </c>
      <c r="I150" s="4" t="s">
        <v>8040</v>
      </c>
      <c r="J150" s="4" t="s">
        <v>61</v>
      </c>
      <c r="K150" s="3">
        <v>3901.0</v>
      </c>
      <c r="L150" s="4" t="s">
        <v>8058</v>
      </c>
      <c r="M150" s="3">
        <v>4.0</v>
      </c>
      <c r="N150" s="3">
        <v>0.0</v>
      </c>
      <c r="O150" s="4" t="s">
        <v>8042</v>
      </c>
      <c r="P150" s="4" t="s">
        <v>8043</v>
      </c>
      <c r="Q150" s="4" t="s">
        <v>8044</v>
      </c>
      <c r="R150" s="4" t="s">
        <v>35</v>
      </c>
      <c r="S150" s="4" t="s">
        <v>8045</v>
      </c>
      <c r="T150" s="3">
        <v>3.106894013E9</v>
      </c>
      <c r="U150" s="3">
        <v>3.106894006E9</v>
      </c>
      <c r="V150" s="3">
        <v>2016.0</v>
      </c>
      <c r="W150" s="4" t="s">
        <v>8064</v>
      </c>
      <c r="X150" s="4" t="s">
        <v>8065</v>
      </c>
      <c r="Y150" s="4" t="s">
        <v>8066</v>
      </c>
      <c r="Z150" s="17">
        <v>45461.958333333336</v>
      </c>
      <c r="AA150" s="4" t="s">
        <v>8049</v>
      </c>
    </row>
    <row r="151" ht="14.25" customHeight="1">
      <c r="A151" s="11">
        <v>2041.0</v>
      </c>
      <c r="B151" s="11">
        <v>12528.0</v>
      </c>
      <c r="C151" s="11">
        <v>2013.0</v>
      </c>
      <c r="D151" s="11">
        <v>2026.0</v>
      </c>
      <c r="E151" s="12" t="s">
        <v>8063</v>
      </c>
      <c r="F151" s="11">
        <v>14.0</v>
      </c>
      <c r="G151" s="12" t="s">
        <v>7618</v>
      </c>
      <c r="H151" s="11">
        <v>4.99247171E8</v>
      </c>
      <c r="I151" s="12" t="s">
        <v>8040</v>
      </c>
      <c r="J151" s="12" t="s">
        <v>61</v>
      </c>
      <c r="K151" s="11">
        <v>3901.0</v>
      </c>
      <c r="L151" s="12" t="s">
        <v>8058</v>
      </c>
      <c r="M151" s="11">
        <v>4.0</v>
      </c>
      <c r="N151" s="11">
        <v>0.0</v>
      </c>
      <c r="O151" s="12" t="s">
        <v>8042</v>
      </c>
      <c r="P151" s="12" t="s">
        <v>8043</v>
      </c>
      <c r="Q151" s="12" t="s">
        <v>8044</v>
      </c>
      <c r="R151" s="12" t="s">
        <v>35</v>
      </c>
      <c r="S151" s="12" t="s">
        <v>8045</v>
      </c>
      <c r="T151" s="11">
        <v>5.9987969E7</v>
      </c>
      <c r="U151" s="11">
        <v>5.998730097E9</v>
      </c>
      <c r="V151" s="11">
        <v>2017.0</v>
      </c>
      <c r="W151" s="12" t="s">
        <v>8064</v>
      </c>
      <c r="X151" s="12" t="s">
        <v>8065</v>
      </c>
      <c r="Y151" s="12" t="s">
        <v>8066</v>
      </c>
      <c r="Z151" s="18">
        <v>45461.958333333336</v>
      </c>
      <c r="AA151" s="12" t="s">
        <v>8049</v>
      </c>
    </row>
    <row r="152" ht="14.25" customHeight="1">
      <c r="A152" s="3">
        <v>2041.0</v>
      </c>
      <c r="B152" s="3">
        <v>12528.0</v>
      </c>
      <c r="C152" s="3">
        <v>2013.0</v>
      </c>
      <c r="D152" s="3">
        <v>2026.0</v>
      </c>
      <c r="E152" s="4" t="s">
        <v>8063</v>
      </c>
      <c r="F152" s="3">
        <v>14.0</v>
      </c>
      <c r="G152" s="4" t="s">
        <v>7618</v>
      </c>
      <c r="H152" s="3">
        <v>4.99247171E8</v>
      </c>
      <c r="I152" s="4" t="s">
        <v>8040</v>
      </c>
      <c r="J152" s="4" t="s">
        <v>61</v>
      </c>
      <c r="K152" s="3">
        <v>3901.0</v>
      </c>
      <c r="L152" s="4" t="s">
        <v>8058</v>
      </c>
      <c r="M152" s="3">
        <v>4.0</v>
      </c>
      <c r="N152" s="3">
        <v>0.0</v>
      </c>
      <c r="O152" s="4" t="s">
        <v>8042</v>
      </c>
      <c r="P152" s="4" t="s">
        <v>8043</v>
      </c>
      <c r="Q152" s="4" t="s">
        <v>8044</v>
      </c>
      <c r="R152" s="4" t="s">
        <v>35</v>
      </c>
      <c r="S152" s="4" t="s">
        <v>8045</v>
      </c>
      <c r="T152" s="3">
        <v>6.13960504E8</v>
      </c>
      <c r="U152" s="3">
        <v>6.1384076E7</v>
      </c>
      <c r="V152" s="3">
        <v>2021.0</v>
      </c>
      <c r="W152" s="4" t="s">
        <v>8064</v>
      </c>
      <c r="X152" s="4" t="s">
        <v>8065</v>
      </c>
      <c r="Y152" s="4" t="s">
        <v>8066</v>
      </c>
      <c r="Z152" s="17">
        <v>45461.958333333336</v>
      </c>
      <c r="AA152" s="4" t="s">
        <v>8049</v>
      </c>
    </row>
    <row r="153" ht="14.25" customHeight="1">
      <c r="A153" s="11">
        <v>2041.0</v>
      </c>
      <c r="B153" s="11">
        <v>12528.0</v>
      </c>
      <c r="C153" s="11">
        <v>2013.0</v>
      </c>
      <c r="D153" s="11">
        <v>2026.0</v>
      </c>
      <c r="E153" s="12" t="s">
        <v>8063</v>
      </c>
      <c r="F153" s="11">
        <v>14.0</v>
      </c>
      <c r="G153" s="12" t="s">
        <v>7618</v>
      </c>
      <c r="H153" s="11">
        <v>4.99247171E8</v>
      </c>
      <c r="I153" s="12" t="s">
        <v>8040</v>
      </c>
      <c r="J153" s="12" t="s">
        <v>61</v>
      </c>
      <c r="K153" s="11">
        <v>3901.0</v>
      </c>
      <c r="L153" s="12" t="s">
        <v>8058</v>
      </c>
      <c r="M153" s="11">
        <v>4.0</v>
      </c>
      <c r="N153" s="11">
        <v>0.0</v>
      </c>
      <c r="O153" s="12" t="s">
        <v>8042</v>
      </c>
      <c r="P153" s="12" t="s">
        <v>8043</v>
      </c>
      <c r="Q153" s="12" t="s">
        <v>8044</v>
      </c>
      <c r="R153" s="12" t="s">
        <v>35</v>
      </c>
      <c r="S153" s="12" t="s">
        <v>8045</v>
      </c>
      <c r="T153" s="11">
        <v>7045924.0</v>
      </c>
      <c r="U153" s="11">
        <v>7.04592406E8</v>
      </c>
      <c r="V153" s="11">
        <v>2019.0</v>
      </c>
      <c r="W153" s="12" t="s">
        <v>8064</v>
      </c>
      <c r="X153" s="12" t="s">
        <v>8065</v>
      </c>
      <c r="Y153" s="12" t="s">
        <v>8066</v>
      </c>
      <c r="Z153" s="18">
        <v>45461.958333333336</v>
      </c>
      <c r="AA153" s="12" t="s">
        <v>8049</v>
      </c>
    </row>
    <row r="154" ht="14.25" customHeight="1">
      <c r="A154" s="3">
        <v>2041.0</v>
      </c>
      <c r="B154" s="3">
        <v>12528.0</v>
      </c>
      <c r="C154" s="3">
        <v>2013.0</v>
      </c>
      <c r="D154" s="3">
        <v>2026.0</v>
      </c>
      <c r="E154" s="4" t="s">
        <v>8063</v>
      </c>
      <c r="F154" s="3">
        <v>14.0</v>
      </c>
      <c r="G154" s="4" t="s">
        <v>7618</v>
      </c>
      <c r="H154" s="3">
        <v>4.99247171E8</v>
      </c>
      <c r="I154" s="4" t="s">
        <v>8040</v>
      </c>
      <c r="J154" s="4" t="s">
        <v>61</v>
      </c>
      <c r="K154" s="3">
        <v>3901.0</v>
      </c>
      <c r="L154" s="4" t="s">
        <v>8058</v>
      </c>
      <c r="M154" s="3">
        <v>4.0</v>
      </c>
      <c r="N154" s="3">
        <v>0.0</v>
      </c>
      <c r="O154" s="4" t="s">
        <v>8042</v>
      </c>
      <c r="P154" s="4" t="s">
        <v>8043</v>
      </c>
      <c r="Q154" s="4" t="s">
        <v>8044</v>
      </c>
      <c r="R154" s="4" t="s">
        <v>35</v>
      </c>
      <c r="S154" s="4" t="s">
        <v>8045</v>
      </c>
      <c r="T154" s="3">
        <v>8.29610695E8</v>
      </c>
      <c r="U154" s="3">
        <v>8.29610695E8</v>
      </c>
      <c r="V154" s="3">
        <v>2022.0</v>
      </c>
      <c r="W154" s="4" t="s">
        <v>8064</v>
      </c>
      <c r="X154" s="4" t="s">
        <v>8065</v>
      </c>
      <c r="Y154" s="4" t="s">
        <v>8066</v>
      </c>
      <c r="Z154" s="17">
        <v>45461.958333333336</v>
      </c>
      <c r="AA154" s="4" t="s">
        <v>8049</v>
      </c>
    </row>
    <row r="155" ht="14.25" customHeight="1">
      <c r="A155" s="11">
        <v>2040.0</v>
      </c>
      <c r="B155" s="11">
        <v>12527.0</v>
      </c>
      <c r="C155" s="11">
        <v>2013.0</v>
      </c>
      <c r="D155" s="11">
        <v>2026.0</v>
      </c>
      <c r="E155" s="12" t="s">
        <v>8067</v>
      </c>
      <c r="F155" s="11">
        <v>14.0</v>
      </c>
      <c r="G155" s="12" t="s">
        <v>7618</v>
      </c>
      <c r="H155" s="11">
        <v>4.83367209E8</v>
      </c>
      <c r="I155" s="12" t="s">
        <v>8040</v>
      </c>
      <c r="J155" s="12" t="s">
        <v>61</v>
      </c>
      <c r="K155" s="11">
        <v>1428.0</v>
      </c>
      <c r="L155" s="12" t="s">
        <v>8041</v>
      </c>
      <c r="M155" s="11">
        <v>14.0</v>
      </c>
      <c r="N155" s="11">
        <v>0.0</v>
      </c>
      <c r="O155" s="12" t="s">
        <v>8042</v>
      </c>
      <c r="P155" s="12" t="s">
        <v>8043</v>
      </c>
      <c r="Q155" s="12" t="s">
        <v>8044</v>
      </c>
      <c r="R155" s="12" t="s">
        <v>35</v>
      </c>
      <c r="S155" s="12" t="s">
        <v>8045</v>
      </c>
      <c r="T155" s="11">
        <v>0.0</v>
      </c>
      <c r="U155" s="11">
        <v>0.0</v>
      </c>
      <c r="V155" s="11">
        <v>2020.0</v>
      </c>
      <c r="W155" s="12" t="s">
        <v>8046</v>
      </c>
      <c r="X155" s="12" t="s">
        <v>8068</v>
      </c>
      <c r="Y155" s="12" t="s">
        <v>8069</v>
      </c>
      <c r="Z155" s="18">
        <v>45461.958333333336</v>
      </c>
      <c r="AA155" s="12" t="s">
        <v>8049</v>
      </c>
    </row>
    <row r="156" ht="14.25" customHeight="1">
      <c r="A156" s="3">
        <v>2040.0</v>
      </c>
      <c r="B156" s="3">
        <v>12527.0</v>
      </c>
      <c r="C156" s="3">
        <v>2013.0</v>
      </c>
      <c r="D156" s="3">
        <v>2026.0</v>
      </c>
      <c r="E156" s="4" t="s">
        <v>8067</v>
      </c>
      <c r="F156" s="3">
        <v>14.0</v>
      </c>
      <c r="G156" s="4" t="s">
        <v>7618</v>
      </c>
      <c r="H156" s="3">
        <v>4.83367209E8</v>
      </c>
      <c r="I156" s="4" t="s">
        <v>8040</v>
      </c>
      <c r="J156" s="4" t="s">
        <v>61</v>
      </c>
      <c r="K156" s="3">
        <v>1428.0</v>
      </c>
      <c r="L156" s="4" t="s">
        <v>8041</v>
      </c>
      <c r="M156" s="3">
        <v>14.0</v>
      </c>
      <c r="N156" s="3">
        <v>0.0</v>
      </c>
      <c r="O156" s="4" t="s">
        <v>8042</v>
      </c>
      <c r="P156" s="4" t="s">
        <v>8043</v>
      </c>
      <c r="Q156" s="4" t="s">
        <v>8044</v>
      </c>
      <c r="R156" s="4" t="s">
        <v>35</v>
      </c>
      <c r="S156" s="4" t="s">
        <v>8045</v>
      </c>
      <c r="T156" s="3">
        <v>0.0</v>
      </c>
      <c r="U156" s="3">
        <v>0.0</v>
      </c>
      <c r="V156" s="3">
        <v>2023.0</v>
      </c>
      <c r="W156" s="4" t="s">
        <v>8046</v>
      </c>
      <c r="X156" s="4" t="s">
        <v>8068</v>
      </c>
      <c r="Y156" s="4" t="s">
        <v>8069</v>
      </c>
      <c r="Z156" s="17">
        <v>45461.958333333336</v>
      </c>
      <c r="AA156" s="4" t="s">
        <v>8049</v>
      </c>
    </row>
    <row r="157" ht="14.25" customHeight="1">
      <c r="A157" s="11">
        <v>2040.0</v>
      </c>
      <c r="B157" s="11">
        <v>12527.0</v>
      </c>
      <c r="C157" s="11">
        <v>2013.0</v>
      </c>
      <c r="D157" s="11">
        <v>2026.0</v>
      </c>
      <c r="E157" s="12" t="s">
        <v>8067</v>
      </c>
      <c r="F157" s="11">
        <v>14.0</v>
      </c>
      <c r="G157" s="12" t="s">
        <v>7618</v>
      </c>
      <c r="H157" s="11">
        <v>4.83367209E8</v>
      </c>
      <c r="I157" s="12" t="s">
        <v>8040</v>
      </c>
      <c r="J157" s="12" t="s">
        <v>61</v>
      </c>
      <c r="K157" s="11">
        <v>1428.0</v>
      </c>
      <c r="L157" s="12" t="s">
        <v>8041</v>
      </c>
      <c r="M157" s="11">
        <v>14.0</v>
      </c>
      <c r="N157" s="11">
        <v>0.0</v>
      </c>
      <c r="O157" s="12" t="s">
        <v>8042</v>
      </c>
      <c r="P157" s="12" t="s">
        <v>8043</v>
      </c>
      <c r="Q157" s="12" t="s">
        <v>8044</v>
      </c>
      <c r="R157" s="12" t="s">
        <v>35</v>
      </c>
      <c r="S157" s="12" t="s">
        <v>8045</v>
      </c>
      <c r="T157" s="11">
        <v>1.9960011E7</v>
      </c>
      <c r="U157" s="11">
        <v>1.996000911E9</v>
      </c>
      <c r="V157" s="11">
        <v>2017.0</v>
      </c>
      <c r="W157" s="12" t="s">
        <v>8046</v>
      </c>
      <c r="X157" s="12" t="s">
        <v>8068</v>
      </c>
      <c r="Y157" s="12" t="s">
        <v>8069</v>
      </c>
      <c r="Z157" s="18">
        <v>45461.958333333336</v>
      </c>
      <c r="AA157" s="12" t="s">
        <v>8049</v>
      </c>
    </row>
    <row r="158" ht="14.25" customHeight="1">
      <c r="A158" s="3">
        <v>2040.0</v>
      </c>
      <c r="B158" s="3">
        <v>12527.0</v>
      </c>
      <c r="C158" s="3">
        <v>2013.0</v>
      </c>
      <c r="D158" s="3">
        <v>2026.0</v>
      </c>
      <c r="E158" s="4" t="s">
        <v>8067</v>
      </c>
      <c r="F158" s="3">
        <v>14.0</v>
      </c>
      <c r="G158" s="4" t="s">
        <v>7618</v>
      </c>
      <c r="H158" s="3">
        <v>4.83367209E8</v>
      </c>
      <c r="I158" s="4" t="s">
        <v>8040</v>
      </c>
      <c r="J158" s="4" t="s">
        <v>61</v>
      </c>
      <c r="K158" s="3">
        <v>1428.0</v>
      </c>
      <c r="L158" s="4" t="s">
        <v>8041</v>
      </c>
      <c r="M158" s="3">
        <v>14.0</v>
      </c>
      <c r="N158" s="3">
        <v>0.0</v>
      </c>
      <c r="O158" s="4" t="s">
        <v>8042</v>
      </c>
      <c r="P158" s="4" t="s">
        <v>8043</v>
      </c>
      <c r="Q158" s="4" t="s">
        <v>8044</v>
      </c>
      <c r="R158" s="4" t="s">
        <v>35</v>
      </c>
      <c r="S158" s="4" t="s">
        <v>8045</v>
      </c>
      <c r="T158" s="3">
        <v>2143998.0</v>
      </c>
      <c r="U158" s="3">
        <v>2143998.0</v>
      </c>
      <c r="V158" s="3">
        <v>2022.0</v>
      </c>
      <c r="W158" s="4" t="s">
        <v>8046</v>
      </c>
      <c r="X158" s="4" t="s">
        <v>8068</v>
      </c>
      <c r="Y158" s="4" t="s">
        <v>8069</v>
      </c>
      <c r="Z158" s="17">
        <v>45461.958333333336</v>
      </c>
      <c r="AA158" s="4" t="s">
        <v>8049</v>
      </c>
    </row>
    <row r="159" ht="14.25" customHeight="1">
      <c r="A159" s="11">
        <v>2040.0</v>
      </c>
      <c r="B159" s="11">
        <v>12527.0</v>
      </c>
      <c r="C159" s="11">
        <v>2013.0</v>
      </c>
      <c r="D159" s="11">
        <v>2026.0</v>
      </c>
      <c r="E159" s="12" t="s">
        <v>8067</v>
      </c>
      <c r="F159" s="11">
        <v>14.0</v>
      </c>
      <c r="G159" s="12" t="s">
        <v>7618</v>
      </c>
      <c r="H159" s="11">
        <v>4.83367209E8</v>
      </c>
      <c r="I159" s="12" t="s">
        <v>8040</v>
      </c>
      <c r="J159" s="12" t="s">
        <v>61</v>
      </c>
      <c r="K159" s="11">
        <v>1428.0</v>
      </c>
      <c r="L159" s="12" t="s">
        <v>8041</v>
      </c>
      <c r="M159" s="11">
        <v>14.0</v>
      </c>
      <c r="N159" s="11">
        <v>0.0</v>
      </c>
      <c r="O159" s="12" t="s">
        <v>8042</v>
      </c>
      <c r="P159" s="12" t="s">
        <v>8043</v>
      </c>
      <c r="Q159" s="12" t="s">
        <v>8044</v>
      </c>
      <c r="R159" s="12" t="s">
        <v>35</v>
      </c>
      <c r="S159" s="12" t="s">
        <v>8045</v>
      </c>
      <c r="T159" s="11">
        <v>3198219.0</v>
      </c>
      <c r="U159" s="11">
        <v>3.19821922E8</v>
      </c>
      <c r="V159" s="11">
        <v>2019.0</v>
      </c>
      <c r="W159" s="12" t="s">
        <v>8046</v>
      </c>
      <c r="X159" s="12" t="s">
        <v>8068</v>
      </c>
      <c r="Y159" s="12" t="s">
        <v>8069</v>
      </c>
      <c r="Z159" s="18">
        <v>45461.958333333336</v>
      </c>
      <c r="AA159" s="12" t="s">
        <v>8049</v>
      </c>
    </row>
    <row r="160" ht="14.25" customHeight="1">
      <c r="A160" s="3">
        <v>2040.0</v>
      </c>
      <c r="B160" s="3">
        <v>12527.0</v>
      </c>
      <c r="C160" s="3">
        <v>2013.0</v>
      </c>
      <c r="D160" s="3">
        <v>2026.0</v>
      </c>
      <c r="E160" s="4" t="s">
        <v>8067</v>
      </c>
      <c r="F160" s="3">
        <v>14.0</v>
      </c>
      <c r="G160" s="4" t="s">
        <v>7618</v>
      </c>
      <c r="H160" s="3">
        <v>4.83367209E8</v>
      </c>
      <c r="I160" s="4" t="s">
        <v>8040</v>
      </c>
      <c r="J160" s="4" t="s">
        <v>61</v>
      </c>
      <c r="K160" s="3">
        <v>1428.0</v>
      </c>
      <c r="L160" s="4" t="s">
        <v>8041</v>
      </c>
      <c r="M160" s="3">
        <v>14.0</v>
      </c>
      <c r="N160" s="3">
        <v>0.0</v>
      </c>
      <c r="O160" s="4" t="s">
        <v>8042</v>
      </c>
      <c r="P160" s="4" t="s">
        <v>8043</v>
      </c>
      <c r="Q160" s="4" t="s">
        <v>8044</v>
      </c>
      <c r="R160" s="4" t="s">
        <v>35</v>
      </c>
      <c r="S160" s="4" t="s">
        <v>8045</v>
      </c>
      <c r="T160" s="3">
        <v>3244011.0</v>
      </c>
      <c r="U160" s="3">
        <v>3.24376347E8</v>
      </c>
      <c r="V160" s="3">
        <v>2021.0</v>
      </c>
      <c r="W160" s="4" t="s">
        <v>8046</v>
      </c>
      <c r="X160" s="4" t="s">
        <v>8068</v>
      </c>
      <c r="Y160" s="4" t="s">
        <v>8069</v>
      </c>
      <c r="Z160" s="17">
        <v>45461.958333333336</v>
      </c>
      <c r="AA160" s="4" t="s">
        <v>8049</v>
      </c>
    </row>
    <row r="161" ht="14.25" customHeight="1">
      <c r="A161" s="11">
        <v>2040.0</v>
      </c>
      <c r="B161" s="11">
        <v>12527.0</v>
      </c>
      <c r="C161" s="11">
        <v>2013.0</v>
      </c>
      <c r="D161" s="11">
        <v>2026.0</v>
      </c>
      <c r="E161" s="12" t="s">
        <v>8067</v>
      </c>
      <c r="F161" s="11">
        <v>14.0</v>
      </c>
      <c r="G161" s="12" t="s">
        <v>7618</v>
      </c>
      <c r="H161" s="11">
        <v>4.83367209E8</v>
      </c>
      <c r="I161" s="12" t="s">
        <v>8040</v>
      </c>
      <c r="J161" s="12" t="s">
        <v>61</v>
      </c>
      <c r="K161" s="11">
        <v>1428.0</v>
      </c>
      <c r="L161" s="12" t="s">
        <v>8041</v>
      </c>
      <c r="M161" s="11">
        <v>14.0</v>
      </c>
      <c r="N161" s="11">
        <v>0.0</v>
      </c>
      <c r="O161" s="12" t="s">
        <v>8042</v>
      </c>
      <c r="P161" s="12" t="s">
        <v>8043</v>
      </c>
      <c r="Q161" s="12" t="s">
        <v>8044</v>
      </c>
      <c r="R161" s="12" t="s">
        <v>35</v>
      </c>
      <c r="S161" s="12" t="s">
        <v>8045</v>
      </c>
      <c r="T161" s="11">
        <v>3.28527572E8</v>
      </c>
      <c r="U161" s="11">
        <v>0.0</v>
      </c>
      <c r="V161" s="11">
        <v>2024.0</v>
      </c>
      <c r="W161" s="12" t="s">
        <v>8046</v>
      </c>
      <c r="X161" s="12" t="s">
        <v>8068</v>
      </c>
      <c r="Y161" s="12" t="s">
        <v>8069</v>
      </c>
      <c r="Z161" s="18">
        <v>45461.958333333336</v>
      </c>
      <c r="AA161" s="12" t="s">
        <v>8049</v>
      </c>
    </row>
    <row r="162" ht="14.25" customHeight="1">
      <c r="A162" s="3">
        <v>2040.0</v>
      </c>
      <c r="B162" s="3">
        <v>12527.0</v>
      </c>
      <c r="C162" s="3">
        <v>2013.0</v>
      </c>
      <c r="D162" s="3">
        <v>2026.0</v>
      </c>
      <c r="E162" s="4" t="s">
        <v>8067</v>
      </c>
      <c r="F162" s="3">
        <v>14.0</v>
      </c>
      <c r="G162" s="4" t="s">
        <v>7618</v>
      </c>
      <c r="H162" s="3">
        <v>4.83367209E8</v>
      </c>
      <c r="I162" s="4" t="s">
        <v>8040</v>
      </c>
      <c r="J162" s="4" t="s">
        <v>61</v>
      </c>
      <c r="K162" s="3">
        <v>1428.0</v>
      </c>
      <c r="L162" s="4" t="s">
        <v>8041</v>
      </c>
      <c r="M162" s="3">
        <v>14.0</v>
      </c>
      <c r="N162" s="3">
        <v>0.0</v>
      </c>
      <c r="O162" s="4" t="s">
        <v>8042</v>
      </c>
      <c r="P162" s="4" t="s">
        <v>8043</v>
      </c>
      <c r="Q162" s="4" t="s">
        <v>8044</v>
      </c>
      <c r="R162" s="4" t="s">
        <v>35</v>
      </c>
      <c r="S162" s="4" t="s">
        <v>8045</v>
      </c>
      <c r="T162" s="3">
        <v>4.086441212E9</v>
      </c>
      <c r="U162" s="3">
        <v>4.051485715E9</v>
      </c>
      <c r="V162" s="3">
        <v>2016.0</v>
      </c>
      <c r="W162" s="4" t="s">
        <v>8046</v>
      </c>
      <c r="X162" s="4" t="s">
        <v>8068</v>
      </c>
      <c r="Y162" s="4" t="s">
        <v>8069</v>
      </c>
      <c r="Z162" s="17">
        <v>45461.958333333336</v>
      </c>
      <c r="AA162" s="4" t="s">
        <v>8049</v>
      </c>
    </row>
    <row r="163" ht="14.25" customHeight="1">
      <c r="A163" s="11">
        <v>2040.0</v>
      </c>
      <c r="B163" s="11">
        <v>12527.0</v>
      </c>
      <c r="C163" s="11">
        <v>2013.0</v>
      </c>
      <c r="D163" s="11">
        <v>2026.0</v>
      </c>
      <c r="E163" s="12" t="s">
        <v>8067</v>
      </c>
      <c r="F163" s="11">
        <v>14.0</v>
      </c>
      <c r="G163" s="12" t="s">
        <v>7618</v>
      </c>
      <c r="H163" s="11">
        <v>4.83367209E8</v>
      </c>
      <c r="I163" s="12" t="s">
        <v>8040</v>
      </c>
      <c r="J163" s="12" t="s">
        <v>61</v>
      </c>
      <c r="K163" s="11">
        <v>1428.0</v>
      </c>
      <c r="L163" s="12" t="s">
        <v>8041</v>
      </c>
      <c r="M163" s="11">
        <v>14.0</v>
      </c>
      <c r="N163" s="11">
        <v>0.0</v>
      </c>
      <c r="O163" s="12" t="s">
        <v>8042</v>
      </c>
      <c r="P163" s="12" t="s">
        <v>8043</v>
      </c>
      <c r="Q163" s="12" t="s">
        <v>8044</v>
      </c>
      <c r="R163" s="12" t="s">
        <v>35</v>
      </c>
      <c r="S163" s="12" t="s">
        <v>8045</v>
      </c>
      <c r="T163" s="11">
        <v>6.6900012E7</v>
      </c>
      <c r="U163" s="11">
        <v>0.0</v>
      </c>
      <c r="V163" s="11">
        <v>2018.0</v>
      </c>
      <c r="W163" s="12" t="s">
        <v>8046</v>
      </c>
      <c r="X163" s="12" t="s">
        <v>8068</v>
      </c>
      <c r="Y163" s="12" t="s">
        <v>8069</v>
      </c>
      <c r="Z163" s="18">
        <v>45461.958333333336</v>
      </c>
      <c r="AA163" s="12" t="s">
        <v>8049</v>
      </c>
    </row>
    <row r="164" ht="14.25" customHeight="1">
      <c r="A164" s="3">
        <v>2040.0</v>
      </c>
      <c r="B164" s="3">
        <v>12527.0</v>
      </c>
      <c r="C164" s="3">
        <v>2013.0</v>
      </c>
      <c r="D164" s="3">
        <v>2026.0</v>
      </c>
      <c r="E164" s="4" t="s">
        <v>8067</v>
      </c>
      <c r="F164" s="3">
        <v>14.0</v>
      </c>
      <c r="G164" s="4" t="s">
        <v>7618</v>
      </c>
      <c r="H164" s="3">
        <v>4.83367209E8</v>
      </c>
      <c r="I164" s="4" t="s">
        <v>8040</v>
      </c>
      <c r="J164" s="4" t="s">
        <v>61</v>
      </c>
      <c r="K164" s="3">
        <v>1428.0</v>
      </c>
      <c r="L164" s="4" t="s">
        <v>8041</v>
      </c>
      <c r="M164" s="3">
        <v>17.0</v>
      </c>
      <c r="N164" s="3">
        <v>17.0</v>
      </c>
      <c r="O164" s="4" t="s">
        <v>8042</v>
      </c>
      <c r="P164" s="4" t="s">
        <v>8043</v>
      </c>
      <c r="Q164" s="4" t="s">
        <v>8044</v>
      </c>
      <c r="R164" s="4" t="s">
        <v>35</v>
      </c>
      <c r="S164" s="4" t="s">
        <v>8045</v>
      </c>
      <c r="T164" s="3">
        <v>0.0</v>
      </c>
      <c r="U164" s="3">
        <v>0.0</v>
      </c>
      <c r="V164" s="3">
        <v>2020.0</v>
      </c>
      <c r="W164" s="4" t="s">
        <v>8046</v>
      </c>
      <c r="X164" s="4" t="s">
        <v>8068</v>
      </c>
      <c r="Y164" s="4" t="s">
        <v>8069</v>
      </c>
      <c r="Z164" s="17">
        <v>45461.958333333336</v>
      </c>
      <c r="AA164" s="4" t="s">
        <v>8049</v>
      </c>
    </row>
    <row r="165" ht="14.25" customHeight="1">
      <c r="A165" s="11">
        <v>2040.0</v>
      </c>
      <c r="B165" s="11">
        <v>12527.0</v>
      </c>
      <c r="C165" s="11">
        <v>2013.0</v>
      </c>
      <c r="D165" s="11">
        <v>2026.0</v>
      </c>
      <c r="E165" s="12" t="s">
        <v>8067</v>
      </c>
      <c r="F165" s="11">
        <v>14.0</v>
      </c>
      <c r="G165" s="12" t="s">
        <v>7618</v>
      </c>
      <c r="H165" s="11">
        <v>4.83367209E8</v>
      </c>
      <c r="I165" s="12" t="s">
        <v>8040</v>
      </c>
      <c r="J165" s="12" t="s">
        <v>61</v>
      </c>
      <c r="K165" s="11">
        <v>1428.0</v>
      </c>
      <c r="L165" s="12" t="s">
        <v>8041</v>
      </c>
      <c r="M165" s="11">
        <v>17.0</v>
      </c>
      <c r="N165" s="11">
        <v>17.0</v>
      </c>
      <c r="O165" s="12" t="s">
        <v>8042</v>
      </c>
      <c r="P165" s="12" t="s">
        <v>8043</v>
      </c>
      <c r="Q165" s="12" t="s">
        <v>8044</v>
      </c>
      <c r="R165" s="12" t="s">
        <v>35</v>
      </c>
      <c r="S165" s="12" t="s">
        <v>8045</v>
      </c>
      <c r="T165" s="11">
        <v>0.0</v>
      </c>
      <c r="U165" s="11">
        <v>0.0</v>
      </c>
      <c r="V165" s="11">
        <v>2023.0</v>
      </c>
      <c r="W165" s="12" t="s">
        <v>8046</v>
      </c>
      <c r="X165" s="12" t="s">
        <v>8068</v>
      </c>
      <c r="Y165" s="12" t="s">
        <v>8069</v>
      </c>
      <c r="Z165" s="18">
        <v>45461.958333333336</v>
      </c>
      <c r="AA165" s="12" t="s">
        <v>8049</v>
      </c>
    </row>
    <row r="166" ht="14.25" customHeight="1">
      <c r="A166" s="3">
        <v>2040.0</v>
      </c>
      <c r="B166" s="3">
        <v>12527.0</v>
      </c>
      <c r="C166" s="3">
        <v>2013.0</v>
      </c>
      <c r="D166" s="3">
        <v>2026.0</v>
      </c>
      <c r="E166" s="4" t="s">
        <v>8067</v>
      </c>
      <c r="F166" s="3">
        <v>14.0</v>
      </c>
      <c r="G166" s="4" t="s">
        <v>7618</v>
      </c>
      <c r="H166" s="3">
        <v>4.83367209E8</v>
      </c>
      <c r="I166" s="4" t="s">
        <v>8040</v>
      </c>
      <c r="J166" s="4" t="s">
        <v>61</v>
      </c>
      <c r="K166" s="3">
        <v>1428.0</v>
      </c>
      <c r="L166" s="4" t="s">
        <v>8041</v>
      </c>
      <c r="M166" s="3">
        <v>17.0</v>
      </c>
      <c r="N166" s="3">
        <v>17.0</v>
      </c>
      <c r="O166" s="4" t="s">
        <v>8042</v>
      </c>
      <c r="P166" s="4" t="s">
        <v>8043</v>
      </c>
      <c r="Q166" s="4" t="s">
        <v>8044</v>
      </c>
      <c r="R166" s="4" t="s">
        <v>35</v>
      </c>
      <c r="S166" s="4" t="s">
        <v>8045</v>
      </c>
      <c r="T166" s="3">
        <v>1.9960011E7</v>
      </c>
      <c r="U166" s="3">
        <v>1.996000911E9</v>
      </c>
      <c r="V166" s="3">
        <v>2017.0</v>
      </c>
      <c r="W166" s="4" t="s">
        <v>8046</v>
      </c>
      <c r="X166" s="4" t="s">
        <v>8068</v>
      </c>
      <c r="Y166" s="4" t="s">
        <v>8069</v>
      </c>
      <c r="Z166" s="17">
        <v>45461.958333333336</v>
      </c>
      <c r="AA166" s="4" t="s">
        <v>8049</v>
      </c>
    </row>
    <row r="167" ht="14.25" customHeight="1">
      <c r="A167" s="11">
        <v>2040.0</v>
      </c>
      <c r="B167" s="11">
        <v>12527.0</v>
      </c>
      <c r="C167" s="11">
        <v>2013.0</v>
      </c>
      <c r="D167" s="11">
        <v>2026.0</v>
      </c>
      <c r="E167" s="12" t="s">
        <v>8067</v>
      </c>
      <c r="F167" s="11">
        <v>14.0</v>
      </c>
      <c r="G167" s="12" t="s">
        <v>7618</v>
      </c>
      <c r="H167" s="11">
        <v>4.83367209E8</v>
      </c>
      <c r="I167" s="12" t="s">
        <v>8040</v>
      </c>
      <c r="J167" s="12" t="s">
        <v>61</v>
      </c>
      <c r="K167" s="11">
        <v>1428.0</v>
      </c>
      <c r="L167" s="12" t="s">
        <v>8041</v>
      </c>
      <c r="M167" s="11">
        <v>17.0</v>
      </c>
      <c r="N167" s="11">
        <v>17.0</v>
      </c>
      <c r="O167" s="12" t="s">
        <v>8042</v>
      </c>
      <c r="P167" s="12" t="s">
        <v>8043</v>
      </c>
      <c r="Q167" s="12" t="s">
        <v>8044</v>
      </c>
      <c r="R167" s="12" t="s">
        <v>35</v>
      </c>
      <c r="S167" s="12" t="s">
        <v>8045</v>
      </c>
      <c r="T167" s="11">
        <v>2143998.0</v>
      </c>
      <c r="U167" s="11">
        <v>2143998.0</v>
      </c>
      <c r="V167" s="11">
        <v>2022.0</v>
      </c>
      <c r="W167" s="12" t="s">
        <v>8046</v>
      </c>
      <c r="X167" s="12" t="s">
        <v>8068</v>
      </c>
      <c r="Y167" s="12" t="s">
        <v>8069</v>
      </c>
      <c r="Z167" s="18">
        <v>45461.958333333336</v>
      </c>
      <c r="AA167" s="12" t="s">
        <v>8049</v>
      </c>
    </row>
    <row r="168" ht="14.25" customHeight="1">
      <c r="A168" s="3">
        <v>2040.0</v>
      </c>
      <c r="B168" s="3">
        <v>12527.0</v>
      </c>
      <c r="C168" s="3">
        <v>2013.0</v>
      </c>
      <c r="D168" s="3">
        <v>2026.0</v>
      </c>
      <c r="E168" s="4" t="s">
        <v>8067</v>
      </c>
      <c r="F168" s="3">
        <v>14.0</v>
      </c>
      <c r="G168" s="4" t="s">
        <v>7618</v>
      </c>
      <c r="H168" s="3">
        <v>4.83367209E8</v>
      </c>
      <c r="I168" s="4" t="s">
        <v>8040</v>
      </c>
      <c r="J168" s="4" t="s">
        <v>61</v>
      </c>
      <c r="K168" s="3">
        <v>1428.0</v>
      </c>
      <c r="L168" s="4" t="s">
        <v>8041</v>
      </c>
      <c r="M168" s="3">
        <v>17.0</v>
      </c>
      <c r="N168" s="3">
        <v>17.0</v>
      </c>
      <c r="O168" s="4" t="s">
        <v>8042</v>
      </c>
      <c r="P168" s="4" t="s">
        <v>8043</v>
      </c>
      <c r="Q168" s="4" t="s">
        <v>8044</v>
      </c>
      <c r="R168" s="4" t="s">
        <v>35</v>
      </c>
      <c r="S168" s="4" t="s">
        <v>8045</v>
      </c>
      <c r="T168" s="3">
        <v>3198219.0</v>
      </c>
      <c r="U168" s="3">
        <v>3.19821922E8</v>
      </c>
      <c r="V168" s="3">
        <v>2019.0</v>
      </c>
      <c r="W168" s="4" t="s">
        <v>8046</v>
      </c>
      <c r="X168" s="4" t="s">
        <v>8068</v>
      </c>
      <c r="Y168" s="4" t="s">
        <v>8069</v>
      </c>
      <c r="Z168" s="17">
        <v>45461.958333333336</v>
      </c>
      <c r="AA168" s="4" t="s">
        <v>8049</v>
      </c>
    </row>
    <row r="169" ht="14.25" customHeight="1">
      <c r="A169" s="11">
        <v>2040.0</v>
      </c>
      <c r="B169" s="11">
        <v>12527.0</v>
      </c>
      <c r="C169" s="11">
        <v>2013.0</v>
      </c>
      <c r="D169" s="11">
        <v>2026.0</v>
      </c>
      <c r="E169" s="12" t="s">
        <v>8067</v>
      </c>
      <c r="F169" s="11">
        <v>14.0</v>
      </c>
      <c r="G169" s="12" t="s">
        <v>7618</v>
      </c>
      <c r="H169" s="11">
        <v>4.83367209E8</v>
      </c>
      <c r="I169" s="12" t="s">
        <v>8040</v>
      </c>
      <c r="J169" s="12" t="s">
        <v>61</v>
      </c>
      <c r="K169" s="11">
        <v>1428.0</v>
      </c>
      <c r="L169" s="12" t="s">
        <v>8041</v>
      </c>
      <c r="M169" s="11">
        <v>17.0</v>
      </c>
      <c r="N169" s="11">
        <v>17.0</v>
      </c>
      <c r="O169" s="12" t="s">
        <v>8042</v>
      </c>
      <c r="P169" s="12" t="s">
        <v>8043</v>
      </c>
      <c r="Q169" s="12" t="s">
        <v>8044</v>
      </c>
      <c r="R169" s="12" t="s">
        <v>35</v>
      </c>
      <c r="S169" s="12" t="s">
        <v>8045</v>
      </c>
      <c r="T169" s="11">
        <v>3244011.0</v>
      </c>
      <c r="U169" s="11">
        <v>3.24376347E8</v>
      </c>
      <c r="V169" s="11">
        <v>2021.0</v>
      </c>
      <c r="W169" s="12" t="s">
        <v>8046</v>
      </c>
      <c r="X169" s="12" t="s">
        <v>8068</v>
      </c>
      <c r="Y169" s="12" t="s">
        <v>8069</v>
      </c>
      <c r="Z169" s="18">
        <v>45461.958333333336</v>
      </c>
      <c r="AA169" s="12" t="s">
        <v>8049</v>
      </c>
    </row>
    <row r="170" ht="14.25" customHeight="1">
      <c r="A170" s="3">
        <v>2040.0</v>
      </c>
      <c r="B170" s="3">
        <v>12527.0</v>
      </c>
      <c r="C170" s="3">
        <v>2013.0</v>
      </c>
      <c r="D170" s="3">
        <v>2026.0</v>
      </c>
      <c r="E170" s="4" t="s">
        <v>8067</v>
      </c>
      <c r="F170" s="3">
        <v>14.0</v>
      </c>
      <c r="G170" s="4" t="s">
        <v>7618</v>
      </c>
      <c r="H170" s="3">
        <v>4.83367209E8</v>
      </c>
      <c r="I170" s="4" t="s">
        <v>8040</v>
      </c>
      <c r="J170" s="4" t="s">
        <v>61</v>
      </c>
      <c r="K170" s="3">
        <v>1428.0</v>
      </c>
      <c r="L170" s="4" t="s">
        <v>8041</v>
      </c>
      <c r="M170" s="3">
        <v>17.0</v>
      </c>
      <c r="N170" s="3">
        <v>17.0</v>
      </c>
      <c r="O170" s="4" t="s">
        <v>8042</v>
      </c>
      <c r="P170" s="4" t="s">
        <v>8043</v>
      </c>
      <c r="Q170" s="4" t="s">
        <v>8044</v>
      </c>
      <c r="R170" s="4" t="s">
        <v>35</v>
      </c>
      <c r="S170" s="4" t="s">
        <v>8045</v>
      </c>
      <c r="T170" s="3">
        <v>3.28527572E8</v>
      </c>
      <c r="U170" s="3">
        <v>0.0</v>
      </c>
      <c r="V170" s="3">
        <v>2024.0</v>
      </c>
      <c r="W170" s="4" t="s">
        <v>8046</v>
      </c>
      <c r="X170" s="4" t="s">
        <v>8068</v>
      </c>
      <c r="Y170" s="4" t="s">
        <v>8069</v>
      </c>
      <c r="Z170" s="17">
        <v>45461.958333333336</v>
      </c>
      <c r="AA170" s="4" t="s">
        <v>8049</v>
      </c>
    </row>
    <row r="171" ht="14.25" customHeight="1">
      <c r="A171" s="11">
        <v>2040.0</v>
      </c>
      <c r="B171" s="11">
        <v>12527.0</v>
      </c>
      <c r="C171" s="11">
        <v>2013.0</v>
      </c>
      <c r="D171" s="11">
        <v>2026.0</v>
      </c>
      <c r="E171" s="12" t="s">
        <v>8067</v>
      </c>
      <c r="F171" s="11">
        <v>14.0</v>
      </c>
      <c r="G171" s="12" t="s">
        <v>7618</v>
      </c>
      <c r="H171" s="11">
        <v>4.83367209E8</v>
      </c>
      <c r="I171" s="12" t="s">
        <v>8040</v>
      </c>
      <c r="J171" s="12" t="s">
        <v>61</v>
      </c>
      <c r="K171" s="11">
        <v>1428.0</v>
      </c>
      <c r="L171" s="12" t="s">
        <v>8041</v>
      </c>
      <c r="M171" s="11">
        <v>17.0</v>
      </c>
      <c r="N171" s="11">
        <v>17.0</v>
      </c>
      <c r="O171" s="12" t="s">
        <v>8042</v>
      </c>
      <c r="P171" s="12" t="s">
        <v>8043</v>
      </c>
      <c r="Q171" s="12" t="s">
        <v>8044</v>
      </c>
      <c r="R171" s="12" t="s">
        <v>35</v>
      </c>
      <c r="S171" s="12" t="s">
        <v>8045</v>
      </c>
      <c r="T171" s="11">
        <v>4.086441212E9</v>
      </c>
      <c r="U171" s="11">
        <v>4.051485715E9</v>
      </c>
      <c r="V171" s="11">
        <v>2016.0</v>
      </c>
      <c r="W171" s="12" t="s">
        <v>8046</v>
      </c>
      <c r="X171" s="12" t="s">
        <v>8068</v>
      </c>
      <c r="Y171" s="12" t="s">
        <v>8069</v>
      </c>
      <c r="Z171" s="18">
        <v>45461.958333333336</v>
      </c>
      <c r="AA171" s="12" t="s">
        <v>8049</v>
      </c>
    </row>
    <row r="172" ht="14.25" customHeight="1">
      <c r="A172" s="3">
        <v>2040.0</v>
      </c>
      <c r="B172" s="3">
        <v>12527.0</v>
      </c>
      <c r="C172" s="3">
        <v>2013.0</v>
      </c>
      <c r="D172" s="3">
        <v>2026.0</v>
      </c>
      <c r="E172" s="4" t="s">
        <v>8067</v>
      </c>
      <c r="F172" s="3">
        <v>14.0</v>
      </c>
      <c r="G172" s="4" t="s">
        <v>7618</v>
      </c>
      <c r="H172" s="3">
        <v>4.83367209E8</v>
      </c>
      <c r="I172" s="4" t="s">
        <v>8040</v>
      </c>
      <c r="J172" s="4" t="s">
        <v>61</v>
      </c>
      <c r="K172" s="3">
        <v>1428.0</v>
      </c>
      <c r="L172" s="4" t="s">
        <v>8041</v>
      </c>
      <c r="M172" s="3">
        <v>17.0</v>
      </c>
      <c r="N172" s="3">
        <v>17.0</v>
      </c>
      <c r="O172" s="4" t="s">
        <v>8042</v>
      </c>
      <c r="P172" s="4" t="s">
        <v>8043</v>
      </c>
      <c r="Q172" s="4" t="s">
        <v>8044</v>
      </c>
      <c r="R172" s="4" t="s">
        <v>35</v>
      </c>
      <c r="S172" s="4" t="s">
        <v>8045</v>
      </c>
      <c r="T172" s="3">
        <v>6.6900012E7</v>
      </c>
      <c r="U172" s="3">
        <v>0.0</v>
      </c>
      <c r="V172" s="3">
        <v>2018.0</v>
      </c>
      <c r="W172" s="4" t="s">
        <v>8046</v>
      </c>
      <c r="X172" s="4" t="s">
        <v>8068</v>
      </c>
      <c r="Y172" s="4" t="s">
        <v>8069</v>
      </c>
      <c r="Z172" s="17">
        <v>45461.958333333336</v>
      </c>
      <c r="AA172" s="4" t="s">
        <v>8049</v>
      </c>
    </row>
    <row r="173" ht="14.25" customHeight="1">
      <c r="A173" s="11">
        <v>2040.0</v>
      </c>
      <c r="B173" s="11">
        <v>12527.0</v>
      </c>
      <c r="C173" s="11">
        <v>2013.0</v>
      </c>
      <c r="D173" s="11">
        <v>2026.0</v>
      </c>
      <c r="E173" s="12" t="s">
        <v>8067</v>
      </c>
      <c r="F173" s="11">
        <v>14.0</v>
      </c>
      <c r="G173" s="12" t="s">
        <v>7618</v>
      </c>
      <c r="H173" s="11">
        <v>4.83367209E8</v>
      </c>
      <c r="I173" s="12" t="s">
        <v>8040</v>
      </c>
      <c r="J173" s="12" t="s">
        <v>61</v>
      </c>
      <c r="K173" s="11">
        <v>1428.0</v>
      </c>
      <c r="L173" s="12" t="s">
        <v>8041</v>
      </c>
      <c r="M173" s="11">
        <v>24.0</v>
      </c>
      <c r="N173" s="11">
        <v>0.0</v>
      </c>
      <c r="O173" s="12" t="s">
        <v>8042</v>
      </c>
      <c r="P173" s="12" t="s">
        <v>8043</v>
      </c>
      <c r="Q173" s="12" t="s">
        <v>8044</v>
      </c>
      <c r="R173" s="12" t="s">
        <v>35</v>
      </c>
      <c r="S173" s="12" t="s">
        <v>8045</v>
      </c>
      <c r="T173" s="11">
        <v>0.0</v>
      </c>
      <c r="U173" s="11">
        <v>0.0</v>
      </c>
      <c r="V173" s="11">
        <v>2020.0</v>
      </c>
      <c r="W173" s="12" t="s">
        <v>8046</v>
      </c>
      <c r="X173" s="12" t="s">
        <v>8068</v>
      </c>
      <c r="Y173" s="12" t="s">
        <v>8069</v>
      </c>
      <c r="Z173" s="18">
        <v>45461.958333333336</v>
      </c>
      <c r="AA173" s="12" t="s">
        <v>8049</v>
      </c>
    </row>
    <row r="174" ht="14.25" customHeight="1">
      <c r="A174" s="3">
        <v>2040.0</v>
      </c>
      <c r="B174" s="3">
        <v>12527.0</v>
      </c>
      <c r="C174" s="3">
        <v>2013.0</v>
      </c>
      <c r="D174" s="3">
        <v>2026.0</v>
      </c>
      <c r="E174" s="4" t="s">
        <v>8067</v>
      </c>
      <c r="F174" s="3">
        <v>14.0</v>
      </c>
      <c r="G174" s="4" t="s">
        <v>7618</v>
      </c>
      <c r="H174" s="3">
        <v>4.83367209E8</v>
      </c>
      <c r="I174" s="4" t="s">
        <v>8040</v>
      </c>
      <c r="J174" s="4" t="s">
        <v>61</v>
      </c>
      <c r="K174" s="3">
        <v>1428.0</v>
      </c>
      <c r="L174" s="4" t="s">
        <v>8041</v>
      </c>
      <c r="M174" s="3">
        <v>24.0</v>
      </c>
      <c r="N174" s="3">
        <v>0.0</v>
      </c>
      <c r="O174" s="4" t="s">
        <v>8042</v>
      </c>
      <c r="P174" s="4" t="s">
        <v>8043</v>
      </c>
      <c r="Q174" s="4" t="s">
        <v>8044</v>
      </c>
      <c r="R174" s="4" t="s">
        <v>35</v>
      </c>
      <c r="S174" s="4" t="s">
        <v>8045</v>
      </c>
      <c r="T174" s="3">
        <v>0.0</v>
      </c>
      <c r="U174" s="3">
        <v>0.0</v>
      </c>
      <c r="V174" s="3">
        <v>2023.0</v>
      </c>
      <c r="W174" s="4" t="s">
        <v>8046</v>
      </c>
      <c r="X174" s="4" t="s">
        <v>8068</v>
      </c>
      <c r="Y174" s="4" t="s">
        <v>8069</v>
      </c>
      <c r="Z174" s="17">
        <v>45461.958333333336</v>
      </c>
      <c r="AA174" s="4" t="s">
        <v>8049</v>
      </c>
    </row>
    <row r="175" ht="14.25" customHeight="1">
      <c r="A175" s="11">
        <v>2040.0</v>
      </c>
      <c r="B175" s="11">
        <v>12527.0</v>
      </c>
      <c r="C175" s="11">
        <v>2013.0</v>
      </c>
      <c r="D175" s="11">
        <v>2026.0</v>
      </c>
      <c r="E175" s="12" t="s">
        <v>8067</v>
      </c>
      <c r="F175" s="11">
        <v>14.0</v>
      </c>
      <c r="G175" s="12" t="s">
        <v>7618</v>
      </c>
      <c r="H175" s="11">
        <v>4.83367209E8</v>
      </c>
      <c r="I175" s="12" t="s">
        <v>8040</v>
      </c>
      <c r="J175" s="12" t="s">
        <v>61</v>
      </c>
      <c r="K175" s="11">
        <v>1428.0</v>
      </c>
      <c r="L175" s="12" t="s">
        <v>8041</v>
      </c>
      <c r="M175" s="11">
        <v>24.0</v>
      </c>
      <c r="N175" s="11">
        <v>0.0</v>
      </c>
      <c r="O175" s="12" t="s">
        <v>8042</v>
      </c>
      <c r="P175" s="12" t="s">
        <v>8043</v>
      </c>
      <c r="Q175" s="12" t="s">
        <v>8044</v>
      </c>
      <c r="R175" s="12" t="s">
        <v>35</v>
      </c>
      <c r="S175" s="12" t="s">
        <v>8045</v>
      </c>
      <c r="T175" s="11">
        <v>1.9960011E7</v>
      </c>
      <c r="U175" s="11">
        <v>1.996000911E9</v>
      </c>
      <c r="V175" s="11">
        <v>2017.0</v>
      </c>
      <c r="W175" s="12" t="s">
        <v>8046</v>
      </c>
      <c r="X175" s="12" t="s">
        <v>8068</v>
      </c>
      <c r="Y175" s="12" t="s">
        <v>8069</v>
      </c>
      <c r="Z175" s="18">
        <v>45461.958333333336</v>
      </c>
      <c r="AA175" s="12" t="s">
        <v>8049</v>
      </c>
    </row>
    <row r="176" ht="14.25" customHeight="1">
      <c r="A176" s="3">
        <v>2040.0</v>
      </c>
      <c r="B176" s="3">
        <v>12527.0</v>
      </c>
      <c r="C176" s="3">
        <v>2013.0</v>
      </c>
      <c r="D176" s="3">
        <v>2026.0</v>
      </c>
      <c r="E176" s="4" t="s">
        <v>8067</v>
      </c>
      <c r="F176" s="3">
        <v>14.0</v>
      </c>
      <c r="G176" s="4" t="s">
        <v>7618</v>
      </c>
      <c r="H176" s="3">
        <v>4.83367209E8</v>
      </c>
      <c r="I176" s="4" t="s">
        <v>8040</v>
      </c>
      <c r="J176" s="4" t="s">
        <v>61</v>
      </c>
      <c r="K176" s="3">
        <v>1428.0</v>
      </c>
      <c r="L176" s="4" t="s">
        <v>8041</v>
      </c>
      <c r="M176" s="3">
        <v>24.0</v>
      </c>
      <c r="N176" s="3">
        <v>0.0</v>
      </c>
      <c r="O176" s="4" t="s">
        <v>8042</v>
      </c>
      <c r="P176" s="4" t="s">
        <v>8043</v>
      </c>
      <c r="Q176" s="4" t="s">
        <v>8044</v>
      </c>
      <c r="R176" s="4" t="s">
        <v>35</v>
      </c>
      <c r="S176" s="4" t="s">
        <v>8045</v>
      </c>
      <c r="T176" s="3">
        <v>2143998.0</v>
      </c>
      <c r="U176" s="3">
        <v>2143998.0</v>
      </c>
      <c r="V176" s="3">
        <v>2022.0</v>
      </c>
      <c r="W176" s="4" t="s">
        <v>8046</v>
      </c>
      <c r="X176" s="4" t="s">
        <v>8068</v>
      </c>
      <c r="Y176" s="4" t="s">
        <v>8069</v>
      </c>
      <c r="Z176" s="17">
        <v>45461.958333333336</v>
      </c>
      <c r="AA176" s="4" t="s">
        <v>8049</v>
      </c>
    </row>
    <row r="177" ht="14.25" customHeight="1">
      <c r="A177" s="11">
        <v>2040.0</v>
      </c>
      <c r="B177" s="11">
        <v>12527.0</v>
      </c>
      <c r="C177" s="11">
        <v>2013.0</v>
      </c>
      <c r="D177" s="11">
        <v>2026.0</v>
      </c>
      <c r="E177" s="12" t="s">
        <v>8067</v>
      </c>
      <c r="F177" s="11">
        <v>14.0</v>
      </c>
      <c r="G177" s="12" t="s">
        <v>7618</v>
      </c>
      <c r="H177" s="11">
        <v>4.83367209E8</v>
      </c>
      <c r="I177" s="12" t="s">
        <v>8040</v>
      </c>
      <c r="J177" s="12" t="s">
        <v>61</v>
      </c>
      <c r="K177" s="11">
        <v>1428.0</v>
      </c>
      <c r="L177" s="12" t="s">
        <v>8041</v>
      </c>
      <c r="M177" s="11">
        <v>24.0</v>
      </c>
      <c r="N177" s="11">
        <v>0.0</v>
      </c>
      <c r="O177" s="12" t="s">
        <v>8042</v>
      </c>
      <c r="P177" s="12" t="s">
        <v>8043</v>
      </c>
      <c r="Q177" s="12" t="s">
        <v>8044</v>
      </c>
      <c r="R177" s="12" t="s">
        <v>35</v>
      </c>
      <c r="S177" s="12" t="s">
        <v>8045</v>
      </c>
      <c r="T177" s="11">
        <v>3198219.0</v>
      </c>
      <c r="U177" s="11">
        <v>3.19821922E8</v>
      </c>
      <c r="V177" s="11">
        <v>2019.0</v>
      </c>
      <c r="W177" s="12" t="s">
        <v>8046</v>
      </c>
      <c r="X177" s="12" t="s">
        <v>8068</v>
      </c>
      <c r="Y177" s="12" t="s">
        <v>8069</v>
      </c>
      <c r="Z177" s="18">
        <v>45461.958333333336</v>
      </c>
      <c r="AA177" s="12" t="s">
        <v>8049</v>
      </c>
    </row>
    <row r="178" ht="14.25" customHeight="1">
      <c r="A178" s="3">
        <v>2040.0</v>
      </c>
      <c r="B178" s="3">
        <v>12527.0</v>
      </c>
      <c r="C178" s="3">
        <v>2013.0</v>
      </c>
      <c r="D178" s="3">
        <v>2026.0</v>
      </c>
      <c r="E178" s="4" t="s">
        <v>8067</v>
      </c>
      <c r="F178" s="3">
        <v>14.0</v>
      </c>
      <c r="G178" s="4" t="s">
        <v>7618</v>
      </c>
      <c r="H178" s="3">
        <v>4.83367209E8</v>
      </c>
      <c r="I178" s="4" t="s">
        <v>8040</v>
      </c>
      <c r="J178" s="4" t="s">
        <v>61</v>
      </c>
      <c r="K178" s="3">
        <v>1428.0</v>
      </c>
      <c r="L178" s="4" t="s">
        <v>8041</v>
      </c>
      <c r="M178" s="3">
        <v>24.0</v>
      </c>
      <c r="N178" s="3">
        <v>0.0</v>
      </c>
      <c r="O178" s="4" t="s">
        <v>8042</v>
      </c>
      <c r="P178" s="4" t="s">
        <v>8043</v>
      </c>
      <c r="Q178" s="4" t="s">
        <v>8044</v>
      </c>
      <c r="R178" s="4" t="s">
        <v>35</v>
      </c>
      <c r="S178" s="4" t="s">
        <v>8045</v>
      </c>
      <c r="T178" s="3">
        <v>3244011.0</v>
      </c>
      <c r="U178" s="3">
        <v>3.24376347E8</v>
      </c>
      <c r="V178" s="3">
        <v>2021.0</v>
      </c>
      <c r="W178" s="4" t="s">
        <v>8046</v>
      </c>
      <c r="X178" s="4" t="s">
        <v>8068</v>
      </c>
      <c r="Y178" s="4" t="s">
        <v>8069</v>
      </c>
      <c r="Z178" s="17">
        <v>45461.958333333336</v>
      </c>
      <c r="AA178" s="4" t="s">
        <v>8049</v>
      </c>
    </row>
    <row r="179" ht="14.25" customHeight="1">
      <c r="A179" s="11">
        <v>2040.0</v>
      </c>
      <c r="B179" s="11">
        <v>12527.0</v>
      </c>
      <c r="C179" s="11">
        <v>2013.0</v>
      </c>
      <c r="D179" s="11">
        <v>2026.0</v>
      </c>
      <c r="E179" s="12" t="s">
        <v>8067</v>
      </c>
      <c r="F179" s="11">
        <v>14.0</v>
      </c>
      <c r="G179" s="12" t="s">
        <v>7618</v>
      </c>
      <c r="H179" s="11">
        <v>4.83367209E8</v>
      </c>
      <c r="I179" s="12" t="s">
        <v>8040</v>
      </c>
      <c r="J179" s="12" t="s">
        <v>61</v>
      </c>
      <c r="K179" s="11">
        <v>1428.0</v>
      </c>
      <c r="L179" s="12" t="s">
        <v>8041</v>
      </c>
      <c r="M179" s="11">
        <v>24.0</v>
      </c>
      <c r="N179" s="11">
        <v>0.0</v>
      </c>
      <c r="O179" s="12" t="s">
        <v>8042</v>
      </c>
      <c r="P179" s="12" t="s">
        <v>8043</v>
      </c>
      <c r="Q179" s="12" t="s">
        <v>8044</v>
      </c>
      <c r="R179" s="12" t="s">
        <v>35</v>
      </c>
      <c r="S179" s="12" t="s">
        <v>8045</v>
      </c>
      <c r="T179" s="11">
        <v>3.28527572E8</v>
      </c>
      <c r="U179" s="11">
        <v>0.0</v>
      </c>
      <c r="V179" s="11">
        <v>2024.0</v>
      </c>
      <c r="W179" s="12" t="s">
        <v>8046</v>
      </c>
      <c r="X179" s="12" t="s">
        <v>8068</v>
      </c>
      <c r="Y179" s="12" t="s">
        <v>8069</v>
      </c>
      <c r="Z179" s="18">
        <v>45461.958333333336</v>
      </c>
      <c r="AA179" s="12" t="s">
        <v>8049</v>
      </c>
    </row>
    <row r="180" ht="14.25" customHeight="1">
      <c r="A180" s="3">
        <v>2040.0</v>
      </c>
      <c r="B180" s="3">
        <v>12527.0</v>
      </c>
      <c r="C180" s="3">
        <v>2013.0</v>
      </c>
      <c r="D180" s="3">
        <v>2026.0</v>
      </c>
      <c r="E180" s="4" t="s">
        <v>8067</v>
      </c>
      <c r="F180" s="3">
        <v>14.0</v>
      </c>
      <c r="G180" s="4" t="s">
        <v>7618</v>
      </c>
      <c r="H180" s="3">
        <v>4.83367209E8</v>
      </c>
      <c r="I180" s="4" t="s">
        <v>8040</v>
      </c>
      <c r="J180" s="4" t="s">
        <v>61</v>
      </c>
      <c r="K180" s="3">
        <v>1428.0</v>
      </c>
      <c r="L180" s="4" t="s">
        <v>8041</v>
      </c>
      <c r="M180" s="3">
        <v>24.0</v>
      </c>
      <c r="N180" s="3">
        <v>0.0</v>
      </c>
      <c r="O180" s="4" t="s">
        <v>8042</v>
      </c>
      <c r="P180" s="4" t="s">
        <v>8043</v>
      </c>
      <c r="Q180" s="4" t="s">
        <v>8044</v>
      </c>
      <c r="R180" s="4" t="s">
        <v>35</v>
      </c>
      <c r="S180" s="4" t="s">
        <v>8045</v>
      </c>
      <c r="T180" s="3">
        <v>4.086441212E9</v>
      </c>
      <c r="U180" s="3">
        <v>4.051485715E9</v>
      </c>
      <c r="V180" s="3">
        <v>2016.0</v>
      </c>
      <c r="W180" s="4" t="s">
        <v>8046</v>
      </c>
      <c r="X180" s="4" t="s">
        <v>8068</v>
      </c>
      <c r="Y180" s="4" t="s">
        <v>8069</v>
      </c>
      <c r="Z180" s="17">
        <v>45461.958333333336</v>
      </c>
      <c r="AA180" s="4" t="s">
        <v>8049</v>
      </c>
    </row>
    <row r="181" ht="14.25" customHeight="1">
      <c r="A181" s="11">
        <v>2040.0</v>
      </c>
      <c r="B181" s="11">
        <v>12527.0</v>
      </c>
      <c r="C181" s="11">
        <v>2013.0</v>
      </c>
      <c r="D181" s="11">
        <v>2026.0</v>
      </c>
      <c r="E181" s="12" t="s">
        <v>8067</v>
      </c>
      <c r="F181" s="11">
        <v>14.0</v>
      </c>
      <c r="G181" s="12" t="s">
        <v>7618</v>
      </c>
      <c r="H181" s="11">
        <v>4.83367209E8</v>
      </c>
      <c r="I181" s="12" t="s">
        <v>8040</v>
      </c>
      <c r="J181" s="12" t="s">
        <v>61</v>
      </c>
      <c r="K181" s="11">
        <v>1428.0</v>
      </c>
      <c r="L181" s="12" t="s">
        <v>8041</v>
      </c>
      <c r="M181" s="11">
        <v>24.0</v>
      </c>
      <c r="N181" s="11">
        <v>0.0</v>
      </c>
      <c r="O181" s="12" t="s">
        <v>8042</v>
      </c>
      <c r="P181" s="12" t="s">
        <v>8043</v>
      </c>
      <c r="Q181" s="12" t="s">
        <v>8044</v>
      </c>
      <c r="R181" s="12" t="s">
        <v>35</v>
      </c>
      <c r="S181" s="12" t="s">
        <v>8045</v>
      </c>
      <c r="T181" s="11">
        <v>6.6900012E7</v>
      </c>
      <c r="U181" s="11">
        <v>0.0</v>
      </c>
      <c r="V181" s="11">
        <v>2018.0</v>
      </c>
      <c r="W181" s="12" t="s">
        <v>8046</v>
      </c>
      <c r="X181" s="12" t="s">
        <v>8068</v>
      </c>
      <c r="Y181" s="12" t="s">
        <v>8069</v>
      </c>
      <c r="Z181" s="18">
        <v>45461.958333333336</v>
      </c>
      <c r="AA181" s="12" t="s">
        <v>8049</v>
      </c>
    </row>
    <row r="182" ht="14.25" customHeight="1">
      <c r="A182" s="3">
        <v>2040.0</v>
      </c>
      <c r="B182" s="3">
        <v>12527.0</v>
      </c>
      <c r="C182" s="3">
        <v>2013.0</v>
      </c>
      <c r="D182" s="3">
        <v>2026.0</v>
      </c>
      <c r="E182" s="4" t="s">
        <v>8067</v>
      </c>
      <c r="F182" s="3">
        <v>14.0</v>
      </c>
      <c r="G182" s="4" t="s">
        <v>7618</v>
      </c>
      <c r="H182" s="3">
        <v>4.83367209E8</v>
      </c>
      <c r="I182" s="4" t="s">
        <v>8040</v>
      </c>
      <c r="J182" s="4" t="s">
        <v>61</v>
      </c>
      <c r="K182" s="3">
        <v>1428.0</v>
      </c>
      <c r="L182" s="4" t="s">
        <v>8058</v>
      </c>
      <c r="M182" s="3">
        <v>0.0</v>
      </c>
      <c r="N182" s="3">
        <v>0.0</v>
      </c>
      <c r="O182" s="4" t="s">
        <v>8042</v>
      </c>
      <c r="P182" s="4" t="s">
        <v>8043</v>
      </c>
      <c r="Q182" s="4" t="s">
        <v>8044</v>
      </c>
      <c r="R182" s="4" t="s">
        <v>35</v>
      </c>
      <c r="S182" s="4" t="s">
        <v>8045</v>
      </c>
      <c r="T182" s="3">
        <v>0.0</v>
      </c>
      <c r="U182" s="3">
        <v>0.0</v>
      </c>
      <c r="V182" s="3">
        <v>2020.0</v>
      </c>
      <c r="W182" s="4" t="s">
        <v>8046</v>
      </c>
      <c r="X182" s="4" t="s">
        <v>8068</v>
      </c>
      <c r="Y182" s="4" t="s">
        <v>8069</v>
      </c>
      <c r="Z182" s="17">
        <v>45461.958333333336</v>
      </c>
      <c r="AA182" s="4" t="s">
        <v>8049</v>
      </c>
    </row>
    <row r="183" ht="14.25" customHeight="1">
      <c r="A183" s="11">
        <v>2040.0</v>
      </c>
      <c r="B183" s="11">
        <v>12527.0</v>
      </c>
      <c r="C183" s="11">
        <v>2013.0</v>
      </c>
      <c r="D183" s="11">
        <v>2026.0</v>
      </c>
      <c r="E183" s="12" t="s">
        <v>8067</v>
      </c>
      <c r="F183" s="11">
        <v>14.0</v>
      </c>
      <c r="G183" s="12" t="s">
        <v>7618</v>
      </c>
      <c r="H183" s="11">
        <v>4.83367209E8</v>
      </c>
      <c r="I183" s="12" t="s">
        <v>8040</v>
      </c>
      <c r="J183" s="12" t="s">
        <v>61</v>
      </c>
      <c r="K183" s="11">
        <v>1428.0</v>
      </c>
      <c r="L183" s="12" t="s">
        <v>8058</v>
      </c>
      <c r="M183" s="11">
        <v>0.0</v>
      </c>
      <c r="N183" s="11">
        <v>0.0</v>
      </c>
      <c r="O183" s="12" t="s">
        <v>8042</v>
      </c>
      <c r="P183" s="12" t="s">
        <v>8043</v>
      </c>
      <c r="Q183" s="12" t="s">
        <v>8044</v>
      </c>
      <c r="R183" s="12" t="s">
        <v>35</v>
      </c>
      <c r="S183" s="12" t="s">
        <v>8045</v>
      </c>
      <c r="T183" s="11">
        <v>0.0</v>
      </c>
      <c r="U183" s="11">
        <v>0.0</v>
      </c>
      <c r="V183" s="11">
        <v>2023.0</v>
      </c>
      <c r="W183" s="12" t="s">
        <v>8046</v>
      </c>
      <c r="X183" s="12" t="s">
        <v>8068</v>
      </c>
      <c r="Y183" s="12" t="s">
        <v>8069</v>
      </c>
      <c r="Z183" s="18">
        <v>45461.958333333336</v>
      </c>
      <c r="AA183" s="12" t="s">
        <v>8049</v>
      </c>
    </row>
    <row r="184" ht="14.25" customHeight="1">
      <c r="A184" s="3">
        <v>2040.0</v>
      </c>
      <c r="B184" s="3">
        <v>12527.0</v>
      </c>
      <c r="C184" s="3">
        <v>2013.0</v>
      </c>
      <c r="D184" s="3">
        <v>2026.0</v>
      </c>
      <c r="E184" s="4" t="s">
        <v>8067</v>
      </c>
      <c r="F184" s="3">
        <v>14.0</v>
      </c>
      <c r="G184" s="4" t="s">
        <v>7618</v>
      </c>
      <c r="H184" s="3">
        <v>4.83367209E8</v>
      </c>
      <c r="I184" s="4" t="s">
        <v>8040</v>
      </c>
      <c r="J184" s="4" t="s">
        <v>61</v>
      </c>
      <c r="K184" s="3">
        <v>1428.0</v>
      </c>
      <c r="L184" s="4" t="s">
        <v>8058</v>
      </c>
      <c r="M184" s="3">
        <v>0.0</v>
      </c>
      <c r="N184" s="3">
        <v>0.0</v>
      </c>
      <c r="O184" s="4" t="s">
        <v>8042</v>
      </c>
      <c r="P184" s="4" t="s">
        <v>8043</v>
      </c>
      <c r="Q184" s="4" t="s">
        <v>8044</v>
      </c>
      <c r="R184" s="4" t="s">
        <v>35</v>
      </c>
      <c r="S184" s="4" t="s">
        <v>8045</v>
      </c>
      <c r="T184" s="3">
        <v>1.9960011E7</v>
      </c>
      <c r="U184" s="3">
        <v>1.996000911E9</v>
      </c>
      <c r="V184" s="3">
        <v>2017.0</v>
      </c>
      <c r="W184" s="4" t="s">
        <v>8046</v>
      </c>
      <c r="X184" s="4" t="s">
        <v>8068</v>
      </c>
      <c r="Y184" s="4" t="s">
        <v>8069</v>
      </c>
      <c r="Z184" s="17">
        <v>45461.958333333336</v>
      </c>
      <c r="AA184" s="4" t="s">
        <v>8049</v>
      </c>
    </row>
    <row r="185" ht="14.25" customHeight="1">
      <c r="A185" s="11">
        <v>2040.0</v>
      </c>
      <c r="B185" s="11">
        <v>12527.0</v>
      </c>
      <c r="C185" s="11">
        <v>2013.0</v>
      </c>
      <c r="D185" s="11">
        <v>2026.0</v>
      </c>
      <c r="E185" s="12" t="s">
        <v>8067</v>
      </c>
      <c r="F185" s="11">
        <v>14.0</v>
      </c>
      <c r="G185" s="12" t="s">
        <v>7618</v>
      </c>
      <c r="H185" s="11">
        <v>4.83367209E8</v>
      </c>
      <c r="I185" s="12" t="s">
        <v>8040</v>
      </c>
      <c r="J185" s="12" t="s">
        <v>61</v>
      </c>
      <c r="K185" s="11">
        <v>1428.0</v>
      </c>
      <c r="L185" s="12" t="s">
        <v>8058</v>
      </c>
      <c r="M185" s="11">
        <v>0.0</v>
      </c>
      <c r="N185" s="11">
        <v>0.0</v>
      </c>
      <c r="O185" s="12" t="s">
        <v>8042</v>
      </c>
      <c r="P185" s="12" t="s">
        <v>8043</v>
      </c>
      <c r="Q185" s="12" t="s">
        <v>8044</v>
      </c>
      <c r="R185" s="12" t="s">
        <v>35</v>
      </c>
      <c r="S185" s="12" t="s">
        <v>8045</v>
      </c>
      <c r="T185" s="11">
        <v>2143998.0</v>
      </c>
      <c r="U185" s="11">
        <v>2143998.0</v>
      </c>
      <c r="V185" s="11">
        <v>2022.0</v>
      </c>
      <c r="W185" s="12" t="s">
        <v>8046</v>
      </c>
      <c r="X185" s="12" t="s">
        <v>8068</v>
      </c>
      <c r="Y185" s="12" t="s">
        <v>8069</v>
      </c>
      <c r="Z185" s="18">
        <v>45461.958333333336</v>
      </c>
      <c r="AA185" s="12" t="s">
        <v>8049</v>
      </c>
    </row>
    <row r="186" ht="14.25" customHeight="1">
      <c r="A186" s="3">
        <v>2040.0</v>
      </c>
      <c r="B186" s="3">
        <v>12527.0</v>
      </c>
      <c r="C186" s="3">
        <v>2013.0</v>
      </c>
      <c r="D186" s="3">
        <v>2026.0</v>
      </c>
      <c r="E186" s="4" t="s">
        <v>8067</v>
      </c>
      <c r="F186" s="3">
        <v>14.0</v>
      </c>
      <c r="G186" s="4" t="s">
        <v>7618</v>
      </c>
      <c r="H186" s="3">
        <v>4.83367209E8</v>
      </c>
      <c r="I186" s="4" t="s">
        <v>8040</v>
      </c>
      <c r="J186" s="4" t="s">
        <v>61</v>
      </c>
      <c r="K186" s="3">
        <v>1428.0</v>
      </c>
      <c r="L186" s="4" t="s">
        <v>8058</v>
      </c>
      <c r="M186" s="3">
        <v>0.0</v>
      </c>
      <c r="N186" s="3">
        <v>0.0</v>
      </c>
      <c r="O186" s="4" t="s">
        <v>8042</v>
      </c>
      <c r="P186" s="4" t="s">
        <v>8043</v>
      </c>
      <c r="Q186" s="4" t="s">
        <v>8044</v>
      </c>
      <c r="R186" s="4" t="s">
        <v>35</v>
      </c>
      <c r="S186" s="4" t="s">
        <v>8045</v>
      </c>
      <c r="T186" s="3">
        <v>3198219.0</v>
      </c>
      <c r="U186" s="3">
        <v>3.19821922E8</v>
      </c>
      <c r="V186" s="3">
        <v>2019.0</v>
      </c>
      <c r="W186" s="4" t="s">
        <v>8046</v>
      </c>
      <c r="X186" s="4" t="s">
        <v>8068</v>
      </c>
      <c r="Y186" s="4" t="s">
        <v>8069</v>
      </c>
      <c r="Z186" s="17">
        <v>45461.958333333336</v>
      </c>
      <c r="AA186" s="4" t="s">
        <v>8049</v>
      </c>
    </row>
    <row r="187" ht="14.25" customHeight="1">
      <c r="A187" s="11">
        <v>2040.0</v>
      </c>
      <c r="B187" s="11">
        <v>12527.0</v>
      </c>
      <c r="C187" s="11">
        <v>2013.0</v>
      </c>
      <c r="D187" s="11">
        <v>2026.0</v>
      </c>
      <c r="E187" s="12" t="s">
        <v>8067</v>
      </c>
      <c r="F187" s="11">
        <v>14.0</v>
      </c>
      <c r="G187" s="12" t="s">
        <v>7618</v>
      </c>
      <c r="H187" s="11">
        <v>4.83367209E8</v>
      </c>
      <c r="I187" s="12" t="s">
        <v>8040</v>
      </c>
      <c r="J187" s="12" t="s">
        <v>61</v>
      </c>
      <c r="K187" s="11">
        <v>1428.0</v>
      </c>
      <c r="L187" s="12" t="s">
        <v>8058</v>
      </c>
      <c r="M187" s="11">
        <v>0.0</v>
      </c>
      <c r="N187" s="11">
        <v>0.0</v>
      </c>
      <c r="O187" s="12" t="s">
        <v>8042</v>
      </c>
      <c r="P187" s="12" t="s">
        <v>8043</v>
      </c>
      <c r="Q187" s="12" t="s">
        <v>8044</v>
      </c>
      <c r="R187" s="12" t="s">
        <v>35</v>
      </c>
      <c r="S187" s="12" t="s">
        <v>8045</v>
      </c>
      <c r="T187" s="11">
        <v>3244011.0</v>
      </c>
      <c r="U187" s="11">
        <v>3.24376347E8</v>
      </c>
      <c r="V187" s="11">
        <v>2021.0</v>
      </c>
      <c r="W187" s="12" t="s">
        <v>8046</v>
      </c>
      <c r="X187" s="12" t="s">
        <v>8068</v>
      </c>
      <c r="Y187" s="12" t="s">
        <v>8069</v>
      </c>
      <c r="Z187" s="18">
        <v>45461.958333333336</v>
      </c>
      <c r="AA187" s="12" t="s">
        <v>8049</v>
      </c>
    </row>
    <row r="188" ht="14.25" customHeight="1">
      <c r="A188" s="3">
        <v>2040.0</v>
      </c>
      <c r="B188" s="3">
        <v>12527.0</v>
      </c>
      <c r="C188" s="3">
        <v>2013.0</v>
      </c>
      <c r="D188" s="3">
        <v>2026.0</v>
      </c>
      <c r="E188" s="4" t="s">
        <v>8067</v>
      </c>
      <c r="F188" s="3">
        <v>14.0</v>
      </c>
      <c r="G188" s="4" t="s">
        <v>7618</v>
      </c>
      <c r="H188" s="3">
        <v>4.83367209E8</v>
      </c>
      <c r="I188" s="4" t="s">
        <v>8040</v>
      </c>
      <c r="J188" s="4" t="s">
        <v>61</v>
      </c>
      <c r="K188" s="3">
        <v>1428.0</v>
      </c>
      <c r="L188" s="4" t="s">
        <v>8058</v>
      </c>
      <c r="M188" s="3">
        <v>0.0</v>
      </c>
      <c r="N188" s="3">
        <v>0.0</v>
      </c>
      <c r="O188" s="4" t="s">
        <v>8042</v>
      </c>
      <c r="P188" s="4" t="s">
        <v>8043</v>
      </c>
      <c r="Q188" s="4" t="s">
        <v>8044</v>
      </c>
      <c r="R188" s="4" t="s">
        <v>35</v>
      </c>
      <c r="S188" s="4" t="s">
        <v>8045</v>
      </c>
      <c r="T188" s="3">
        <v>3.28527572E8</v>
      </c>
      <c r="U188" s="3">
        <v>0.0</v>
      </c>
      <c r="V188" s="3">
        <v>2024.0</v>
      </c>
      <c r="W188" s="4" t="s">
        <v>8046</v>
      </c>
      <c r="X188" s="4" t="s">
        <v>8068</v>
      </c>
      <c r="Y188" s="4" t="s">
        <v>8069</v>
      </c>
      <c r="Z188" s="17">
        <v>45461.958333333336</v>
      </c>
      <c r="AA188" s="4" t="s">
        <v>8049</v>
      </c>
    </row>
    <row r="189" ht="14.25" customHeight="1">
      <c r="A189" s="11">
        <v>2040.0</v>
      </c>
      <c r="B189" s="11">
        <v>12527.0</v>
      </c>
      <c r="C189" s="11">
        <v>2013.0</v>
      </c>
      <c r="D189" s="11">
        <v>2026.0</v>
      </c>
      <c r="E189" s="12" t="s">
        <v>8067</v>
      </c>
      <c r="F189" s="11">
        <v>14.0</v>
      </c>
      <c r="G189" s="12" t="s">
        <v>7618</v>
      </c>
      <c r="H189" s="11">
        <v>4.83367209E8</v>
      </c>
      <c r="I189" s="12" t="s">
        <v>8040</v>
      </c>
      <c r="J189" s="12" t="s">
        <v>61</v>
      </c>
      <c r="K189" s="11">
        <v>1428.0</v>
      </c>
      <c r="L189" s="12" t="s">
        <v>8058</v>
      </c>
      <c r="M189" s="11">
        <v>0.0</v>
      </c>
      <c r="N189" s="11">
        <v>0.0</v>
      </c>
      <c r="O189" s="12" t="s">
        <v>8042</v>
      </c>
      <c r="P189" s="12" t="s">
        <v>8043</v>
      </c>
      <c r="Q189" s="12" t="s">
        <v>8044</v>
      </c>
      <c r="R189" s="12" t="s">
        <v>35</v>
      </c>
      <c r="S189" s="12" t="s">
        <v>8045</v>
      </c>
      <c r="T189" s="11">
        <v>4.086441212E9</v>
      </c>
      <c r="U189" s="11">
        <v>4.051485715E9</v>
      </c>
      <c r="V189" s="11">
        <v>2016.0</v>
      </c>
      <c r="W189" s="12" t="s">
        <v>8046</v>
      </c>
      <c r="X189" s="12" t="s">
        <v>8068</v>
      </c>
      <c r="Y189" s="12" t="s">
        <v>8069</v>
      </c>
      <c r="Z189" s="18">
        <v>45461.958333333336</v>
      </c>
      <c r="AA189" s="12" t="s">
        <v>8049</v>
      </c>
    </row>
    <row r="190" ht="14.25" customHeight="1">
      <c r="A190" s="3">
        <v>2040.0</v>
      </c>
      <c r="B190" s="3">
        <v>12527.0</v>
      </c>
      <c r="C190" s="3">
        <v>2013.0</v>
      </c>
      <c r="D190" s="3">
        <v>2026.0</v>
      </c>
      <c r="E190" s="4" t="s">
        <v>8067</v>
      </c>
      <c r="F190" s="3">
        <v>14.0</v>
      </c>
      <c r="G190" s="4" t="s">
        <v>7618</v>
      </c>
      <c r="H190" s="3">
        <v>4.83367209E8</v>
      </c>
      <c r="I190" s="4" t="s">
        <v>8040</v>
      </c>
      <c r="J190" s="4" t="s">
        <v>61</v>
      </c>
      <c r="K190" s="3">
        <v>1428.0</v>
      </c>
      <c r="L190" s="4" t="s">
        <v>8058</v>
      </c>
      <c r="M190" s="3">
        <v>0.0</v>
      </c>
      <c r="N190" s="3">
        <v>0.0</v>
      </c>
      <c r="O190" s="4" t="s">
        <v>8042</v>
      </c>
      <c r="P190" s="4" t="s">
        <v>8043</v>
      </c>
      <c r="Q190" s="4" t="s">
        <v>8044</v>
      </c>
      <c r="R190" s="4" t="s">
        <v>35</v>
      </c>
      <c r="S190" s="4" t="s">
        <v>8045</v>
      </c>
      <c r="T190" s="3">
        <v>6.6900012E7</v>
      </c>
      <c r="U190" s="3">
        <v>0.0</v>
      </c>
      <c r="V190" s="3">
        <v>2018.0</v>
      </c>
      <c r="W190" s="4" t="s">
        <v>8046</v>
      </c>
      <c r="X190" s="4" t="s">
        <v>8068</v>
      </c>
      <c r="Y190" s="4" t="s">
        <v>8069</v>
      </c>
      <c r="Z190" s="17">
        <v>45461.958333333336</v>
      </c>
      <c r="AA190" s="4" t="s">
        <v>8049</v>
      </c>
    </row>
    <row r="191" ht="14.25" customHeight="1">
      <c r="A191" s="11">
        <v>2040.0</v>
      </c>
      <c r="B191" s="11">
        <v>12527.0</v>
      </c>
      <c r="C191" s="11">
        <v>2013.0</v>
      </c>
      <c r="D191" s="11">
        <v>2026.0</v>
      </c>
      <c r="E191" s="12" t="s">
        <v>8067</v>
      </c>
      <c r="F191" s="11">
        <v>14.0</v>
      </c>
      <c r="G191" s="12" t="s">
        <v>7618</v>
      </c>
      <c r="H191" s="11">
        <v>4.83367209E8</v>
      </c>
      <c r="I191" s="12" t="s">
        <v>8040</v>
      </c>
      <c r="J191" s="12" t="s">
        <v>61</v>
      </c>
      <c r="K191" s="11">
        <v>1428.0</v>
      </c>
      <c r="L191" s="12" t="s">
        <v>8058</v>
      </c>
      <c r="M191" s="11">
        <v>16.0</v>
      </c>
      <c r="N191" s="11">
        <v>0.0</v>
      </c>
      <c r="O191" s="12" t="s">
        <v>8042</v>
      </c>
      <c r="P191" s="12" t="s">
        <v>8043</v>
      </c>
      <c r="Q191" s="12" t="s">
        <v>8044</v>
      </c>
      <c r="R191" s="12" t="s">
        <v>35</v>
      </c>
      <c r="S191" s="12" t="s">
        <v>8045</v>
      </c>
      <c r="T191" s="11">
        <v>0.0</v>
      </c>
      <c r="U191" s="11">
        <v>0.0</v>
      </c>
      <c r="V191" s="11">
        <v>2020.0</v>
      </c>
      <c r="W191" s="12" t="s">
        <v>8046</v>
      </c>
      <c r="X191" s="12" t="s">
        <v>8068</v>
      </c>
      <c r="Y191" s="12" t="s">
        <v>8069</v>
      </c>
      <c r="Z191" s="18">
        <v>45461.958333333336</v>
      </c>
      <c r="AA191" s="12" t="s">
        <v>8049</v>
      </c>
    </row>
    <row r="192" ht="14.25" customHeight="1">
      <c r="A192" s="3">
        <v>2040.0</v>
      </c>
      <c r="B192" s="3">
        <v>12527.0</v>
      </c>
      <c r="C192" s="3">
        <v>2013.0</v>
      </c>
      <c r="D192" s="3">
        <v>2026.0</v>
      </c>
      <c r="E192" s="4" t="s">
        <v>8067</v>
      </c>
      <c r="F192" s="3">
        <v>14.0</v>
      </c>
      <c r="G192" s="4" t="s">
        <v>7618</v>
      </c>
      <c r="H192" s="3">
        <v>4.83367209E8</v>
      </c>
      <c r="I192" s="4" t="s">
        <v>8040</v>
      </c>
      <c r="J192" s="4" t="s">
        <v>61</v>
      </c>
      <c r="K192" s="3">
        <v>1428.0</v>
      </c>
      <c r="L192" s="4" t="s">
        <v>8058</v>
      </c>
      <c r="M192" s="3">
        <v>16.0</v>
      </c>
      <c r="N192" s="3">
        <v>0.0</v>
      </c>
      <c r="O192" s="4" t="s">
        <v>8042</v>
      </c>
      <c r="P192" s="4" t="s">
        <v>8043</v>
      </c>
      <c r="Q192" s="4" t="s">
        <v>8044</v>
      </c>
      <c r="R192" s="4" t="s">
        <v>35</v>
      </c>
      <c r="S192" s="4" t="s">
        <v>8045</v>
      </c>
      <c r="T192" s="3">
        <v>0.0</v>
      </c>
      <c r="U192" s="3">
        <v>0.0</v>
      </c>
      <c r="V192" s="3">
        <v>2023.0</v>
      </c>
      <c r="W192" s="4" t="s">
        <v>8046</v>
      </c>
      <c r="X192" s="4" t="s">
        <v>8068</v>
      </c>
      <c r="Y192" s="4" t="s">
        <v>8069</v>
      </c>
      <c r="Z192" s="17">
        <v>45461.958333333336</v>
      </c>
      <c r="AA192" s="4" t="s">
        <v>8049</v>
      </c>
    </row>
    <row r="193" ht="14.25" customHeight="1">
      <c r="A193" s="11">
        <v>2040.0</v>
      </c>
      <c r="B193" s="11">
        <v>12527.0</v>
      </c>
      <c r="C193" s="11">
        <v>2013.0</v>
      </c>
      <c r="D193" s="11">
        <v>2026.0</v>
      </c>
      <c r="E193" s="12" t="s">
        <v>8067</v>
      </c>
      <c r="F193" s="11">
        <v>14.0</v>
      </c>
      <c r="G193" s="12" t="s">
        <v>7618</v>
      </c>
      <c r="H193" s="11">
        <v>4.83367209E8</v>
      </c>
      <c r="I193" s="12" t="s">
        <v>8040</v>
      </c>
      <c r="J193" s="12" t="s">
        <v>61</v>
      </c>
      <c r="K193" s="11">
        <v>1428.0</v>
      </c>
      <c r="L193" s="12" t="s">
        <v>8058</v>
      </c>
      <c r="M193" s="11">
        <v>16.0</v>
      </c>
      <c r="N193" s="11">
        <v>0.0</v>
      </c>
      <c r="O193" s="12" t="s">
        <v>8042</v>
      </c>
      <c r="P193" s="12" t="s">
        <v>8043</v>
      </c>
      <c r="Q193" s="12" t="s">
        <v>8044</v>
      </c>
      <c r="R193" s="12" t="s">
        <v>35</v>
      </c>
      <c r="S193" s="12" t="s">
        <v>8045</v>
      </c>
      <c r="T193" s="11">
        <v>1.9960011E7</v>
      </c>
      <c r="U193" s="11">
        <v>1.996000911E9</v>
      </c>
      <c r="V193" s="11">
        <v>2017.0</v>
      </c>
      <c r="W193" s="12" t="s">
        <v>8046</v>
      </c>
      <c r="X193" s="12" t="s">
        <v>8068</v>
      </c>
      <c r="Y193" s="12" t="s">
        <v>8069</v>
      </c>
      <c r="Z193" s="18">
        <v>45461.958333333336</v>
      </c>
      <c r="AA193" s="12" t="s">
        <v>8049</v>
      </c>
    </row>
    <row r="194" ht="14.25" customHeight="1">
      <c r="A194" s="3">
        <v>2040.0</v>
      </c>
      <c r="B194" s="3">
        <v>12527.0</v>
      </c>
      <c r="C194" s="3">
        <v>2013.0</v>
      </c>
      <c r="D194" s="3">
        <v>2026.0</v>
      </c>
      <c r="E194" s="4" t="s">
        <v>8067</v>
      </c>
      <c r="F194" s="3">
        <v>14.0</v>
      </c>
      <c r="G194" s="4" t="s">
        <v>7618</v>
      </c>
      <c r="H194" s="3">
        <v>4.83367209E8</v>
      </c>
      <c r="I194" s="4" t="s">
        <v>8040</v>
      </c>
      <c r="J194" s="4" t="s">
        <v>61</v>
      </c>
      <c r="K194" s="3">
        <v>1428.0</v>
      </c>
      <c r="L194" s="4" t="s">
        <v>8058</v>
      </c>
      <c r="M194" s="3">
        <v>16.0</v>
      </c>
      <c r="N194" s="3">
        <v>0.0</v>
      </c>
      <c r="O194" s="4" t="s">
        <v>8042</v>
      </c>
      <c r="P194" s="4" t="s">
        <v>8043</v>
      </c>
      <c r="Q194" s="4" t="s">
        <v>8044</v>
      </c>
      <c r="R194" s="4" t="s">
        <v>35</v>
      </c>
      <c r="S194" s="4" t="s">
        <v>8045</v>
      </c>
      <c r="T194" s="3">
        <v>2143998.0</v>
      </c>
      <c r="U194" s="3">
        <v>2143998.0</v>
      </c>
      <c r="V194" s="3">
        <v>2022.0</v>
      </c>
      <c r="W194" s="4" t="s">
        <v>8046</v>
      </c>
      <c r="X194" s="4" t="s">
        <v>8068</v>
      </c>
      <c r="Y194" s="4" t="s">
        <v>8069</v>
      </c>
      <c r="Z194" s="17">
        <v>45461.958333333336</v>
      </c>
      <c r="AA194" s="4" t="s">
        <v>8049</v>
      </c>
    </row>
    <row r="195" ht="14.25" customHeight="1">
      <c r="A195" s="11">
        <v>2040.0</v>
      </c>
      <c r="B195" s="11">
        <v>12527.0</v>
      </c>
      <c r="C195" s="11">
        <v>2013.0</v>
      </c>
      <c r="D195" s="11">
        <v>2026.0</v>
      </c>
      <c r="E195" s="12" t="s">
        <v>8067</v>
      </c>
      <c r="F195" s="11">
        <v>14.0</v>
      </c>
      <c r="G195" s="12" t="s">
        <v>7618</v>
      </c>
      <c r="H195" s="11">
        <v>4.83367209E8</v>
      </c>
      <c r="I195" s="12" t="s">
        <v>8040</v>
      </c>
      <c r="J195" s="12" t="s">
        <v>61</v>
      </c>
      <c r="K195" s="11">
        <v>1428.0</v>
      </c>
      <c r="L195" s="12" t="s">
        <v>8058</v>
      </c>
      <c r="M195" s="11">
        <v>16.0</v>
      </c>
      <c r="N195" s="11">
        <v>0.0</v>
      </c>
      <c r="O195" s="12" t="s">
        <v>8042</v>
      </c>
      <c r="P195" s="12" t="s">
        <v>8043</v>
      </c>
      <c r="Q195" s="12" t="s">
        <v>8044</v>
      </c>
      <c r="R195" s="12" t="s">
        <v>35</v>
      </c>
      <c r="S195" s="12" t="s">
        <v>8045</v>
      </c>
      <c r="T195" s="11">
        <v>3198219.0</v>
      </c>
      <c r="U195" s="11">
        <v>3.19821922E8</v>
      </c>
      <c r="V195" s="11">
        <v>2019.0</v>
      </c>
      <c r="W195" s="12" t="s">
        <v>8046</v>
      </c>
      <c r="X195" s="12" t="s">
        <v>8068</v>
      </c>
      <c r="Y195" s="12" t="s">
        <v>8069</v>
      </c>
      <c r="Z195" s="18">
        <v>45461.958333333336</v>
      </c>
      <c r="AA195" s="12" t="s">
        <v>8049</v>
      </c>
    </row>
    <row r="196" ht="14.25" customHeight="1">
      <c r="A196" s="3">
        <v>2040.0</v>
      </c>
      <c r="B196" s="3">
        <v>12527.0</v>
      </c>
      <c r="C196" s="3">
        <v>2013.0</v>
      </c>
      <c r="D196" s="3">
        <v>2026.0</v>
      </c>
      <c r="E196" s="4" t="s">
        <v>8067</v>
      </c>
      <c r="F196" s="3">
        <v>14.0</v>
      </c>
      <c r="G196" s="4" t="s">
        <v>7618</v>
      </c>
      <c r="H196" s="3">
        <v>4.83367209E8</v>
      </c>
      <c r="I196" s="4" t="s">
        <v>8040</v>
      </c>
      <c r="J196" s="4" t="s">
        <v>61</v>
      </c>
      <c r="K196" s="3">
        <v>1428.0</v>
      </c>
      <c r="L196" s="4" t="s">
        <v>8058</v>
      </c>
      <c r="M196" s="3">
        <v>16.0</v>
      </c>
      <c r="N196" s="3">
        <v>0.0</v>
      </c>
      <c r="O196" s="4" t="s">
        <v>8042</v>
      </c>
      <c r="P196" s="4" t="s">
        <v>8043</v>
      </c>
      <c r="Q196" s="4" t="s">
        <v>8044</v>
      </c>
      <c r="R196" s="4" t="s">
        <v>35</v>
      </c>
      <c r="S196" s="4" t="s">
        <v>8045</v>
      </c>
      <c r="T196" s="3">
        <v>3244011.0</v>
      </c>
      <c r="U196" s="3">
        <v>3.24376347E8</v>
      </c>
      <c r="V196" s="3">
        <v>2021.0</v>
      </c>
      <c r="W196" s="4" t="s">
        <v>8046</v>
      </c>
      <c r="X196" s="4" t="s">
        <v>8068</v>
      </c>
      <c r="Y196" s="4" t="s">
        <v>8069</v>
      </c>
      <c r="Z196" s="17">
        <v>45461.958333333336</v>
      </c>
      <c r="AA196" s="4" t="s">
        <v>8049</v>
      </c>
    </row>
    <row r="197" ht="14.25" customHeight="1">
      <c r="A197" s="11">
        <v>2040.0</v>
      </c>
      <c r="B197" s="11">
        <v>12527.0</v>
      </c>
      <c r="C197" s="11">
        <v>2013.0</v>
      </c>
      <c r="D197" s="11">
        <v>2026.0</v>
      </c>
      <c r="E197" s="12" t="s">
        <v>8067</v>
      </c>
      <c r="F197" s="11">
        <v>14.0</v>
      </c>
      <c r="G197" s="12" t="s">
        <v>7618</v>
      </c>
      <c r="H197" s="11">
        <v>4.83367209E8</v>
      </c>
      <c r="I197" s="12" t="s">
        <v>8040</v>
      </c>
      <c r="J197" s="12" t="s">
        <v>61</v>
      </c>
      <c r="K197" s="11">
        <v>1428.0</v>
      </c>
      <c r="L197" s="12" t="s">
        <v>8058</v>
      </c>
      <c r="M197" s="11">
        <v>16.0</v>
      </c>
      <c r="N197" s="11">
        <v>0.0</v>
      </c>
      <c r="O197" s="12" t="s">
        <v>8042</v>
      </c>
      <c r="P197" s="12" t="s">
        <v>8043</v>
      </c>
      <c r="Q197" s="12" t="s">
        <v>8044</v>
      </c>
      <c r="R197" s="12" t="s">
        <v>35</v>
      </c>
      <c r="S197" s="12" t="s">
        <v>8045</v>
      </c>
      <c r="T197" s="11">
        <v>3.28527572E8</v>
      </c>
      <c r="U197" s="11">
        <v>0.0</v>
      </c>
      <c r="V197" s="11">
        <v>2024.0</v>
      </c>
      <c r="W197" s="12" t="s">
        <v>8046</v>
      </c>
      <c r="X197" s="12" t="s">
        <v>8068</v>
      </c>
      <c r="Y197" s="12" t="s">
        <v>8069</v>
      </c>
      <c r="Z197" s="18">
        <v>45461.958333333336</v>
      </c>
      <c r="AA197" s="12" t="s">
        <v>8049</v>
      </c>
    </row>
    <row r="198" ht="14.25" customHeight="1">
      <c r="A198" s="3">
        <v>2040.0</v>
      </c>
      <c r="B198" s="3">
        <v>12527.0</v>
      </c>
      <c r="C198" s="3">
        <v>2013.0</v>
      </c>
      <c r="D198" s="3">
        <v>2026.0</v>
      </c>
      <c r="E198" s="4" t="s">
        <v>8067</v>
      </c>
      <c r="F198" s="3">
        <v>14.0</v>
      </c>
      <c r="G198" s="4" t="s">
        <v>7618</v>
      </c>
      <c r="H198" s="3">
        <v>4.83367209E8</v>
      </c>
      <c r="I198" s="4" t="s">
        <v>8040</v>
      </c>
      <c r="J198" s="4" t="s">
        <v>61</v>
      </c>
      <c r="K198" s="3">
        <v>1428.0</v>
      </c>
      <c r="L198" s="4" t="s">
        <v>8058</v>
      </c>
      <c r="M198" s="3">
        <v>16.0</v>
      </c>
      <c r="N198" s="3">
        <v>0.0</v>
      </c>
      <c r="O198" s="4" t="s">
        <v>8042</v>
      </c>
      <c r="P198" s="4" t="s">
        <v>8043</v>
      </c>
      <c r="Q198" s="4" t="s">
        <v>8044</v>
      </c>
      <c r="R198" s="4" t="s">
        <v>35</v>
      </c>
      <c r="S198" s="4" t="s">
        <v>8045</v>
      </c>
      <c r="T198" s="3">
        <v>4.086441212E9</v>
      </c>
      <c r="U198" s="3">
        <v>4.051485715E9</v>
      </c>
      <c r="V198" s="3">
        <v>2016.0</v>
      </c>
      <c r="W198" s="4" t="s">
        <v>8046</v>
      </c>
      <c r="X198" s="4" t="s">
        <v>8068</v>
      </c>
      <c r="Y198" s="4" t="s">
        <v>8069</v>
      </c>
      <c r="Z198" s="17">
        <v>45461.958333333336</v>
      </c>
      <c r="AA198" s="4" t="s">
        <v>8049</v>
      </c>
    </row>
    <row r="199" ht="14.25" customHeight="1">
      <c r="A199" s="11">
        <v>2040.0</v>
      </c>
      <c r="B199" s="11">
        <v>12527.0</v>
      </c>
      <c r="C199" s="11">
        <v>2013.0</v>
      </c>
      <c r="D199" s="11">
        <v>2026.0</v>
      </c>
      <c r="E199" s="12" t="s">
        <v>8067</v>
      </c>
      <c r="F199" s="11">
        <v>14.0</v>
      </c>
      <c r="G199" s="12" t="s">
        <v>7618</v>
      </c>
      <c r="H199" s="11">
        <v>4.83367209E8</v>
      </c>
      <c r="I199" s="12" t="s">
        <v>8040</v>
      </c>
      <c r="J199" s="12" t="s">
        <v>61</v>
      </c>
      <c r="K199" s="11">
        <v>1428.0</v>
      </c>
      <c r="L199" s="12" t="s">
        <v>8058</v>
      </c>
      <c r="M199" s="11">
        <v>16.0</v>
      </c>
      <c r="N199" s="11">
        <v>0.0</v>
      </c>
      <c r="O199" s="12" t="s">
        <v>8042</v>
      </c>
      <c r="P199" s="12" t="s">
        <v>8043</v>
      </c>
      <c r="Q199" s="12" t="s">
        <v>8044</v>
      </c>
      <c r="R199" s="12" t="s">
        <v>35</v>
      </c>
      <c r="S199" s="12" t="s">
        <v>8045</v>
      </c>
      <c r="T199" s="11">
        <v>6.6900012E7</v>
      </c>
      <c r="U199" s="11">
        <v>0.0</v>
      </c>
      <c r="V199" s="11">
        <v>2018.0</v>
      </c>
      <c r="W199" s="12" t="s">
        <v>8046</v>
      </c>
      <c r="X199" s="12" t="s">
        <v>8068</v>
      </c>
      <c r="Y199" s="12" t="s">
        <v>8069</v>
      </c>
      <c r="Z199" s="18">
        <v>45461.958333333336</v>
      </c>
      <c r="AA199" s="12" t="s">
        <v>8049</v>
      </c>
    </row>
    <row r="200" ht="14.25" customHeight="1">
      <c r="A200" s="3">
        <v>2040.0</v>
      </c>
      <c r="B200" s="3">
        <v>12527.0</v>
      </c>
      <c r="C200" s="3">
        <v>2013.0</v>
      </c>
      <c r="D200" s="3">
        <v>2026.0</v>
      </c>
      <c r="E200" s="4" t="s">
        <v>8067</v>
      </c>
      <c r="F200" s="3">
        <v>14.0</v>
      </c>
      <c r="G200" s="4" t="s">
        <v>7618</v>
      </c>
      <c r="H200" s="3">
        <v>4.83367209E8</v>
      </c>
      <c r="I200" s="4" t="s">
        <v>8040</v>
      </c>
      <c r="J200" s="4" t="s">
        <v>61</v>
      </c>
      <c r="K200" s="3">
        <v>1428.0</v>
      </c>
      <c r="L200" s="4" t="s">
        <v>8058</v>
      </c>
      <c r="M200" s="3">
        <v>24.0</v>
      </c>
      <c r="N200" s="3">
        <v>0.0</v>
      </c>
      <c r="O200" s="4" t="s">
        <v>8042</v>
      </c>
      <c r="P200" s="4" t="s">
        <v>8043</v>
      </c>
      <c r="Q200" s="4" t="s">
        <v>8044</v>
      </c>
      <c r="R200" s="4" t="s">
        <v>35</v>
      </c>
      <c r="S200" s="4" t="s">
        <v>8045</v>
      </c>
      <c r="T200" s="3">
        <v>0.0</v>
      </c>
      <c r="U200" s="3">
        <v>0.0</v>
      </c>
      <c r="V200" s="3">
        <v>2020.0</v>
      </c>
      <c r="W200" s="4" t="s">
        <v>8046</v>
      </c>
      <c r="X200" s="4" t="s">
        <v>8068</v>
      </c>
      <c r="Y200" s="4" t="s">
        <v>8069</v>
      </c>
      <c r="Z200" s="17">
        <v>45461.958333333336</v>
      </c>
      <c r="AA200" s="4" t="s">
        <v>8049</v>
      </c>
    </row>
    <row r="201" ht="14.25" customHeight="1">
      <c r="A201" s="11">
        <v>2040.0</v>
      </c>
      <c r="B201" s="11">
        <v>12527.0</v>
      </c>
      <c r="C201" s="11">
        <v>2013.0</v>
      </c>
      <c r="D201" s="11">
        <v>2026.0</v>
      </c>
      <c r="E201" s="12" t="s">
        <v>8067</v>
      </c>
      <c r="F201" s="11">
        <v>14.0</v>
      </c>
      <c r="G201" s="12" t="s">
        <v>7618</v>
      </c>
      <c r="H201" s="11">
        <v>4.83367209E8</v>
      </c>
      <c r="I201" s="12" t="s">
        <v>8040</v>
      </c>
      <c r="J201" s="12" t="s">
        <v>61</v>
      </c>
      <c r="K201" s="11">
        <v>1428.0</v>
      </c>
      <c r="L201" s="12" t="s">
        <v>8058</v>
      </c>
      <c r="M201" s="11">
        <v>24.0</v>
      </c>
      <c r="N201" s="11">
        <v>0.0</v>
      </c>
      <c r="O201" s="12" t="s">
        <v>8042</v>
      </c>
      <c r="P201" s="12" t="s">
        <v>8043</v>
      </c>
      <c r="Q201" s="12" t="s">
        <v>8044</v>
      </c>
      <c r="R201" s="12" t="s">
        <v>35</v>
      </c>
      <c r="S201" s="12" t="s">
        <v>8045</v>
      </c>
      <c r="T201" s="11">
        <v>0.0</v>
      </c>
      <c r="U201" s="11">
        <v>0.0</v>
      </c>
      <c r="V201" s="11">
        <v>2023.0</v>
      </c>
      <c r="W201" s="12" t="s">
        <v>8046</v>
      </c>
      <c r="X201" s="12" t="s">
        <v>8068</v>
      </c>
      <c r="Y201" s="12" t="s">
        <v>8069</v>
      </c>
      <c r="Z201" s="18">
        <v>45461.958333333336</v>
      </c>
      <c r="AA201" s="12" t="s">
        <v>8049</v>
      </c>
    </row>
    <row r="202" ht="14.25" customHeight="1">
      <c r="A202" s="3">
        <v>2040.0</v>
      </c>
      <c r="B202" s="3">
        <v>12527.0</v>
      </c>
      <c r="C202" s="3">
        <v>2013.0</v>
      </c>
      <c r="D202" s="3">
        <v>2026.0</v>
      </c>
      <c r="E202" s="4" t="s">
        <v>8067</v>
      </c>
      <c r="F202" s="3">
        <v>14.0</v>
      </c>
      <c r="G202" s="4" t="s">
        <v>7618</v>
      </c>
      <c r="H202" s="3">
        <v>4.83367209E8</v>
      </c>
      <c r="I202" s="4" t="s">
        <v>8040</v>
      </c>
      <c r="J202" s="4" t="s">
        <v>61</v>
      </c>
      <c r="K202" s="3">
        <v>1428.0</v>
      </c>
      <c r="L202" s="4" t="s">
        <v>8058</v>
      </c>
      <c r="M202" s="3">
        <v>24.0</v>
      </c>
      <c r="N202" s="3">
        <v>0.0</v>
      </c>
      <c r="O202" s="4" t="s">
        <v>8042</v>
      </c>
      <c r="P202" s="4" t="s">
        <v>8043</v>
      </c>
      <c r="Q202" s="4" t="s">
        <v>8044</v>
      </c>
      <c r="R202" s="4" t="s">
        <v>35</v>
      </c>
      <c r="S202" s="4" t="s">
        <v>8045</v>
      </c>
      <c r="T202" s="3">
        <v>1.9960011E7</v>
      </c>
      <c r="U202" s="3">
        <v>1.996000911E9</v>
      </c>
      <c r="V202" s="3">
        <v>2017.0</v>
      </c>
      <c r="W202" s="4" t="s">
        <v>8046</v>
      </c>
      <c r="X202" s="4" t="s">
        <v>8068</v>
      </c>
      <c r="Y202" s="4" t="s">
        <v>8069</v>
      </c>
      <c r="Z202" s="17">
        <v>45461.958333333336</v>
      </c>
      <c r="AA202" s="4" t="s">
        <v>8049</v>
      </c>
    </row>
    <row r="203" ht="14.25" customHeight="1">
      <c r="A203" s="11">
        <v>2040.0</v>
      </c>
      <c r="B203" s="11">
        <v>12527.0</v>
      </c>
      <c r="C203" s="11">
        <v>2013.0</v>
      </c>
      <c r="D203" s="11">
        <v>2026.0</v>
      </c>
      <c r="E203" s="12" t="s">
        <v>8067</v>
      </c>
      <c r="F203" s="11">
        <v>14.0</v>
      </c>
      <c r="G203" s="12" t="s">
        <v>7618</v>
      </c>
      <c r="H203" s="11">
        <v>4.83367209E8</v>
      </c>
      <c r="I203" s="12" t="s">
        <v>8040</v>
      </c>
      <c r="J203" s="12" t="s">
        <v>61</v>
      </c>
      <c r="K203" s="11">
        <v>1428.0</v>
      </c>
      <c r="L203" s="12" t="s">
        <v>8058</v>
      </c>
      <c r="M203" s="11">
        <v>24.0</v>
      </c>
      <c r="N203" s="11">
        <v>0.0</v>
      </c>
      <c r="O203" s="12" t="s">
        <v>8042</v>
      </c>
      <c r="P203" s="12" t="s">
        <v>8043</v>
      </c>
      <c r="Q203" s="12" t="s">
        <v>8044</v>
      </c>
      <c r="R203" s="12" t="s">
        <v>35</v>
      </c>
      <c r="S203" s="12" t="s">
        <v>8045</v>
      </c>
      <c r="T203" s="11">
        <v>2143998.0</v>
      </c>
      <c r="U203" s="11">
        <v>2143998.0</v>
      </c>
      <c r="V203" s="11">
        <v>2022.0</v>
      </c>
      <c r="W203" s="12" t="s">
        <v>8046</v>
      </c>
      <c r="X203" s="12" t="s">
        <v>8068</v>
      </c>
      <c r="Y203" s="12" t="s">
        <v>8069</v>
      </c>
      <c r="Z203" s="18">
        <v>45461.958333333336</v>
      </c>
      <c r="AA203" s="12" t="s">
        <v>8049</v>
      </c>
    </row>
    <row r="204" ht="14.25" customHeight="1">
      <c r="A204" s="3">
        <v>2040.0</v>
      </c>
      <c r="B204" s="3">
        <v>12527.0</v>
      </c>
      <c r="C204" s="3">
        <v>2013.0</v>
      </c>
      <c r="D204" s="3">
        <v>2026.0</v>
      </c>
      <c r="E204" s="4" t="s">
        <v>8067</v>
      </c>
      <c r="F204" s="3">
        <v>14.0</v>
      </c>
      <c r="G204" s="4" t="s">
        <v>7618</v>
      </c>
      <c r="H204" s="3">
        <v>4.83367209E8</v>
      </c>
      <c r="I204" s="4" t="s">
        <v>8040</v>
      </c>
      <c r="J204" s="4" t="s">
        <v>61</v>
      </c>
      <c r="K204" s="3">
        <v>1428.0</v>
      </c>
      <c r="L204" s="4" t="s">
        <v>8058</v>
      </c>
      <c r="M204" s="3">
        <v>24.0</v>
      </c>
      <c r="N204" s="3">
        <v>0.0</v>
      </c>
      <c r="O204" s="4" t="s">
        <v>8042</v>
      </c>
      <c r="P204" s="4" t="s">
        <v>8043</v>
      </c>
      <c r="Q204" s="4" t="s">
        <v>8044</v>
      </c>
      <c r="R204" s="4" t="s">
        <v>35</v>
      </c>
      <c r="S204" s="4" t="s">
        <v>8045</v>
      </c>
      <c r="T204" s="3">
        <v>3198219.0</v>
      </c>
      <c r="U204" s="3">
        <v>3.19821922E8</v>
      </c>
      <c r="V204" s="3">
        <v>2019.0</v>
      </c>
      <c r="W204" s="4" t="s">
        <v>8046</v>
      </c>
      <c r="X204" s="4" t="s">
        <v>8068</v>
      </c>
      <c r="Y204" s="4" t="s">
        <v>8069</v>
      </c>
      <c r="Z204" s="17">
        <v>45461.958333333336</v>
      </c>
      <c r="AA204" s="4" t="s">
        <v>8049</v>
      </c>
    </row>
    <row r="205" ht="14.25" customHeight="1">
      <c r="A205" s="11">
        <v>2040.0</v>
      </c>
      <c r="B205" s="11">
        <v>12527.0</v>
      </c>
      <c r="C205" s="11">
        <v>2013.0</v>
      </c>
      <c r="D205" s="11">
        <v>2026.0</v>
      </c>
      <c r="E205" s="12" t="s">
        <v>8067</v>
      </c>
      <c r="F205" s="11">
        <v>14.0</v>
      </c>
      <c r="G205" s="12" t="s">
        <v>7618</v>
      </c>
      <c r="H205" s="11">
        <v>4.83367209E8</v>
      </c>
      <c r="I205" s="12" t="s">
        <v>8040</v>
      </c>
      <c r="J205" s="12" t="s">
        <v>61</v>
      </c>
      <c r="K205" s="11">
        <v>1428.0</v>
      </c>
      <c r="L205" s="12" t="s">
        <v>8058</v>
      </c>
      <c r="M205" s="11">
        <v>24.0</v>
      </c>
      <c r="N205" s="11">
        <v>0.0</v>
      </c>
      <c r="O205" s="12" t="s">
        <v>8042</v>
      </c>
      <c r="P205" s="12" t="s">
        <v>8043</v>
      </c>
      <c r="Q205" s="12" t="s">
        <v>8044</v>
      </c>
      <c r="R205" s="12" t="s">
        <v>35</v>
      </c>
      <c r="S205" s="12" t="s">
        <v>8045</v>
      </c>
      <c r="T205" s="11">
        <v>3244011.0</v>
      </c>
      <c r="U205" s="11">
        <v>3.24376347E8</v>
      </c>
      <c r="V205" s="11">
        <v>2021.0</v>
      </c>
      <c r="W205" s="12" t="s">
        <v>8046</v>
      </c>
      <c r="X205" s="12" t="s">
        <v>8068</v>
      </c>
      <c r="Y205" s="12" t="s">
        <v>8069</v>
      </c>
      <c r="Z205" s="18">
        <v>45461.958333333336</v>
      </c>
      <c r="AA205" s="12" t="s">
        <v>8049</v>
      </c>
    </row>
    <row r="206" ht="14.25" customHeight="1">
      <c r="A206" s="3">
        <v>2040.0</v>
      </c>
      <c r="B206" s="3">
        <v>12527.0</v>
      </c>
      <c r="C206" s="3">
        <v>2013.0</v>
      </c>
      <c r="D206" s="3">
        <v>2026.0</v>
      </c>
      <c r="E206" s="4" t="s">
        <v>8067</v>
      </c>
      <c r="F206" s="3">
        <v>14.0</v>
      </c>
      <c r="G206" s="4" t="s">
        <v>7618</v>
      </c>
      <c r="H206" s="3">
        <v>4.83367209E8</v>
      </c>
      <c r="I206" s="4" t="s">
        <v>8040</v>
      </c>
      <c r="J206" s="4" t="s">
        <v>61</v>
      </c>
      <c r="K206" s="3">
        <v>1428.0</v>
      </c>
      <c r="L206" s="4" t="s">
        <v>8058</v>
      </c>
      <c r="M206" s="3">
        <v>24.0</v>
      </c>
      <c r="N206" s="3">
        <v>0.0</v>
      </c>
      <c r="O206" s="4" t="s">
        <v>8042</v>
      </c>
      <c r="P206" s="4" t="s">
        <v>8043</v>
      </c>
      <c r="Q206" s="4" t="s">
        <v>8044</v>
      </c>
      <c r="R206" s="4" t="s">
        <v>35</v>
      </c>
      <c r="S206" s="4" t="s">
        <v>8045</v>
      </c>
      <c r="T206" s="3">
        <v>3.28527572E8</v>
      </c>
      <c r="U206" s="3">
        <v>0.0</v>
      </c>
      <c r="V206" s="3">
        <v>2024.0</v>
      </c>
      <c r="W206" s="4" t="s">
        <v>8046</v>
      </c>
      <c r="X206" s="4" t="s">
        <v>8068</v>
      </c>
      <c r="Y206" s="4" t="s">
        <v>8069</v>
      </c>
      <c r="Z206" s="17">
        <v>45461.958333333336</v>
      </c>
      <c r="AA206" s="4" t="s">
        <v>8049</v>
      </c>
    </row>
    <row r="207" ht="14.25" customHeight="1">
      <c r="A207" s="11">
        <v>2040.0</v>
      </c>
      <c r="B207" s="11">
        <v>12527.0</v>
      </c>
      <c r="C207" s="11">
        <v>2013.0</v>
      </c>
      <c r="D207" s="11">
        <v>2026.0</v>
      </c>
      <c r="E207" s="12" t="s">
        <v>8067</v>
      </c>
      <c r="F207" s="11">
        <v>14.0</v>
      </c>
      <c r="G207" s="12" t="s">
        <v>7618</v>
      </c>
      <c r="H207" s="11">
        <v>4.83367209E8</v>
      </c>
      <c r="I207" s="12" t="s">
        <v>8040</v>
      </c>
      <c r="J207" s="12" t="s">
        <v>61</v>
      </c>
      <c r="K207" s="11">
        <v>1428.0</v>
      </c>
      <c r="L207" s="12" t="s">
        <v>8058</v>
      </c>
      <c r="M207" s="11">
        <v>24.0</v>
      </c>
      <c r="N207" s="11">
        <v>0.0</v>
      </c>
      <c r="O207" s="12" t="s">
        <v>8042</v>
      </c>
      <c r="P207" s="12" t="s">
        <v>8043</v>
      </c>
      <c r="Q207" s="12" t="s">
        <v>8044</v>
      </c>
      <c r="R207" s="12" t="s">
        <v>35</v>
      </c>
      <c r="S207" s="12" t="s">
        <v>8045</v>
      </c>
      <c r="T207" s="11">
        <v>4.086441212E9</v>
      </c>
      <c r="U207" s="11">
        <v>4.051485715E9</v>
      </c>
      <c r="V207" s="11">
        <v>2016.0</v>
      </c>
      <c r="W207" s="12" t="s">
        <v>8046</v>
      </c>
      <c r="X207" s="12" t="s">
        <v>8068</v>
      </c>
      <c r="Y207" s="12" t="s">
        <v>8069</v>
      </c>
      <c r="Z207" s="18">
        <v>45461.958333333336</v>
      </c>
      <c r="AA207" s="12" t="s">
        <v>8049</v>
      </c>
    </row>
    <row r="208" ht="14.25" customHeight="1">
      <c r="A208" s="3">
        <v>2040.0</v>
      </c>
      <c r="B208" s="3">
        <v>12527.0</v>
      </c>
      <c r="C208" s="3">
        <v>2013.0</v>
      </c>
      <c r="D208" s="3">
        <v>2026.0</v>
      </c>
      <c r="E208" s="4" t="s">
        <v>8067</v>
      </c>
      <c r="F208" s="3">
        <v>14.0</v>
      </c>
      <c r="G208" s="4" t="s">
        <v>7618</v>
      </c>
      <c r="H208" s="3">
        <v>4.83367209E8</v>
      </c>
      <c r="I208" s="4" t="s">
        <v>8040</v>
      </c>
      <c r="J208" s="4" t="s">
        <v>61</v>
      </c>
      <c r="K208" s="3">
        <v>1428.0</v>
      </c>
      <c r="L208" s="4" t="s">
        <v>8058</v>
      </c>
      <c r="M208" s="3">
        <v>24.0</v>
      </c>
      <c r="N208" s="3">
        <v>0.0</v>
      </c>
      <c r="O208" s="4" t="s">
        <v>8042</v>
      </c>
      <c r="P208" s="4" t="s">
        <v>8043</v>
      </c>
      <c r="Q208" s="4" t="s">
        <v>8044</v>
      </c>
      <c r="R208" s="4" t="s">
        <v>35</v>
      </c>
      <c r="S208" s="4" t="s">
        <v>8045</v>
      </c>
      <c r="T208" s="3">
        <v>6.6900012E7</v>
      </c>
      <c r="U208" s="3">
        <v>0.0</v>
      </c>
      <c r="V208" s="3">
        <v>2018.0</v>
      </c>
      <c r="W208" s="4" t="s">
        <v>8046</v>
      </c>
      <c r="X208" s="4" t="s">
        <v>8068</v>
      </c>
      <c r="Y208" s="4" t="s">
        <v>8069</v>
      </c>
      <c r="Z208" s="17">
        <v>45461.958333333336</v>
      </c>
      <c r="AA208" s="4" t="s">
        <v>8049</v>
      </c>
    </row>
    <row r="209" ht="14.25" customHeight="1">
      <c r="A209" s="11">
        <v>2039.0</v>
      </c>
      <c r="B209" s="11">
        <v>12526.0</v>
      </c>
      <c r="C209" s="11">
        <v>2013.0</v>
      </c>
      <c r="D209" s="11">
        <v>2026.0</v>
      </c>
      <c r="E209" s="12" t="s">
        <v>8070</v>
      </c>
      <c r="F209" s="11">
        <v>14.0</v>
      </c>
      <c r="G209" s="12" t="s">
        <v>7618</v>
      </c>
      <c r="H209" s="11">
        <v>1.672609006E9</v>
      </c>
      <c r="I209" s="12" t="s">
        <v>8040</v>
      </c>
      <c r="J209" s="12" t="s">
        <v>61</v>
      </c>
      <c r="K209" s="11">
        <v>3652.0</v>
      </c>
      <c r="L209" s="12" t="s">
        <v>8041</v>
      </c>
      <c r="M209" s="11">
        <v>0.0</v>
      </c>
      <c r="N209" s="11">
        <v>0.0</v>
      </c>
      <c r="O209" s="12" t="s">
        <v>8042</v>
      </c>
      <c r="P209" s="12" t="s">
        <v>8043</v>
      </c>
      <c r="Q209" s="12" t="s">
        <v>8044</v>
      </c>
      <c r="R209" s="12" t="s">
        <v>35</v>
      </c>
      <c r="S209" s="12" t="s">
        <v>8045</v>
      </c>
      <c r="T209" s="11">
        <v>1.1689037151E10</v>
      </c>
      <c r="U209" s="11">
        <v>1.168903715E9</v>
      </c>
      <c r="V209" s="11">
        <v>2023.0</v>
      </c>
      <c r="W209" s="12" t="s">
        <v>8071</v>
      </c>
      <c r="X209" s="12" t="s">
        <v>8072</v>
      </c>
      <c r="Y209" s="12" t="s">
        <v>8073</v>
      </c>
      <c r="Z209" s="18">
        <v>45461.958333333336</v>
      </c>
      <c r="AA209" s="12" t="s">
        <v>8049</v>
      </c>
    </row>
    <row r="210" ht="14.25" customHeight="1">
      <c r="A210" s="3">
        <v>2039.0</v>
      </c>
      <c r="B210" s="3">
        <v>12526.0</v>
      </c>
      <c r="C210" s="3">
        <v>2013.0</v>
      </c>
      <c r="D210" s="3">
        <v>2026.0</v>
      </c>
      <c r="E210" s="4" t="s">
        <v>8070</v>
      </c>
      <c r="F210" s="3">
        <v>14.0</v>
      </c>
      <c r="G210" s="4" t="s">
        <v>7618</v>
      </c>
      <c r="H210" s="3">
        <v>1.672609006E9</v>
      </c>
      <c r="I210" s="4" t="s">
        <v>8040</v>
      </c>
      <c r="J210" s="4" t="s">
        <v>61</v>
      </c>
      <c r="K210" s="3">
        <v>3652.0</v>
      </c>
      <c r="L210" s="4" t="s">
        <v>8041</v>
      </c>
      <c r="M210" s="3">
        <v>0.0</v>
      </c>
      <c r="N210" s="3">
        <v>0.0</v>
      </c>
      <c r="O210" s="4" t="s">
        <v>8042</v>
      </c>
      <c r="P210" s="4" t="s">
        <v>8043</v>
      </c>
      <c r="Q210" s="4" t="s">
        <v>8044</v>
      </c>
      <c r="R210" s="4" t="s">
        <v>35</v>
      </c>
      <c r="S210" s="4" t="s">
        <v>8045</v>
      </c>
      <c r="T210" s="3">
        <v>1.24756568E8</v>
      </c>
      <c r="U210" s="3">
        <v>1.2198634162E10</v>
      </c>
      <c r="V210" s="3">
        <v>2017.0</v>
      </c>
      <c r="W210" s="4" t="s">
        <v>8071</v>
      </c>
      <c r="X210" s="4" t="s">
        <v>8072</v>
      </c>
      <c r="Y210" s="4" t="s">
        <v>8073</v>
      </c>
      <c r="Z210" s="17">
        <v>45461.958333333336</v>
      </c>
      <c r="AA210" s="4" t="s">
        <v>8049</v>
      </c>
    </row>
    <row r="211" ht="14.25" customHeight="1">
      <c r="A211" s="11">
        <v>2039.0</v>
      </c>
      <c r="B211" s="11">
        <v>12526.0</v>
      </c>
      <c r="C211" s="11">
        <v>2013.0</v>
      </c>
      <c r="D211" s="11">
        <v>2026.0</v>
      </c>
      <c r="E211" s="12" t="s">
        <v>8070</v>
      </c>
      <c r="F211" s="11">
        <v>14.0</v>
      </c>
      <c r="G211" s="12" t="s">
        <v>7618</v>
      </c>
      <c r="H211" s="11">
        <v>1.672609006E9</v>
      </c>
      <c r="I211" s="12" t="s">
        <v>8040</v>
      </c>
      <c r="J211" s="12" t="s">
        <v>61</v>
      </c>
      <c r="K211" s="11">
        <v>3652.0</v>
      </c>
      <c r="L211" s="12" t="s">
        <v>8041</v>
      </c>
      <c r="M211" s="11">
        <v>0.0</v>
      </c>
      <c r="N211" s="11">
        <v>0.0</v>
      </c>
      <c r="O211" s="12" t="s">
        <v>8042</v>
      </c>
      <c r="P211" s="12" t="s">
        <v>8043</v>
      </c>
      <c r="Q211" s="12" t="s">
        <v>8044</v>
      </c>
      <c r="R211" s="12" t="s">
        <v>35</v>
      </c>
      <c r="S211" s="12" t="s">
        <v>8045</v>
      </c>
      <c r="T211" s="11">
        <v>1.34039251E8</v>
      </c>
      <c r="U211" s="11">
        <v>4.771619075E9</v>
      </c>
      <c r="V211" s="11">
        <v>2018.0</v>
      </c>
      <c r="W211" s="12" t="s">
        <v>8071</v>
      </c>
      <c r="X211" s="12" t="s">
        <v>8072</v>
      </c>
      <c r="Y211" s="12" t="s">
        <v>8073</v>
      </c>
      <c r="Z211" s="18">
        <v>45461.958333333336</v>
      </c>
      <c r="AA211" s="12" t="s">
        <v>8049</v>
      </c>
    </row>
    <row r="212" ht="14.25" customHeight="1">
      <c r="A212" s="3">
        <v>2039.0</v>
      </c>
      <c r="B212" s="3">
        <v>12526.0</v>
      </c>
      <c r="C212" s="3">
        <v>2013.0</v>
      </c>
      <c r="D212" s="3">
        <v>2026.0</v>
      </c>
      <c r="E212" s="4" t="s">
        <v>8070</v>
      </c>
      <c r="F212" s="3">
        <v>14.0</v>
      </c>
      <c r="G212" s="4" t="s">
        <v>7618</v>
      </c>
      <c r="H212" s="3">
        <v>1.672609006E9</v>
      </c>
      <c r="I212" s="4" t="s">
        <v>8040</v>
      </c>
      <c r="J212" s="4" t="s">
        <v>61</v>
      </c>
      <c r="K212" s="3">
        <v>3652.0</v>
      </c>
      <c r="L212" s="4" t="s">
        <v>8041</v>
      </c>
      <c r="M212" s="3">
        <v>0.0</v>
      </c>
      <c r="N212" s="3">
        <v>0.0</v>
      </c>
      <c r="O212" s="4" t="s">
        <v>8042</v>
      </c>
      <c r="P212" s="4" t="s">
        <v>8043</v>
      </c>
      <c r="Q212" s="4" t="s">
        <v>8044</v>
      </c>
      <c r="R212" s="4" t="s">
        <v>35</v>
      </c>
      <c r="S212" s="4" t="s">
        <v>8045</v>
      </c>
      <c r="T212" s="3">
        <v>1.3507680971E10</v>
      </c>
      <c r="U212" s="3">
        <v>1.3180686738E10</v>
      </c>
      <c r="V212" s="3">
        <v>2016.0</v>
      </c>
      <c r="W212" s="4" t="s">
        <v>8071</v>
      </c>
      <c r="X212" s="4" t="s">
        <v>8072</v>
      </c>
      <c r="Y212" s="4" t="s">
        <v>8073</v>
      </c>
      <c r="Z212" s="17">
        <v>45461.958333333336</v>
      </c>
      <c r="AA212" s="4" t="s">
        <v>8049</v>
      </c>
    </row>
    <row r="213" ht="14.25" customHeight="1">
      <c r="A213" s="11">
        <v>2039.0</v>
      </c>
      <c r="B213" s="11">
        <v>12526.0</v>
      </c>
      <c r="C213" s="11">
        <v>2013.0</v>
      </c>
      <c r="D213" s="11">
        <v>2026.0</v>
      </c>
      <c r="E213" s="12" t="s">
        <v>8070</v>
      </c>
      <c r="F213" s="11">
        <v>14.0</v>
      </c>
      <c r="G213" s="12" t="s">
        <v>7618</v>
      </c>
      <c r="H213" s="11">
        <v>1.672609006E9</v>
      </c>
      <c r="I213" s="12" t="s">
        <v>8040</v>
      </c>
      <c r="J213" s="12" t="s">
        <v>61</v>
      </c>
      <c r="K213" s="11">
        <v>3652.0</v>
      </c>
      <c r="L213" s="12" t="s">
        <v>8041</v>
      </c>
      <c r="M213" s="11">
        <v>0.0</v>
      </c>
      <c r="N213" s="11">
        <v>0.0</v>
      </c>
      <c r="O213" s="12" t="s">
        <v>8042</v>
      </c>
      <c r="P213" s="12" t="s">
        <v>8043</v>
      </c>
      <c r="Q213" s="12" t="s">
        <v>8044</v>
      </c>
      <c r="R213" s="12" t="s">
        <v>35</v>
      </c>
      <c r="S213" s="12" t="s">
        <v>8045</v>
      </c>
      <c r="T213" s="11">
        <v>1.443342446E9</v>
      </c>
      <c r="U213" s="11">
        <v>0.0</v>
      </c>
      <c r="V213" s="11">
        <v>2024.0</v>
      </c>
      <c r="W213" s="12" t="s">
        <v>8071</v>
      </c>
      <c r="X213" s="12" t="s">
        <v>8072</v>
      </c>
      <c r="Y213" s="12" t="s">
        <v>8073</v>
      </c>
      <c r="Z213" s="18">
        <v>45461.958333333336</v>
      </c>
      <c r="AA213" s="12" t="s">
        <v>8049</v>
      </c>
    </row>
    <row r="214" ht="14.25" customHeight="1">
      <c r="A214" s="3">
        <v>2039.0</v>
      </c>
      <c r="B214" s="3">
        <v>12526.0</v>
      </c>
      <c r="C214" s="3">
        <v>2013.0</v>
      </c>
      <c r="D214" s="3">
        <v>2026.0</v>
      </c>
      <c r="E214" s="4" t="s">
        <v>8070</v>
      </c>
      <c r="F214" s="3">
        <v>14.0</v>
      </c>
      <c r="G214" s="4" t="s">
        <v>7618</v>
      </c>
      <c r="H214" s="3">
        <v>1.672609006E9</v>
      </c>
      <c r="I214" s="4" t="s">
        <v>8040</v>
      </c>
      <c r="J214" s="4" t="s">
        <v>61</v>
      </c>
      <c r="K214" s="3">
        <v>3652.0</v>
      </c>
      <c r="L214" s="4" t="s">
        <v>8041</v>
      </c>
      <c r="M214" s="3">
        <v>0.0</v>
      </c>
      <c r="N214" s="3">
        <v>0.0</v>
      </c>
      <c r="O214" s="4" t="s">
        <v>8042</v>
      </c>
      <c r="P214" s="4" t="s">
        <v>8043</v>
      </c>
      <c r="Q214" s="4" t="s">
        <v>8044</v>
      </c>
      <c r="R214" s="4" t="s">
        <v>35</v>
      </c>
      <c r="S214" s="4" t="s">
        <v>8045</v>
      </c>
      <c r="T214" s="3">
        <v>3.0837226E7</v>
      </c>
      <c r="U214" s="3">
        <v>3.083710166E9</v>
      </c>
      <c r="V214" s="3">
        <v>2021.0</v>
      </c>
      <c r="W214" s="4" t="s">
        <v>8071</v>
      </c>
      <c r="X214" s="4" t="s">
        <v>8072</v>
      </c>
      <c r="Y214" s="4" t="s">
        <v>8073</v>
      </c>
      <c r="Z214" s="17">
        <v>45461.958333333336</v>
      </c>
      <c r="AA214" s="4" t="s">
        <v>8049</v>
      </c>
    </row>
    <row r="215" ht="14.25" customHeight="1">
      <c r="A215" s="11">
        <v>2039.0</v>
      </c>
      <c r="B215" s="11">
        <v>12526.0</v>
      </c>
      <c r="C215" s="11">
        <v>2013.0</v>
      </c>
      <c r="D215" s="11">
        <v>2026.0</v>
      </c>
      <c r="E215" s="12" t="s">
        <v>8070</v>
      </c>
      <c r="F215" s="11">
        <v>14.0</v>
      </c>
      <c r="G215" s="12" t="s">
        <v>7618</v>
      </c>
      <c r="H215" s="11">
        <v>1.672609006E9</v>
      </c>
      <c r="I215" s="12" t="s">
        <v>8040</v>
      </c>
      <c r="J215" s="12" t="s">
        <v>61</v>
      </c>
      <c r="K215" s="11">
        <v>3652.0</v>
      </c>
      <c r="L215" s="12" t="s">
        <v>8041</v>
      </c>
      <c r="M215" s="11">
        <v>0.0</v>
      </c>
      <c r="N215" s="11">
        <v>0.0</v>
      </c>
      <c r="O215" s="12" t="s">
        <v>8042</v>
      </c>
      <c r="P215" s="12" t="s">
        <v>8043</v>
      </c>
      <c r="Q215" s="12" t="s">
        <v>8044</v>
      </c>
      <c r="R215" s="12" t="s">
        <v>35</v>
      </c>
      <c r="S215" s="12" t="s">
        <v>8045</v>
      </c>
      <c r="T215" s="11">
        <v>4.6359012E7</v>
      </c>
      <c r="U215" s="11">
        <v>4.635901289E9</v>
      </c>
      <c r="V215" s="11">
        <v>2019.0</v>
      </c>
      <c r="W215" s="12" t="s">
        <v>8071</v>
      </c>
      <c r="X215" s="12" t="s">
        <v>8072</v>
      </c>
      <c r="Y215" s="12" t="s">
        <v>8073</v>
      </c>
      <c r="Z215" s="18">
        <v>45461.958333333336</v>
      </c>
      <c r="AA215" s="12" t="s">
        <v>8049</v>
      </c>
    </row>
    <row r="216" ht="14.25" customHeight="1">
      <c r="A216" s="3">
        <v>2039.0</v>
      </c>
      <c r="B216" s="3">
        <v>12526.0</v>
      </c>
      <c r="C216" s="3">
        <v>2013.0</v>
      </c>
      <c r="D216" s="3">
        <v>2026.0</v>
      </c>
      <c r="E216" s="4" t="s">
        <v>8070</v>
      </c>
      <c r="F216" s="3">
        <v>14.0</v>
      </c>
      <c r="G216" s="4" t="s">
        <v>7618</v>
      </c>
      <c r="H216" s="3">
        <v>1.672609006E9</v>
      </c>
      <c r="I216" s="4" t="s">
        <v>8040</v>
      </c>
      <c r="J216" s="4" t="s">
        <v>61</v>
      </c>
      <c r="K216" s="3">
        <v>3652.0</v>
      </c>
      <c r="L216" s="4" t="s">
        <v>8041</v>
      </c>
      <c r="M216" s="3">
        <v>0.0</v>
      </c>
      <c r="N216" s="3">
        <v>0.0</v>
      </c>
      <c r="O216" s="4" t="s">
        <v>8042</v>
      </c>
      <c r="P216" s="4" t="s">
        <v>8043</v>
      </c>
      <c r="Q216" s="4" t="s">
        <v>8044</v>
      </c>
      <c r="R216" s="4" t="s">
        <v>35</v>
      </c>
      <c r="S216" s="4" t="s">
        <v>8045</v>
      </c>
      <c r="T216" s="3">
        <v>4.8616623E7</v>
      </c>
      <c r="U216" s="3">
        <v>3.265889691E9</v>
      </c>
      <c r="V216" s="3">
        <v>2020.0</v>
      </c>
      <c r="W216" s="4" t="s">
        <v>8071</v>
      </c>
      <c r="X216" s="4" t="s">
        <v>8072</v>
      </c>
      <c r="Y216" s="4" t="s">
        <v>8073</v>
      </c>
      <c r="Z216" s="17">
        <v>45461.958333333336</v>
      </c>
      <c r="AA216" s="4" t="s">
        <v>8049</v>
      </c>
    </row>
    <row r="217" ht="14.25" customHeight="1">
      <c r="A217" s="11">
        <v>2039.0</v>
      </c>
      <c r="B217" s="11">
        <v>12526.0</v>
      </c>
      <c r="C217" s="11">
        <v>2013.0</v>
      </c>
      <c r="D217" s="11">
        <v>2026.0</v>
      </c>
      <c r="E217" s="12" t="s">
        <v>8070</v>
      </c>
      <c r="F217" s="11">
        <v>14.0</v>
      </c>
      <c r="G217" s="12" t="s">
        <v>7618</v>
      </c>
      <c r="H217" s="11">
        <v>1.672609006E9</v>
      </c>
      <c r="I217" s="12" t="s">
        <v>8040</v>
      </c>
      <c r="J217" s="12" t="s">
        <v>61</v>
      </c>
      <c r="K217" s="11">
        <v>3652.0</v>
      </c>
      <c r="L217" s="12" t="s">
        <v>8041</v>
      </c>
      <c r="M217" s="11">
        <v>0.0</v>
      </c>
      <c r="N217" s="11">
        <v>0.0</v>
      </c>
      <c r="O217" s="12" t="s">
        <v>8042</v>
      </c>
      <c r="P217" s="12" t="s">
        <v>8043</v>
      </c>
      <c r="Q217" s="12" t="s">
        <v>8044</v>
      </c>
      <c r="R217" s="12" t="s">
        <v>35</v>
      </c>
      <c r="S217" s="12" t="s">
        <v>8045</v>
      </c>
      <c r="T217" s="11">
        <v>8.269774054E9</v>
      </c>
      <c r="U217" s="11">
        <v>8.269766961E9</v>
      </c>
      <c r="V217" s="11">
        <v>2022.0</v>
      </c>
      <c r="W217" s="12" t="s">
        <v>8071</v>
      </c>
      <c r="X217" s="12" t="s">
        <v>8072</v>
      </c>
      <c r="Y217" s="12" t="s">
        <v>8073</v>
      </c>
      <c r="Z217" s="18">
        <v>45461.958333333336</v>
      </c>
      <c r="AA217" s="12" t="s">
        <v>8049</v>
      </c>
    </row>
    <row r="218" ht="14.25" customHeight="1">
      <c r="A218" s="3">
        <v>2039.0</v>
      </c>
      <c r="B218" s="3">
        <v>12526.0</v>
      </c>
      <c r="C218" s="3">
        <v>2013.0</v>
      </c>
      <c r="D218" s="3">
        <v>2026.0</v>
      </c>
      <c r="E218" s="4" t="s">
        <v>8070</v>
      </c>
      <c r="F218" s="3">
        <v>14.0</v>
      </c>
      <c r="G218" s="4" t="s">
        <v>7618</v>
      </c>
      <c r="H218" s="3">
        <v>1.672609006E9</v>
      </c>
      <c r="I218" s="4" t="s">
        <v>8040</v>
      </c>
      <c r="J218" s="4" t="s">
        <v>61</v>
      </c>
      <c r="K218" s="3">
        <v>3652.0</v>
      </c>
      <c r="L218" s="4" t="s">
        <v>8041</v>
      </c>
      <c r="M218" s="3">
        <v>10.0</v>
      </c>
      <c r="N218" s="3">
        <v>0.0</v>
      </c>
      <c r="O218" s="4" t="s">
        <v>8042</v>
      </c>
      <c r="P218" s="4" t="s">
        <v>8043</v>
      </c>
      <c r="Q218" s="4" t="s">
        <v>8044</v>
      </c>
      <c r="R218" s="4" t="s">
        <v>35</v>
      </c>
      <c r="S218" s="4" t="s">
        <v>8045</v>
      </c>
      <c r="T218" s="3">
        <v>1.1689037151E10</v>
      </c>
      <c r="U218" s="3">
        <v>1.168903715E9</v>
      </c>
      <c r="V218" s="3">
        <v>2023.0</v>
      </c>
      <c r="W218" s="4" t="s">
        <v>8071</v>
      </c>
      <c r="X218" s="4" t="s">
        <v>8072</v>
      </c>
      <c r="Y218" s="4" t="s">
        <v>8073</v>
      </c>
      <c r="Z218" s="17">
        <v>45461.958333333336</v>
      </c>
      <c r="AA218" s="4" t="s">
        <v>8049</v>
      </c>
    </row>
    <row r="219" ht="14.25" customHeight="1">
      <c r="A219" s="11">
        <v>2039.0</v>
      </c>
      <c r="B219" s="11">
        <v>12526.0</v>
      </c>
      <c r="C219" s="11">
        <v>2013.0</v>
      </c>
      <c r="D219" s="11">
        <v>2026.0</v>
      </c>
      <c r="E219" s="12" t="s">
        <v>8070</v>
      </c>
      <c r="F219" s="11">
        <v>14.0</v>
      </c>
      <c r="G219" s="12" t="s">
        <v>7618</v>
      </c>
      <c r="H219" s="11">
        <v>1.672609006E9</v>
      </c>
      <c r="I219" s="12" t="s">
        <v>8040</v>
      </c>
      <c r="J219" s="12" t="s">
        <v>61</v>
      </c>
      <c r="K219" s="11">
        <v>3652.0</v>
      </c>
      <c r="L219" s="12" t="s">
        <v>8041</v>
      </c>
      <c r="M219" s="11">
        <v>10.0</v>
      </c>
      <c r="N219" s="11">
        <v>0.0</v>
      </c>
      <c r="O219" s="12" t="s">
        <v>8042</v>
      </c>
      <c r="P219" s="12" t="s">
        <v>8043</v>
      </c>
      <c r="Q219" s="12" t="s">
        <v>8044</v>
      </c>
      <c r="R219" s="12" t="s">
        <v>35</v>
      </c>
      <c r="S219" s="12" t="s">
        <v>8045</v>
      </c>
      <c r="T219" s="11">
        <v>1.24756568E8</v>
      </c>
      <c r="U219" s="11">
        <v>1.2198634162E10</v>
      </c>
      <c r="V219" s="11">
        <v>2017.0</v>
      </c>
      <c r="W219" s="12" t="s">
        <v>8071</v>
      </c>
      <c r="X219" s="12" t="s">
        <v>8072</v>
      </c>
      <c r="Y219" s="12" t="s">
        <v>8073</v>
      </c>
      <c r="Z219" s="18">
        <v>45461.958333333336</v>
      </c>
      <c r="AA219" s="12" t="s">
        <v>8049</v>
      </c>
    </row>
    <row r="220" ht="14.25" customHeight="1">
      <c r="A220" s="3">
        <v>2039.0</v>
      </c>
      <c r="B220" s="3">
        <v>12526.0</v>
      </c>
      <c r="C220" s="3">
        <v>2013.0</v>
      </c>
      <c r="D220" s="3">
        <v>2026.0</v>
      </c>
      <c r="E220" s="4" t="s">
        <v>8070</v>
      </c>
      <c r="F220" s="3">
        <v>14.0</v>
      </c>
      <c r="G220" s="4" t="s">
        <v>7618</v>
      </c>
      <c r="H220" s="3">
        <v>1.672609006E9</v>
      </c>
      <c r="I220" s="4" t="s">
        <v>8040</v>
      </c>
      <c r="J220" s="4" t="s">
        <v>61</v>
      </c>
      <c r="K220" s="3">
        <v>3652.0</v>
      </c>
      <c r="L220" s="4" t="s">
        <v>8041</v>
      </c>
      <c r="M220" s="3">
        <v>10.0</v>
      </c>
      <c r="N220" s="3">
        <v>0.0</v>
      </c>
      <c r="O220" s="4" t="s">
        <v>8042</v>
      </c>
      <c r="P220" s="4" t="s">
        <v>8043</v>
      </c>
      <c r="Q220" s="4" t="s">
        <v>8044</v>
      </c>
      <c r="R220" s="4" t="s">
        <v>35</v>
      </c>
      <c r="S220" s="4" t="s">
        <v>8045</v>
      </c>
      <c r="T220" s="3">
        <v>1.34039251E8</v>
      </c>
      <c r="U220" s="3">
        <v>4.771619075E9</v>
      </c>
      <c r="V220" s="3">
        <v>2018.0</v>
      </c>
      <c r="W220" s="4" t="s">
        <v>8071</v>
      </c>
      <c r="X220" s="4" t="s">
        <v>8072</v>
      </c>
      <c r="Y220" s="4" t="s">
        <v>8073</v>
      </c>
      <c r="Z220" s="17">
        <v>45461.958333333336</v>
      </c>
      <c r="AA220" s="4" t="s">
        <v>8049</v>
      </c>
    </row>
    <row r="221" ht="14.25" customHeight="1">
      <c r="A221" s="11">
        <v>2039.0</v>
      </c>
      <c r="B221" s="11">
        <v>12526.0</v>
      </c>
      <c r="C221" s="11">
        <v>2013.0</v>
      </c>
      <c r="D221" s="11">
        <v>2026.0</v>
      </c>
      <c r="E221" s="12" t="s">
        <v>8070</v>
      </c>
      <c r="F221" s="11">
        <v>14.0</v>
      </c>
      <c r="G221" s="12" t="s">
        <v>7618</v>
      </c>
      <c r="H221" s="11">
        <v>1.672609006E9</v>
      </c>
      <c r="I221" s="12" t="s">
        <v>8040</v>
      </c>
      <c r="J221" s="12" t="s">
        <v>61</v>
      </c>
      <c r="K221" s="11">
        <v>3652.0</v>
      </c>
      <c r="L221" s="12" t="s">
        <v>8041</v>
      </c>
      <c r="M221" s="11">
        <v>10.0</v>
      </c>
      <c r="N221" s="11">
        <v>0.0</v>
      </c>
      <c r="O221" s="12" t="s">
        <v>8042</v>
      </c>
      <c r="P221" s="12" t="s">
        <v>8043</v>
      </c>
      <c r="Q221" s="12" t="s">
        <v>8044</v>
      </c>
      <c r="R221" s="12" t="s">
        <v>35</v>
      </c>
      <c r="S221" s="12" t="s">
        <v>8045</v>
      </c>
      <c r="T221" s="11">
        <v>1.3507680971E10</v>
      </c>
      <c r="U221" s="11">
        <v>1.3180686738E10</v>
      </c>
      <c r="V221" s="11">
        <v>2016.0</v>
      </c>
      <c r="W221" s="12" t="s">
        <v>8071</v>
      </c>
      <c r="X221" s="12" t="s">
        <v>8072</v>
      </c>
      <c r="Y221" s="12" t="s">
        <v>8073</v>
      </c>
      <c r="Z221" s="18">
        <v>45461.958333333336</v>
      </c>
      <c r="AA221" s="12" t="s">
        <v>8049</v>
      </c>
    </row>
    <row r="222" ht="14.25" customHeight="1">
      <c r="A222" s="3">
        <v>2039.0</v>
      </c>
      <c r="B222" s="3">
        <v>12526.0</v>
      </c>
      <c r="C222" s="3">
        <v>2013.0</v>
      </c>
      <c r="D222" s="3">
        <v>2026.0</v>
      </c>
      <c r="E222" s="4" t="s">
        <v>8070</v>
      </c>
      <c r="F222" s="3">
        <v>14.0</v>
      </c>
      <c r="G222" s="4" t="s">
        <v>7618</v>
      </c>
      <c r="H222" s="3">
        <v>1.672609006E9</v>
      </c>
      <c r="I222" s="4" t="s">
        <v>8040</v>
      </c>
      <c r="J222" s="4" t="s">
        <v>61</v>
      </c>
      <c r="K222" s="3">
        <v>3652.0</v>
      </c>
      <c r="L222" s="4" t="s">
        <v>8041</v>
      </c>
      <c r="M222" s="3">
        <v>10.0</v>
      </c>
      <c r="N222" s="3">
        <v>0.0</v>
      </c>
      <c r="O222" s="4" t="s">
        <v>8042</v>
      </c>
      <c r="P222" s="4" t="s">
        <v>8043</v>
      </c>
      <c r="Q222" s="4" t="s">
        <v>8044</v>
      </c>
      <c r="R222" s="4" t="s">
        <v>35</v>
      </c>
      <c r="S222" s="4" t="s">
        <v>8045</v>
      </c>
      <c r="T222" s="3">
        <v>1.443342446E9</v>
      </c>
      <c r="U222" s="3">
        <v>0.0</v>
      </c>
      <c r="V222" s="3">
        <v>2024.0</v>
      </c>
      <c r="W222" s="4" t="s">
        <v>8071</v>
      </c>
      <c r="X222" s="4" t="s">
        <v>8072</v>
      </c>
      <c r="Y222" s="4" t="s">
        <v>8073</v>
      </c>
      <c r="Z222" s="17">
        <v>45461.958333333336</v>
      </c>
      <c r="AA222" s="4" t="s">
        <v>8049</v>
      </c>
    </row>
    <row r="223" ht="14.25" customHeight="1">
      <c r="A223" s="11">
        <v>2039.0</v>
      </c>
      <c r="B223" s="11">
        <v>12526.0</v>
      </c>
      <c r="C223" s="11">
        <v>2013.0</v>
      </c>
      <c r="D223" s="11">
        <v>2026.0</v>
      </c>
      <c r="E223" s="12" t="s">
        <v>8070</v>
      </c>
      <c r="F223" s="11">
        <v>14.0</v>
      </c>
      <c r="G223" s="12" t="s">
        <v>7618</v>
      </c>
      <c r="H223" s="11">
        <v>1.672609006E9</v>
      </c>
      <c r="I223" s="12" t="s">
        <v>8040</v>
      </c>
      <c r="J223" s="12" t="s">
        <v>61</v>
      </c>
      <c r="K223" s="11">
        <v>3652.0</v>
      </c>
      <c r="L223" s="12" t="s">
        <v>8041</v>
      </c>
      <c r="M223" s="11">
        <v>10.0</v>
      </c>
      <c r="N223" s="11">
        <v>0.0</v>
      </c>
      <c r="O223" s="12" t="s">
        <v>8042</v>
      </c>
      <c r="P223" s="12" t="s">
        <v>8043</v>
      </c>
      <c r="Q223" s="12" t="s">
        <v>8044</v>
      </c>
      <c r="R223" s="12" t="s">
        <v>35</v>
      </c>
      <c r="S223" s="12" t="s">
        <v>8045</v>
      </c>
      <c r="T223" s="11">
        <v>3.0837226E7</v>
      </c>
      <c r="U223" s="11">
        <v>3.083710166E9</v>
      </c>
      <c r="V223" s="11">
        <v>2021.0</v>
      </c>
      <c r="W223" s="12" t="s">
        <v>8071</v>
      </c>
      <c r="X223" s="12" t="s">
        <v>8072</v>
      </c>
      <c r="Y223" s="12" t="s">
        <v>8073</v>
      </c>
      <c r="Z223" s="18">
        <v>45461.958333333336</v>
      </c>
      <c r="AA223" s="12" t="s">
        <v>8049</v>
      </c>
    </row>
    <row r="224" ht="14.25" customHeight="1">
      <c r="A224" s="3">
        <v>2039.0</v>
      </c>
      <c r="B224" s="3">
        <v>12526.0</v>
      </c>
      <c r="C224" s="3">
        <v>2013.0</v>
      </c>
      <c r="D224" s="3">
        <v>2026.0</v>
      </c>
      <c r="E224" s="4" t="s">
        <v>8070</v>
      </c>
      <c r="F224" s="3">
        <v>14.0</v>
      </c>
      <c r="G224" s="4" t="s">
        <v>7618</v>
      </c>
      <c r="H224" s="3">
        <v>1.672609006E9</v>
      </c>
      <c r="I224" s="4" t="s">
        <v>8040</v>
      </c>
      <c r="J224" s="4" t="s">
        <v>61</v>
      </c>
      <c r="K224" s="3">
        <v>3652.0</v>
      </c>
      <c r="L224" s="4" t="s">
        <v>8041</v>
      </c>
      <c r="M224" s="3">
        <v>10.0</v>
      </c>
      <c r="N224" s="3">
        <v>0.0</v>
      </c>
      <c r="O224" s="4" t="s">
        <v>8042</v>
      </c>
      <c r="P224" s="4" t="s">
        <v>8043</v>
      </c>
      <c r="Q224" s="4" t="s">
        <v>8044</v>
      </c>
      <c r="R224" s="4" t="s">
        <v>35</v>
      </c>
      <c r="S224" s="4" t="s">
        <v>8045</v>
      </c>
      <c r="T224" s="3">
        <v>4.6359012E7</v>
      </c>
      <c r="U224" s="3">
        <v>4.635901289E9</v>
      </c>
      <c r="V224" s="3">
        <v>2019.0</v>
      </c>
      <c r="W224" s="4" t="s">
        <v>8071</v>
      </c>
      <c r="X224" s="4" t="s">
        <v>8072</v>
      </c>
      <c r="Y224" s="4" t="s">
        <v>8073</v>
      </c>
      <c r="Z224" s="17">
        <v>45461.958333333336</v>
      </c>
      <c r="AA224" s="4" t="s">
        <v>8049</v>
      </c>
    </row>
    <row r="225" ht="14.25" customHeight="1">
      <c r="A225" s="11">
        <v>2039.0</v>
      </c>
      <c r="B225" s="11">
        <v>12526.0</v>
      </c>
      <c r="C225" s="11">
        <v>2013.0</v>
      </c>
      <c r="D225" s="11">
        <v>2026.0</v>
      </c>
      <c r="E225" s="12" t="s">
        <v>8070</v>
      </c>
      <c r="F225" s="11">
        <v>14.0</v>
      </c>
      <c r="G225" s="12" t="s">
        <v>7618</v>
      </c>
      <c r="H225" s="11">
        <v>1.672609006E9</v>
      </c>
      <c r="I225" s="12" t="s">
        <v>8040</v>
      </c>
      <c r="J225" s="12" t="s">
        <v>61</v>
      </c>
      <c r="K225" s="11">
        <v>3652.0</v>
      </c>
      <c r="L225" s="12" t="s">
        <v>8041</v>
      </c>
      <c r="M225" s="11">
        <v>10.0</v>
      </c>
      <c r="N225" s="11">
        <v>0.0</v>
      </c>
      <c r="O225" s="12" t="s">
        <v>8042</v>
      </c>
      <c r="P225" s="12" t="s">
        <v>8043</v>
      </c>
      <c r="Q225" s="12" t="s">
        <v>8044</v>
      </c>
      <c r="R225" s="12" t="s">
        <v>35</v>
      </c>
      <c r="S225" s="12" t="s">
        <v>8045</v>
      </c>
      <c r="T225" s="11">
        <v>4.8616623E7</v>
      </c>
      <c r="U225" s="11">
        <v>3.265889691E9</v>
      </c>
      <c r="V225" s="11">
        <v>2020.0</v>
      </c>
      <c r="W225" s="12" t="s">
        <v>8071</v>
      </c>
      <c r="X225" s="12" t="s">
        <v>8072</v>
      </c>
      <c r="Y225" s="12" t="s">
        <v>8073</v>
      </c>
      <c r="Z225" s="18">
        <v>45461.958333333336</v>
      </c>
      <c r="AA225" s="12" t="s">
        <v>8049</v>
      </c>
    </row>
    <row r="226" ht="14.25" customHeight="1">
      <c r="A226" s="3">
        <v>2039.0</v>
      </c>
      <c r="B226" s="3">
        <v>12526.0</v>
      </c>
      <c r="C226" s="3">
        <v>2013.0</v>
      </c>
      <c r="D226" s="3">
        <v>2026.0</v>
      </c>
      <c r="E226" s="4" t="s">
        <v>8070</v>
      </c>
      <c r="F226" s="3">
        <v>14.0</v>
      </c>
      <c r="G226" s="4" t="s">
        <v>7618</v>
      </c>
      <c r="H226" s="3">
        <v>1.672609006E9</v>
      </c>
      <c r="I226" s="4" t="s">
        <v>8040</v>
      </c>
      <c r="J226" s="4" t="s">
        <v>61</v>
      </c>
      <c r="K226" s="3">
        <v>3652.0</v>
      </c>
      <c r="L226" s="4" t="s">
        <v>8041</v>
      </c>
      <c r="M226" s="3">
        <v>10.0</v>
      </c>
      <c r="N226" s="3">
        <v>0.0</v>
      </c>
      <c r="O226" s="4" t="s">
        <v>8042</v>
      </c>
      <c r="P226" s="4" t="s">
        <v>8043</v>
      </c>
      <c r="Q226" s="4" t="s">
        <v>8044</v>
      </c>
      <c r="R226" s="4" t="s">
        <v>35</v>
      </c>
      <c r="S226" s="4" t="s">
        <v>8045</v>
      </c>
      <c r="T226" s="3">
        <v>8.269774054E9</v>
      </c>
      <c r="U226" s="3">
        <v>8.269766961E9</v>
      </c>
      <c r="V226" s="3">
        <v>2022.0</v>
      </c>
      <c r="W226" s="4" t="s">
        <v>8071</v>
      </c>
      <c r="X226" s="4" t="s">
        <v>8072</v>
      </c>
      <c r="Y226" s="4" t="s">
        <v>8073</v>
      </c>
      <c r="Z226" s="17">
        <v>45461.958333333336</v>
      </c>
      <c r="AA226" s="4" t="s">
        <v>8049</v>
      </c>
    </row>
    <row r="227" ht="14.25" customHeight="1">
      <c r="A227" s="11">
        <v>2039.0</v>
      </c>
      <c r="B227" s="11">
        <v>12526.0</v>
      </c>
      <c r="C227" s="11">
        <v>2013.0</v>
      </c>
      <c r="D227" s="11">
        <v>2026.0</v>
      </c>
      <c r="E227" s="12" t="s">
        <v>8070</v>
      </c>
      <c r="F227" s="11">
        <v>14.0</v>
      </c>
      <c r="G227" s="12" t="s">
        <v>7618</v>
      </c>
      <c r="H227" s="11">
        <v>1.672609006E9</v>
      </c>
      <c r="I227" s="12" t="s">
        <v>8040</v>
      </c>
      <c r="J227" s="12" t="s">
        <v>61</v>
      </c>
      <c r="K227" s="11">
        <v>3652.0</v>
      </c>
      <c r="L227" s="12" t="s">
        <v>8041</v>
      </c>
      <c r="M227" s="11">
        <v>12.0</v>
      </c>
      <c r="N227" s="11">
        <v>0.0</v>
      </c>
      <c r="O227" s="12" t="s">
        <v>8042</v>
      </c>
      <c r="P227" s="12" t="s">
        <v>8043</v>
      </c>
      <c r="Q227" s="12" t="s">
        <v>8044</v>
      </c>
      <c r="R227" s="12" t="s">
        <v>35</v>
      </c>
      <c r="S227" s="12" t="s">
        <v>8045</v>
      </c>
      <c r="T227" s="11">
        <v>1.1689037151E10</v>
      </c>
      <c r="U227" s="11">
        <v>1.168903715E9</v>
      </c>
      <c r="V227" s="11">
        <v>2023.0</v>
      </c>
      <c r="W227" s="12" t="s">
        <v>8071</v>
      </c>
      <c r="X227" s="12" t="s">
        <v>8072</v>
      </c>
      <c r="Y227" s="12" t="s">
        <v>8073</v>
      </c>
      <c r="Z227" s="18">
        <v>45461.958333333336</v>
      </c>
      <c r="AA227" s="12" t="s">
        <v>8049</v>
      </c>
    </row>
    <row r="228" ht="14.25" customHeight="1">
      <c r="A228" s="3">
        <v>2039.0</v>
      </c>
      <c r="B228" s="3">
        <v>12526.0</v>
      </c>
      <c r="C228" s="3">
        <v>2013.0</v>
      </c>
      <c r="D228" s="3">
        <v>2026.0</v>
      </c>
      <c r="E228" s="4" t="s">
        <v>8070</v>
      </c>
      <c r="F228" s="3">
        <v>14.0</v>
      </c>
      <c r="G228" s="4" t="s">
        <v>7618</v>
      </c>
      <c r="H228" s="3">
        <v>1.672609006E9</v>
      </c>
      <c r="I228" s="4" t="s">
        <v>8040</v>
      </c>
      <c r="J228" s="4" t="s">
        <v>61</v>
      </c>
      <c r="K228" s="3">
        <v>3652.0</v>
      </c>
      <c r="L228" s="4" t="s">
        <v>8041</v>
      </c>
      <c r="M228" s="3">
        <v>12.0</v>
      </c>
      <c r="N228" s="3">
        <v>0.0</v>
      </c>
      <c r="O228" s="4" t="s">
        <v>8042</v>
      </c>
      <c r="P228" s="4" t="s">
        <v>8043</v>
      </c>
      <c r="Q228" s="4" t="s">
        <v>8044</v>
      </c>
      <c r="R228" s="4" t="s">
        <v>35</v>
      </c>
      <c r="S228" s="4" t="s">
        <v>8045</v>
      </c>
      <c r="T228" s="3">
        <v>1.24756568E8</v>
      </c>
      <c r="U228" s="3">
        <v>1.2198634162E10</v>
      </c>
      <c r="V228" s="3">
        <v>2017.0</v>
      </c>
      <c r="W228" s="4" t="s">
        <v>8071</v>
      </c>
      <c r="X228" s="4" t="s">
        <v>8072</v>
      </c>
      <c r="Y228" s="4" t="s">
        <v>8073</v>
      </c>
      <c r="Z228" s="17">
        <v>45461.958333333336</v>
      </c>
      <c r="AA228" s="4" t="s">
        <v>8049</v>
      </c>
    </row>
    <row r="229" ht="14.25" customHeight="1">
      <c r="A229" s="11">
        <v>2039.0</v>
      </c>
      <c r="B229" s="11">
        <v>12526.0</v>
      </c>
      <c r="C229" s="11">
        <v>2013.0</v>
      </c>
      <c r="D229" s="11">
        <v>2026.0</v>
      </c>
      <c r="E229" s="12" t="s">
        <v>8070</v>
      </c>
      <c r="F229" s="11">
        <v>14.0</v>
      </c>
      <c r="G229" s="12" t="s">
        <v>7618</v>
      </c>
      <c r="H229" s="11">
        <v>1.672609006E9</v>
      </c>
      <c r="I229" s="12" t="s">
        <v>8040</v>
      </c>
      <c r="J229" s="12" t="s">
        <v>61</v>
      </c>
      <c r="K229" s="11">
        <v>3652.0</v>
      </c>
      <c r="L229" s="12" t="s">
        <v>8041</v>
      </c>
      <c r="M229" s="11">
        <v>12.0</v>
      </c>
      <c r="N229" s="11">
        <v>0.0</v>
      </c>
      <c r="O229" s="12" t="s">
        <v>8042</v>
      </c>
      <c r="P229" s="12" t="s">
        <v>8043</v>
      </c>
      <c r="Q229" s="12" t="s">
        <v>8044</v>
      </c>
      <c r="R229" s="12" t="s">
        <v>35</v>
      </c>
      <c r="S229" s="12" t="s">
        <v>8045</v>
      </c>
      <c r="T229" s="11">
        <v>1.34039251E8</v>
      </c>
      <c r="U229" s="11">
        <v>4.771619075E9</v>
      </c>
      <c r="V229" s="11">
        <v>2018.0</v>
      </c>
      <c r="W229" s="12" t="s">
        <v>8071</v>
      </c>
      <c r="X229" s="12" t="s">
        <v>8072</v>
      </c>
      <c r="Y229" s="12" t="s">
        <v>8073</v>
      </c>
      <c r="Z229" s="18">
        <v>45461.958333333336</v>
      </c>
      <c r="AA229" s="12" t="s">
        <v>8049</v>
      </c>
    </row>
    <row r="230" ht="14.25" customHeight="1">
      <c r="A230" s="3">
        <v>2039.0</v>
      </c>
      <c r="B230" s="3">
        <v>12526.0</v>
      </c>
      <c r="C230" s="3">
        <v>2013.0</v>
      </c>
      <c r="D230" s="3">
        <v>2026.0</v>
      </c>
      <c r="E230" s="4" t="s">
        <v>8070</v>
      </c>
      <c r="F230" s="3">
        <v>14.0</v>
      </c>
      <c r="G230" s="4" t="s">
        <v>7618</v>
      </c>
      <c r="H230" s="3">
        <v>1.672609006E9</v>
      </c>
      <c r="I230" s="4" t="s">
        <v>8040</v>
      </c>
      <c r="J230" s="4" t="s">
        <v>61</v>
      </c>
      <c r="K230" s="3">
        <v>3652.0</v>
      </c>
      <c r="L230" s="4" t="s">
        <v>8041</v>
      </c>
      <c r="M230" s="3">
        <v>12.0</v>
      </c>
      <c r="N230" s="3">
        <v>0.0</v>
      </c>
      <c r="O230" s="4" t="s">
        <v>8042</v>
      </c>
      <c r="P230" s="4" t="s">
        <v>8043</v>
      </c>
      <c r="Q230" s="4" t="s">
        <v>8044</v>
      </c>
      <c r="R230" s="4" t="s">
        <v>35</v>
      </c>
      <c r="S230" s="4" t="s">
        <v>8045</v>
      </c>
      <c r="T230" s="3">
        <v>1.3507680971E10</v>
      </c>
      <c r="U230" s="3">
        <v>1.3180686738E10</v>
      </c>
      <c r="V230" s="3">
        <v>2016.0</v>
      </c>
      <c r="W230" s="4" t="s">
        <v>8071</v>
      </c>
      <c r="X230" s="4" t="s">
        <v>8072</v>
      </c>
      <c r="Y230" s="4" t="s">
        <v>8073</v>
      </c>
      <c r="Z230" s="17">
        <v>45461.958333333336</v>
      </c>
      <c r="AA230" s="4" t="s">
        <v>8049</v>
      </c>
    </row>
    <row r="231" ht="14.25" customHeight="1">
      <c r="A231" s="11">
        <v>2039.0</v>
      </c>
      <c r="B231" s="11">
        <v>12526.0</v>
      </c>
      <c r="C231" s="11">
        <v>2013.0</v>
      </c>
      <c r="D231" s="11">
        <v>2026.0</v>
      </c>
      <c r="E231" s="12" t="s">
        <v>8070</v>
      </c>
      <c r="F231" s="11">
        <v>14.0</v>
      </c>
      <c r="G231" s="12" t="s">
        <v>7618</v>
      </c>
      <c r="H231" s="11">
        <v>1.672609006E9</v>
      </c>
      <c r="I231" s="12" t="s">
        <v>8040</v>
      </c>
      <c r="J231" s="12" t="s">
        <v>61</v>
      </c>
      <c r="K231" s="11">
        <v>3652.0</v>
      </c>
      <c r="L231" s="12" t="s">
        <v>8041</v>
      </c>
      <c r="M231" s="11">
        <v>12.0</v>
      </c>
      <c r="N231" s="11">
        <v>0.0</v>
      </c>
      <c r="O231" s="12" t="s">
        <v>8042</v>
      </c>
      <c r="P231" s="12" t="s">
        <v>8043</v>
      </c>
      <c r="Q231" s="12" t="s">
        <v>8044</v>
      </c>
      <c r="R231" s="12" t="s">
        <v>35</v>
      </c>
      <c r="S231" s="12" t="s">
        <v>8045</v>
      </c>
      <c r="T231" s="11">
        <v>1.443342446E9</v>
      </c>
      <c r="U231" s="11">
        <v>0.0</v>
      </c>
      <c r="V231" s="11">
        <v>2024.0</v>
      </c>
      <c r="W231" s="12" t="s">
        <v>8071</v>
      </c>
      <c r="X231" s="12" t="s">
        <v>8072</v>
      </c>
      <c r="Y231" s="12" t="s">
        <v>8073</v>
      </c>
      <c r="Z231" s="18">
        <v>45461.958333333336</v>
      </c>
      <c r="AA231" s="12" t="s">
        <v>8049</v>
      </c>
    </row>
    <row r="232" ht="14.25" customHeight="1">
      <c r="A232" s="3">
        <v>2039.0</v>
      </c>
      <c r="B232" s="3">
        <v>12526.0</v>
      </c>
      <c r="C232" s="3">
        <v>2013.0</v>
      </c>
      <c r="D232" s="3">
        <v>2026.0</v>
      </c>
      <c r="E232" s="4" t="s">
        <v>8070</v>
      </c>
      <c r="F232" s="3">
        <v>14.0</v>
      </c>
      <c r="G232" s="4" t="s">
        <v>7618</v>
      </c>
      <c r="H232" s="3">
        <v>1.672609006E9</v>
      </c>
      <c r="I232" s="4" t="s">
        <v>8040</v>
      </c>
      <c r="J232" s="4" t="s">
        <v>61</v>
      </c>
      <c r="K232" s="3">
        <v>3652.0</v>
      </c>
      <c r="L232" s="4" t="s">
        <v>8041</v>
      </c>
      <c r="M232" s="3">
        <v>12.0</v>
      </c>
      <c r="N232" s="3">
        <v>0.0</v>
      </c>
      <c r="O232" s="4" t="s">
        <v>8042</v>
      </c>
      <c r="P232" s="4" t="s">
        <v>8043</v>
      </c>
      <c r="Q232" s="4" t="s">
        <v>8044</v>
      </c>
      <c r="R232" s="4" t="s">
        <v>35</v>
      </c>
      <c r="S232" s="4" t="s">
        <v>8045</v>
      </c>
      <c r="T232" s="3">
        <v>3.0837226E7</v>
      </c>
      <c r="U232" s="3">
        <v>3.083710166E9</v>
      </c>
      <c r="V232" s="3">
        <v>2021.0</v>
      </c>
      <c r="W232" s="4" t="s">
        <v>8071</v>
      </c>
      <c r="X232" s="4" t="s">
        <v>8072</v>
      </c>
      <c r="Y232" s="4" t="s">
        <v>8073</v>
      </c>
      <c r="Z232" s="17">
        <v>45461.958333333336</v>
      </c>
      <c r="AA232" s="4" t="s">
        <v>8049</v>
      </c>
    </row>
    <row r="233" ht="14.25" customHeight="1">
      <c r="A233" s="11">
        <v>2039.0</v>
      </c>
      <c r="B233" s="11">
        <v>12526.0</v>
      </c>
      <c r="C233" s="11">
        <v>2013.0</v>
      </c>
      <c r="D233" s="11">
        <v>2026.0</v>
      </c>
      <c r="E233" s="12" t="s">
        <v>8070</v>
      </c>
      <c r="F233" s="11">
        <v>14.0</v>
      </c>
      <c r="G233" s="12" t="s">
        <v>7618</v>
      </c>
      <c r="H233" s="11">
        <v>1.672609006E9</v>
      </c>
      <c r="I233" s="12" t="s">
        <v>8040</v>
      </c>
      <c r="J233" s="12" t="s">
        <v>61</v>
      </c>
      <c r="K233" s="11">
        <v>3652.0</v>
      </c>
      <c r="L233" s="12" t="s">
        <v>8041</v>
      </c>
      <c r="M233" s="11">
        <v>12.0</v>
      </c>
      <c r="N233" s="11">
        <v>0.0</v>
      </c>
      <c r="O233" s="12" t="s">
        <v>8042</v>
      </c>
      <c r="P233" s="12" t="s">
        <v>8043</v>
      </c>
      <c r="Q233" s="12" t="s">
        <v>8044</v>
      </c>
      <c r="R233" s="12" t="s">
        <v>35</v>
      </c>
      <c r="S233" s="12" t="s">
        <v>8045</v>
      </c>
      <c r="T233" s="11">
        <v>4.6359012E7</v>
      </c>
      <c r="U233" s="11">
        <v>4.635901289E9</v>
      </c>
      <c r="V233" s="11">
        <v>2019.0</v>
      </c>
      <c r="W233" s="12" t="s">
        <v>8071</v>
      </c>
      <c r="X233" s="12" t="s">
        <v>8072</v>
      </c>
      <c r="Y233" s="12" t="s">
        <v>8073</v>
      </c>
      <c r="Z233" s="18">
        <v>45461.958333333336</v>
      </c>
      <c r="AA233" s="12" t="s">
        <v>8049</v>
      </c>
    </row>
    <row r="234" ht="14.25" customHeight="1">
      <c r="A234" s="3">
        <v>2039.0</v>
      </c>
      <c r="B234" s="3">
        <v>12526.0</v>
      </c>
      <c r="C234" s="3">
        <v>2013.0</v>
      </c>
      <c r="D234" s="3">
        <v>2026.0</v>
      </c>
      <c r="E234" s="4" t="s">
        <v>8070</v>
      </c>
      <c r="F234" s="3">
        <v>14.0</v>
      </c>
      <c r="G234" s="4" t="s">
        <v>7618</v>
      </c>
      <c r="H234" s="3">
        <v>1.672609006E9</v>
      </c>
      <c r="I234" s="4" t="s">
        <v>8040</v>
      </c>
      <c r="J234" s="4" t="s">
        <v>61</v>
      </c>
      <c r="K234" s="3">
        <v>3652.0</v>
      </c>
      <c r="L234" s="4" t="s">
        <v>8041</v>
      </c>
      <c r="M234" s="3">
        <v>12.0</v>
      </c>
      <c r="N234" s="3">
        <v>0.0</v>
      </c>
      <c r="O234" s="4" t="s">
        <v>8042</v>
      </c>
      <c r="P234" s="4" t="s">
        <v>8043</v>
      </c>
      <c r="Q234" s="4" t="s">
        <v>8044</v>
      </c>
      <c r="R234" s="4" t="s">
        <v>35</v>
      </c>
      <c r="S234" s="4" t="s">
        <v>8045</v>
      </c>
      <c r="T234" s="3">
        <v>4.8616623E7</v>
      </c>
      <c r="U234" s="3">
        <v>3.265889691E9</v>
      </c>
      <c r="V234" s="3">
        <v>2020.0</v>
      </c>
      <c r="W234" s="4" t="s">
        <v>8071</v>
      </c>
      <c r="X234" s="4" t="s">
        <v>8072</v>
      </c>
      <c r="Y234" s="4" t="s">
        <v>8073</v>
      </c>
      <c r="Z234" s="17">
        <v>45461.958333333336</v>
      </c>
      <c r="AA234" s="4" t="s">
        <v>8049</v>
      </c>
    </row>
    <row r="235" ht="14.25" customHeight="1">
      <c r="A235" s="11">
        <v>2039.0</v>
      </c>
      <c r="B235" s="11">
        <v>12526.0</v>
      </c>
      <c r="C235" s="11">
        <v>2013.0</v>
      </c>
      <c r="D235" s="11">
        <v>2026.0</v>
      </c>
      <c r="E235" s="12" t="s">
        <v>8070</v>
      </c>
      <c r="F235" s="11">
        <v>14.0</v>
      </c>
      <c r="G235" s="12" t="s">
        <v>7618</v>
      </c>
      <c r="H235" s="11">
        <v>1.672609006E9</v>
      </c>
      <c r="I235" s="12" t="s">
        <v>8040</v>
      </c>
      <c r="J235" s="12" t="s">
        <v>61</v>
      </c>
      <c r="K235" s="11">
        <v>3652.0</v>
      </c>
      <c r="L235" s="12" t="s">
        <v>8041</v>
      </c>
      <c r="M235" s="11">
        <v>12.0</v>
      </c>
      <c r="N235" s="11">
        <v>0.0</v>
      </c>
      <c r="O235" s="12" t="s">
        <v>8042</v>
      </c>
      <c r="P235" s="12" t="s">
        <v>8043</v>
      </c>
      <c r="Q235" s="12" t="s">
        <v>8044</v>
      </c>
      <c r="R235" s="12" t="s">
        <v>35</v>
      </c>
      <c r="S235" s="12" t="s">
        <v>8045</v>
      </c>
      <c r="T235" s="11">
        <v>8.269774054E9</v>
      </c>
      <c r="U235" s="11">
        <v>8.269766961E9</v>
      </c>
      <c r="V235" s="11">
        <v>2022.0</v>
      </c>
      <c r="W235" s="12" t="s">
        <v>8071</v>
      </c>
      <c r="X235" s="12" t="s">
        <v>8072</v>
      </c>
      <c r="Y235" s="12" t="s">
        <v>8073</v>
      </c>
      <c r="Z235" s="18">
        <v>45461.958333333336</v>
      </c>
      <c r="AA235" s="12" t="s">
        <v>8049</v>
      </c>
    </row>
    <row r="236" ht="14.25" customHeight="1">
      <c r="A236" s="3">
        <v>2039.0</v>
      </c>
      <c r="B236" s="3">
        <v>12526.0</v>
      </c>
      <c r="C236" s="3">
        <v>2013.0</v>
      </c>
      <c r="D236" s="3">
        <v>2026.0</v>
      </c>
      <c r="E236" s="4" t="s">
        <v>8070</v>
      </c>
      <c r="F236" s="3">
        <v>14.0</v>
      </c>
      <c r="G236" s="4" t="s">
        <v>7618</v>
      </c>
      <c r="H236" s="3">
        <v>1.672609006E9</v>
      </c>
      <c r="I236" s="4" t="s">
        <v>8040</v>
      </c>
      <c r="J236" s="4" t="s">
        <v>61</v>
      </c>
      <c r="K236" s="3">
        <v>3652.0</v>
      </c>
      <c r="L236" s="4" t="s">
        <v>8041</v>
      </c>
      <c r="M236" s="3">
        <v>20.0</v>
      </c>
      <c r="N236" s="3">
        <v>0.0</v>
      </c>
      <c r="O236" s="4" t="s">
        <v>8042</v>
      </c>
      <c r="P236" s="4" t="s">
        <v>8043</v>
      </c>
      <c r="Q236" s="4" t="s">
        <v>8044</v>
      </c>
      <c r="R236" s="4" t="s">
        <v>35</v>
      </c>
      <c r="S236" s="4" t="s">
        <v>8045</v>
      </c>
      <c r="T236" s="3">
        <v>1.1689037151E10</v>
      </c>
      <c r="U236" s="3">
        <v>1.168903715E9</v>
      </c>
      <c r="V236" s="3">
        <v>2023.0</v>
      </c>
      <c r="W236" s="4" t="s">
        <v>8071</v>
      </c>
      <c r="X236" s="4" t="s">
        <v>8072</v>
      </c>
      <c r="Y236" s="4" t="s">
        <v>8073</v>
      </c>
      <c r="Z236" s="17">
        <v>45461.958333333336</v>
      </c>
      <c r="AA236" s="4" t="s">
        <v>8049</v>
      </c>
    </row>
    <row r="237" ht="14.25" customHeight="1">
      <c r="A237" s="11">
        <v>2039.0</v>
      </c>
      <c r="B237" s="11">
        <v>12526.0</v>
      </c>
      <c r="C237" s="11">
        <v>2013.0</v>
      </c>
      <c r="D237" s="11">
        <v>2026.0</v>
      </c>
      <c r="E237" s="12" t="s">
        <v>8070</v>
      </c>
      <c r="F237" s="11">
        <v>14.0</v>
      </c>
      <c r="G237" s="12" t="s">
        <v>7618</v>
      </c>
      <c r="H237" s="11">
        <v>1.672609006E9</v>
      </c>
      <c r="I237" s="12" t="s">
        <v>8040</v>
      </c>
      <c r="J237" s="12" t="s">
        <v>61</v>
      </c>
      <c r="K237" s="11">
        <v>3652.0</v>
      </c>
      <c r="L237" s="12" t="s">
        <v>8041</v>
      </c>
      <c r="M237" s="11">
        <v>20.0</v>
      </c>
      <c r="N237" s="11">
        <v>0.0</v>
      </c>
      <c r="O237" s="12" t="s">
        <v>8042</v>
      </c>
      <c r="P237" s="12" t="s">
        <v>8043</v>
      </c>
      <c r="Q237" s="12" t="s">
        <v>8044</v>
      </c>
      <c r="R237" s="12" t="s">
        <v>35</v>
      </c>
      <c r="S237" s="12" t="s">
        <v>8045</v>
      </c>
      <c r="T237" s="11">
        <v>1.24756568E8</v>
      </c>
      <c r="U237" s="11">
        <v>1.2198634162E10</v>
      </c>
      <c r="V237" s="11">
        <v>2017.0</v>
      </c>
      <c r="W237" s="12" t="s">
        <v>8071</v>
      </c>
      <c r="X237" s="12" t="s">
        <v>8072</v>
      </c>
      <c r="Y237" s="12" t="s">
        <v>8073</v>
      </c>
      <c r="Z237" s="18">
        <v>45461.958333333336</v>
      </c>
      <c r="AA237" s="12" t="s">
        <v>8049</v>
      </c>
    </row>
    <row r="238" ht="14.25" customHeight="1">
      <c r="A238" s="3">
        <v>2039.0</v>
      </c>
      <c r="B238" s="3">
        <v>12526.0</v>
      </c>
      <c r="C238" s="3">
        <v>2013.0</v>
      </c>
      <c r="D238" s="3">
        <v>2026.0</v>
      </c>
      <c r="E238" s="4" t="s">
        <v>8070</v>
      </c>
      <c r="F238" s="3">
        <v>14.0</v>
      </c>
      <c r="G238" s="4" t="s">
        <v>7618</v>
      </c>
      <c r="H238" s="3">
        <v>1.672609006E9</v>
      </c>
      <c r="I238" s="4" t="s">
        <v>8040</v>
      </c>
      <c r="J238" s="4" t="s">
        <v>61</v>
      </c>
      <c r="K238" s="3">
        <v>3652.0</v>
      </c>
      <c r="L238" s="4" t="s">
        <v>8041</v>
      </c>
      <c r="M238" s="3">
        <v>20.0</v>
      </c>
      <c r="N238" s="3">
        <v>0.0</v>
      </c>
      <c r="O238" s="4" t="s">
        <v>8042</v>
      </c>
      <c r="P238" s="4" t="s">
        <v>8043</v>
      </c>
      <c r="Q238" s="4" t="s">
        <v>8044</v>
      </c>
      <c r="R238" s="4" t="s">
        <v>35</v>
      </c>
      <c r="S238" s="4" t="s">
        <v>8045</v>
      </c>
      <c r="T238" s="3">
        <v>1.34039251E8</v>
      </c>
      <c r="U238" s="3">
        <v>4.771619075E9</v>
      </c>
      <c r="V238" s="3">
        <v>2018.0</v>
      </c>
      <c r="W238" s="4" t="s">
        <v>8071</v>
      </c>
      <c r="X238" s="4" t="s">
        <v>8072</v>
      </c>
      <c r="Y238" s="4" t="s">
        <v>8073</v>
      </c>
      <c r="Z238" s="17">
        <v>45461.958333333336</v>
      </c>
      <c r="AA238" s="4" t="s">
        <v>8049</v>
      </c>
    </row>
    <row r="239" ht="14.25" customHeight="1">
      <c r="A239" s="11">
        <v>2039.0</v>
      </c>
      <c r="B239" s="11">
        <v>12526.0</v>
      </c>
      <c r="C239" s="11">
        <v>2013.0</v>
      </c>
      <c r="D239" s="11">
        <v>2026.0</v>
      </c>
      <c r="E239" s="12" t="s">
        <v>8070</v>
      </c>
      <c r="F239" s="11">
        <v>14.0</v>
      </c>
      <c r="G239" s="12" t="s">
        <v>7618</v>
      </c>
      <c r="H239" s="11">
        <v>1.672609006E9</v>
      </c>
      <c r="I239" s="12" t="s">
        <v>8040</v>
      </c>
      <c r="J239" s="12" t="s">
        <v>61</v>
      </c>
      <c r="K239" s="11">
        <v>3652.0</v>
      </c>
      <c r="L239" s="12" t="s">
        <v>8041</v>
      </c>
      <c r="M239" s="11">
        <v>20.0</v>
      </c>
      <c r="N239" s="11">
        <v>0.0</v>
      </c>
      <c r="O239" s="12" t="s">
        <v>8042</v>
      </c>
      <c r="P239" s="12" t="s">
        <v>8043</v>
      </c>
      <c r="Q239" s="12" t="s">
        <v>8044</v>
      </c>
      <c r="R239" s="12" t="s">
        <v>35</v>
      </c>
      <c r="S239" s="12" t="s">
        <v>8045</v>
      </c>
      <c r="T239" s="11">
        <v>1.3507680971E10</v>
      </c>
      <c r="U239" s="11">
        <v>1.3180686738E10</v>
      </c>
      <c r="V239" s="11">
        <v>2016.0</v>
      </c>
      <c r="W239" s="12" t="s">
        <v>8071</v>
      </c>
      <c r="X239" s="12" t="s">
        <v>8072</v>
      </c>
      <c r="Y239" s="12" t="s">
        <v>8073</v>
      </c>
      <c r="Z239" s="18">
        <v>45461.958333333336</v>
      </c>
      <c r="AA239" s="12" t="s">
        <v>8049</v>
      </c>
    </row>
    <row r="240" ht="14.25" customHeight="1">
      <c r="A240" s="3">
        <v>2039.0</v>
      </c>
      <c r="B240" s="3">
        <v>12526.0</v>
      </c>
      <c r="C240" s="3">
        <v>2013.0</v>
      </c>
      <c r="D240" s="3">
        <v>2026.0</v>
      </c>
      <c r="E240" s="4" t="s">
        <v>8070</v>
      </c>
      <c r="F240" s="3">
        <v>14.0</v>
      </c>
      <c r="G240" s="4" t="s">
        <v>7618</v>
      </c>
      <c r="H240" s="3">
        <v>1.672609006E9</v>
      </c>
      <c r="I240" s="4" t="s">
        <v>8040</v>
      </c>
      <c r="J240" s="4" t="s">
        <v>61</v>
      </c>
      <c r="K240" s="3">
        <v>3652.0</v>
      </c>
      <c r="L240" s="4" t="s">
        <v>8041</v>
      </c>
      <c r="M240" s="3">
        <v>20.0</v>
      </c>
      <c r="N240" s="3">
        <v>0.0</v>
      </c>
      <c r="O240" s="4" t="s">
        <v>8042</v>
      </c>
      <c r="P240" s="4" t="s">
        <v>8043</v>
      </c>
      <c r="Q240" s="4" t="s">
        <v>8044</v>
      </c>
      <c r="R240" s="4" t="s">
        <v>35</v>
      </c>
      <c r="S240" s="4" t="s">
        <v>8045</v>
      </c>
      <c r="T240" s="3">
        <v>1.443342446E9</v>
      </c>
      <c r="U240" s="3">
        <v>0.0</v>
      </c>
      <c r="V240" s="3">
        <v>2024.0</v>
      </c>
      <c r="W240" s="4" t="s">
        <v>8071</v>
      </c>
      <c r="X240" s="4" t="s">
        <v>8072</v>
      </c>
      <c r="Y240" s="4" t="s">
        <v>8073</v>
      </c>
      <c r="Z240" s="17">
        <v>45461.958333333336</v>
      </c>
      <c r="AA240" s="4" t="s">
        <v>8049</v>
      </c>
    </row>
    <row r="241" ht="14.25" customHeight="1">
      <c r="A241" s="11">
        <v>2039.0</v>
      </c>
      <c r="B241" s="11">
        <v>12526.0</v>
      </c>
      <c r="C241" s="11">
        <v>2013.0</v>
      </c>
      <c r="D241" s="11">
        <v>2026.0</v>
      </c>
      <c r="E241" s="12" t="s">
        <v>8070</v>
      </c>
      <c r="F241" s="11">
        <v>14.0</v>
      </c>
      <c r="G241" s="12" t="s">
        <v>7618</v>
      </c>
      <c r="H241" s="11">
        <v>1.672609006E9</v>
      </c>
      <c r="I241" s="12" t="s">
        <v>8040</v>
      </c>
      <c r="J241" s="12" t="s">
        <v>61</v>
      </c>
      <c r="K241" s="11">
        <v>3652.0</v>
      </c>
      <c r="L241" s="12" t="s">
        <v>8041</v>
      </c>
      <c r="M241" s="11">
        <v>20.0</v>
      </c>
      <c r="N241" s="11">
        <v>0.0</v>
      </c>
      <c r="O241" s="12" t="s">
        <v>8042</v>
      </c>
      <c r="P241" s="12" t="s">
        <v>8043</v>
      </c>
      <c r="Q241" s="12" t="s">
        <v>8044</v>
      </c>
      <c r="R241" s="12" t="s">
        <v>35</v>
      </c>
      <c r="S241" s="12" t="s">
        <v>8045</v>
      </c>
      <c r="T241" s="11">
        <v>3.0837226E7</v>
      </c>
      <c r="U241" s="11">
        <v>3.083710166E9</v>
      </c>
      <c r="V241" s="11">
        <v>2021.0</v>
      </c>
      <c r="W241" s="12" t="s">
        <v>8071</v>
      </c>
      <c r="X241" s="12" t="s">
        <v>8072</v>
      </c>
      <c r="Y241" s="12" t="s">
        <v>8073</v>
      </c>
      <c r="Z241" s="18">
        <v>45461.958333333336</v>
      </c>
      <c r="AA241" s="12" t="s">
        <v>8049</v>
      </c>
    </row>
    <row r="242" ht="14.25" customHeight="1">
      <c r="A242" s="3">
        <v>2039.0</v>
      </c>
      <c r="B242" s="3">
        <v>12526.0</v>
      </c>
      <c r="C242" s="3">
        <v>2013.0</v>
      </c>
      <c r="D242" s="3">
        <v>2026.0</v>
      </c>
      <c r="E242" s="4" t="s">
        <v>8070</v>
      </c>
      <c r="F242" s="3">
        <v>14.0</v>
      </c>
      <c r="G242" s="4" t="s">
        <v>7618</v>
      </c>
      <c r="H242" s="3">
        <v>1.672609006E9</v>
      </c>
      <c r="I242" s="4" t="s">
        <v>8040</v>
      </c>
      <c r="J242" s="4" t="s">
        <v>61</v>
      </c>
      <c r="K242" s="3">
        <v>3652.0</v>
      </c>
      <c r="L242" s="4" t="s">
        <v>8041</v>
      </c>
      <c r="M242" s="3">
        <v>20.0</v>
      </c>
      <c r="N242" s="3">
        <v>0.0</v>
      </c>
      <c r="O242" s="4" t="s">
        <v>8042</v>
      </c>
      <c r="P242" s="4" t="s">
        <v>8043</v>
      </c>
      <c r="Q242" s="4" t="s">
        <v>8044</v>
      </c>
      <c r="R242" s="4" t="s">
        <v>35</v>
      </c>
      <c r="S242" s="4" t="s">
        <v>8045</v>
      </c>
      <c r="T242" s="3">
        <v>4.6359012E7</v>
      </c>
      <c r="U242" s="3">
        <v>4.635901289E9</v>
      </c>
      <c r="V242" s="3">
        <v>2019.0</v>
      </c>
      <c r="W242" s="4" t="s">
        <v>8071</v>
      </c>
      <c r="X242" s="4" t="s">
        <v>8072</v>
      </c>
      <c r="Y242" s="4" t="s">
        <v>8073</v>
      </c>
      <c r="Z242" s="17">
        <v>45461.958333333336</v>
      </c>
      <c r="AA242" s="4" t="s">
        <v>8049</v>
      </c>
    </row>
    <row r="243" ht="14.25" customHeight="1">
      <c r="A243" s="11">
        <v>2039.0</v>
      </c>
      <c r="B243" s="11">
        <v>12526.0</v>
      </c>
      <c r="C243" s="11">
        <v>2013.0</v>
      </c>
      <c r="D243" s="11">
        <v>2026.0</v>
      </c>
      <c r="E243" s="12" t="s">
        <v>8070</v>
      </c>
      <c r="F243" s="11">
        <v>14.0</v>
      </c>
      <c r="G243" s="12" t="s">
        <v>7618</v>
      </c>
      <c r="H243" s="11">
        <v>1.672609006E9</v>
      </c>
      <c r="I243" s="12" t="s">
        <v>8040</v>
      </c>
      <c r="J243" s="12" t="s">
        <v>61</v>
      </c>
      <c r="K243" s="11">
        <v>3652.0</v>
      </c>
      <c r="L243" s="12" t="s">
        <v>8041</v>
      </c>
      <c r="M243" s="11">
        <v>20.0</v>
      </c>
      <c r="N243" s="11">
        <v>0.0</v>
      </c>
      <c r="O243" s="12" t="s">
        <v>8042</v>
      </c>
      <c r="P243" s="12" t="s">
        <v>8043</v>
      </c>
      <c r="Q243" s="12" t="s">
        <v>8044</v>
      </c>
      <c r="R243" s="12" t="s">
        <v>35</v>
      </c>
      <c r="S243" s="12" t="s">
        <v>8045</v>
      </c>
      <c r="T243" s="11">
        <v>4.8616623E7</v>
      </c>
      <c r="U243" s="11">
        <v>3.265889691E9</v>
      </c>
      <c r="V243" s="11">
        <v>2020.0</v>
      </c>
      <c r="W243" s="12" t="s">
        <v>8071</v>
      </c>
      <c r="X243" s="12" t="s">
        <v>8072</v>
      </c>
      <c r="Y243" s="12" t="s">
        <v>8073</v>
      </c>
      <c r="Z243" s="18">
        <v>45461.958333333336</v>
      </c>
      <c r="AA243" s="12" t="s">
        <v>8049</v>
      </c>
    </row>
    <row r="244" ht="14.25" customHeight="1">
      <c r="A244" s="3">
        <v>2039.0</v>
      </c>
      <c r="B244" s="3">
        <v>12526.0</v>
      </c>
      <c r="C244" s="3">
        <v>2013.0</v>
      </c>
      <c r="D244" s="3">
        <v>2026.0</v>
      </c>
      <c r="E244" s="4" t="s">
        <v>8070</v>
      </c>
      <c r="F244" s="3">
        <v>14.0</v>
      </c>
      <c r="G244" s="4" t="s">
        <v>7618</v>
      </c>
      <c r="H244" s="3">
        <v>1.672609006E9</v>
      </c>
      <c r="I244" s="4" t="s">
        <v>8040</v>
      </c>
      <c r="J244" s="4" t="s">
        <v>61</v>
      </c>
      <c r="K244" s="3">
        <v>3652.0</v>
      </c>
      <c r="L244" s="4" t="s">
        <v>8041</v>
      </c>
      <c r="M244" s="3">
        <v>20.0</v>
      </c>
      <c r="N244" s="3">
        <v>0.0</v>
      </c>
      <c r="O244" s="4" t="s">
        <v>8042</v>
      </c>
      <c r="P244" s="4" t="s">
        <v>8043</v>
      </c>
      <c r="Q244" s="4" t="s">
        <v>8044</v>
      </c>
      <c r="R244" s="4" t="s">
        <v>35</v>
      </c>
      <c r="S244" s="4" t="s">
        <v>8045</v>
      </c>
      <c r="T244" s="3">
        <v>8.269774054E9</v>
      </c>
      <c r="U244" s="3">
        <v>8.269766961E9</v>
      </c>
      <c r="V244" s="3">
        <v>2022.0</v>
      </c>
      <c r="W244" s="4" t="s">
        <v>8071</v>
      </c>
      <c r="X244" s="4" t="s">
        <v>8072</v>
      </c>
      <c r="Y244" s="4" t="s">
        <v>8073</v>
      </c>
      <c r="Z244" s="17">
        <v>45461.958333333336</v>
      </c>
      <c r="AA244" s="4" t="s">
        <v>8049</v>
      </c>
    </row>
    <row r="245" ht="14.25" customHeight="1">
      <c r="A245" s="11">
        <v>2039.0</v>
      </c>
      <c r="B245" s="11">
        <v>12526.0</v>
      </c>
      <c r="C245" s="11">
        <v>2013.0</v>
      </c>
      <c r="D245" s="11">
        <v>2026.0</v>
      </c>
      <c r="E245" s="12" t="s">
        <v>8070</v>
      </c>
      <c r="F245" s="11">
        <v>14.0</v>
      </c>
      <c r="G245" s="12" t="s">
        <v>7618</v>
      </c>
      <c r="H245" s="11">
        <v>1.672609006E9</v>
      </c>
      <c r="I245" s="12" t="s">
        <v>8040</v>
      </c>
      <c r="J245" s="12" t="s">
        <v>61</v>
      </c>
      <c r="K245" s="11">
        <v>3652.0</v>
      </c>
      <c r="L245" s="12" t="s">
        <v>8041</v>
      </c>
      <c r="M245" s="11">
        <v>22.0</v>
      </c>
      <c r="N245" s="11">
        <v>0.0</v>
      </c>
      <c r="O245" s="12" t="s">
        <v>8042</v>
      </c>
      <c r="P245" s="12" t="s">
        <v>8043</v>
      </c>
      <c r="Q245" s="12" t="s">
        <v>8044</v>
      </c>
      <c r="R245" s="12" t="s">
        <v>35</v>
      </c>
      <c r="S245" s="12" t="s">
        <v>8045</v>
      </c>
      <c r="T245" s="11">
        <v>1.1689037151E10</v>
      </c>
      <c r="U245" s="11">
        <v>1.168903715E9</v>
      </c>
      <c r="V245" s="11">
        <v>2023.0</v>
      </c>
      <c r="W245" s="12" t="s">
        <v>8071</v>
      </c>
      <c r="X245" s="12" t="s">
        <v>8072</v>
      </c>
      <c r="Y245" s="12" t="s">
        <v>8073</v>
      </c>
      <c r="Z245" s="18">
        <v>45461.958333333336</v>
      </c>
      <c r="AA245" s="12" t="s">
        <v>8049</v>
      </c>
    </row>
    <row r="246" ht="14.25" customHeight="1">
      <c r="A246" s="3">
        <v>2039.0</v>
      </c>
      <c r="B246" s="3">
        <v>12526.0</v>
      </c>
      <c r="C246" s="3">
        <v>2013.0</v>
      </c>
      <c r="D246" s="3">
        <v>2026.0</v>
      </c>
      <c r="E246" s="4" t="s">
        <v>8070</v>
      </c>
      <c r="F246" s="3">
        <v>14.0</v>
      </c>
      <c r="G246" s="4" t="s">
        <v>7618</v>
      </c>
      <c r="H246" s="3">
        <v>1.672609006E9</v>
      </c>
      <c r="I246" s="4" t="s">
        <v>8040</v>
      </c>
      <c r="J246" s="4" t="s">
        <v>61</v>
      </c>
      <c r="K246" s="3">
        <v>3652.0</v>
      </c>
      <c r="L246" s="4" t="s">
        <v>8041</v>
      </c>
      <c r="M246" s="3">
        <v>22.0</v>
      </c>
      <c r="N246" s="3">
        <v>0.0</v>
      </c>
      <c r="O246" s="4" t="s">
        <v>8042</v>
      </c>
      <c r="P246" s="4" t="s">
        <v>8043</v>
      </c>
      <c r="Q246" s="4" t="s">
        <v>8044</v>
      </c>
      <c r="R246" s="4" t="s">
        <v>35</v>
      </c>
      <c r="S246" s="4" t="s">
        <v>8045</v>
      </c>
      <c r="T246" s="3">
        <v>1.24756568E8</v>
      </c>
      <c r="U246" s="3">
        <v>1.2198634162E10</v>
      </c>
      <c r="V246" s="3">
        <v>2017.0</v>
      </c>
      <c r="W246" s="4" t="s">
        <v>8071</v>
      </c>
      <c r="X246" s="4" t="s">
        <v>8072</v>
      </c>
      <c r="Y246" s="4" t="s">
        <v>8073</v>
      </c>
      <c r="Z246" s="17">
        <v>45461.958333333336</v>
      </c>
      <c r="AA246" s="4" t="s">
        <v>8049</v>
      </c>
    </row>
    <row r="247" ht="14.25" customHeight="1">
      <c r="A247" s="11">
        <v>2039.0</v>
      </c>
      <c r="B247" s="11">
        <v>12526.0</v>
      </c>
      <c r="C247" s="11">
        <v>2013.0</v>
      </c>
      <c r="D247" s="11">
        <v>2026.0</v>
      </c>
      <c r="E247" s="12" t="s">
        <v>8070</v>
      </c>
      <c r="F247" s="11">
        <v>14.0</v>
      </c>
      <c r="G247" s="12" t="s">
        <v>7618</v>
      </c>
      <c r="H247" s="11">
        <v>1.672609006E9</v>
      </c>
      <c r="I247" s="12" t="s">
        <v>8040</v>
      </c>
      <c r="J247" s="12" t="s">
        <v>61</v>
      </c>
      <c r="K247" s="11">
        <v>3652.0</v>
      </c>
      <c r="L247" s="12" t="s">
        <v>8041</v>
      </c>
      <c r="M247" s="11">
        <v>22.0</v>
      </c>
      <c r="N247" s="11">
        <v>0.0</v>
      </c>
      <c r="O247" s="12" t="s">
        <v>8042</v>
      </c>
      <c r="P247" s="12" t="s">
        <v>8043</v>
      </c>
      <c r="Q247" s="12" t="s">
        <v>8044</v>
      </c>
      <c r="R247" s="12" t="s">
        <v>35</v>
      </c>
      <c r="S247" s="12" t="s">
        <v>8045</v>
      </c>
      <c r="T247" s="11">
        <v>1.34039251E8</v>
      </c>
      <c r="U247" s="11">
        <v>4.771619075E9</v>
      </c>
      <c r="V247" s="11">
        <v>2018.0</v>
      </c>
      <c r="W247" s="12" t="s">
        <v>8071</v>
      </c>
      <c r="X247" s="12" t="s">
        <v>8072</v>
      </c>
      <c r="Y247" s="12" t="s">
        <v>8073</v>
      </c>
      <c r="Z247" s="18">
        <v>45461.958333333336</v>
      </c>
      <c r="AA247" s="12" t="s">
        <v>8049</v>
      </c>
    </row>
    <row r="248" ht="14.25" customHeight="1">
      <c r="A248" s="3">
        <v>2039.0</v>
      </c>
      <c r="B248" s="3">
        <v>12526.0</v>
      </c>
      <c r="C248" s="3">
        <v>2013.0</v>
      </c>
      <c r="D248" s="3">
        <v>2026.0</v>
      </c>
      <c r="E248" s="4" t="s">
        <v>8070</v>
      </c>
      <c r="F248" s="3">
        <v>14.0</v>
      </c>
      <c r="G248" s="4" t="s">
        <v>7618</v>
      </c>
      <c r="H248" s="3">
        <v>1.672609006E9</v>
      </c>
      <c r="I248" s="4" t="s">
        <v>8040</v>
      </c>
      <c r="J248" s="4" t="s">
        <v>61</v>
      </c>
      <c r="K248" s="3">
        <v>3652.0</v>
      </c>
      <c r="L248" s="4" t="s">
        <v>8041</v>
      </c>
      <c r="M248" s="3">
        <v>22.0</v>
      </c>
      <c r="N248" s="3">
        <v>0.0</v>
      </c>
      <c r="O248" s="4" t="s">
        <v>8042</v>
      </c>
      <c r="P248" s="4" t="s">
        <v>8043</v>
      </c>
      <c r="Q248" s="4" t="s">
        <v>8044</v>
      </c>
      <c r="R248" s="4" t="s">
        <v>35</v>
      </c>
      <c r="S248" s="4" t="s">
        <v>8045</v>
      </c>
      <c r="T248" s="3">
        <v>1.3507680971E10</v>
      </c>
      <c r="U248" s="3">
        <v>1.3180686738E10</v>
      </c>
      <c r="V248" s="3">
        <v>2016.0</v>
      </c>
      <c r="W248" s="4" t="s">
        <v>8071</v>
      </c>
      <c r="X248" s="4" t="s">
        <v>8072</v>
      </c>
      <c r="Y248" s="4" t="s">
        <v>8073</v>
      </c>
      <c r="Z248" s="17">
        <v>45461.958333333336</v>
      </c>
      <c r="AA248" s="4" t="s">
        <v>8049</v>
      </c>
    </row>
    <row r="249" ht="14.25" customHeight="1">
      <c r="A249" s="11">
        <v>2039.0</v>
      </c>
      <c r="B249" s="11">
        <v>12526.0</v>
      </c>
      <c r="C249" s="11">
        <v>2013.0</v>
      </c>
      <c r="D249" s="11">
        <v>2026.0</v>
      </c>
      <c r="E249" s="12" t="s">
        <v>8070</v>
      </c>
      <c r="F249" s="11">
        <v>14.0</v>
      </c>
      <c r="G249" s="12" t="s">
        <v>7618</v>
      </c>
      <c r="H249" s="11">
        <v>1.672609006E9</v>
      </c>
      <c r="I249" s="12" t="s">
        <v>8040</v>
      </c>
      <c r="J249" s="12" t="s">
        <v>61</v>
      </c>
      <c r="K249" s="11">
        <v>3652.0</v>
      </c>
      <c r="L249" s="12" t="s">
        <v>8041</v>
      </c>
      <c r="M249" s="11">
        <v>22.0</v>
      </c>
      <c r="N249" s="11">
        <v>0.0</v>
      </c>
      <c r="O249" s="12" t="s">
        <v>8042</v>
      </c>
      <c r="P249" s="12" t="s">
        <v>8043</v>
      </c>
      <c r="Q249" s="12" t="s">
        <v>8044</v>
      </c>
      <c r="R249" s="12" t="s">
        <v>35</v>
      </c>
      <c r="S249" s="12" t="s">
        <v>8045</v>
      </c>
      <c r="T249" s="11">
        <v>1.443342446E9</v>
      </c>
      <c r="U249" s="11">
        <v>0.0</v>
      </c>
      <c r="V249" s="11">
        <v>2024.0</v>
      </c>
      <c r="W249" s="12" t="s">
        <v>8071</v>
      </c>
      <c r="X249" s="12" t="s">
        <v>8072</v>
      </c>
      <c r="Y249" s="12" t="s">
        <v>8073</v>
      </c>
      <c r="Z249" s="18">
        <v>45461.958333333336</v>
      </c>
      <c r="AA249" s="12" t="s">
        <v>8049</v>
      </c>
    </row>
    <row r="250" ht="14.25" customHeight="1">
      <c r="A250" s="3">
        <v>2039.0</v>
      </c>
      <c r="B250" s="3">
        <v>12526.0</v>
      </c>
      <c r="C250" s="3">
        <v>2013.0</v>
      </c>
      <c r="D250" s="3">
        <v>2026.0</v>
      </c>
      <c r="E250" s="4" t="s">
        <v>8070</v>
      </c>
      <c r="F250" s="3">
        <v>14.0</v>
      </c>
      <c r="G250" s="4" t="s">
        <v>7618</v>
      </c>
      <c r="H250" s="3">
        <v>1.672609006E9</v>
      </c>
      <c r="I250" s="4" t="s">
        <v>8040</v>
      </c>
      <c r="J250" s="4" t="s">
        <v>61</v>
      </c>
      <c r="K250" s="3">
        <v>3652.0</v>
      </c>
      <c r="L250" s="4" t="s">
        <v>8041</v>
      </c>
      <c r="M250" s="3">
        <v>22.0</v>
      </c>
      <c r="N250" s="3">
        <v>0.0</v>
      </c>
      <c r="O250" s="4" t="s">
        <v>8042</v>
      </c>
      <c r="P250" s="4" t="s">
        <v>8043</v>
      </c>
      <c r="Q250" s="4" t="s">
        <v>8044</v>
      </c>
      <c r="R250" s="4" t="s">
        <v>35</v>
      </c>
      <c r="S250" s="4" t="s">
        <v>8045</v>
      </c>
      <c r="T250" s="3">
        <v>3.0837226E7</v>
      </c>
      <c r="U250" s="3">
        <v>3.083710166E9</v>
      </c>
      <c r="V250" s="3">
        <v>2021.0</v>
      </c>
      <c r="W250" s="4" t="s">
        <v>8071</v>
      </c>
      <c r="X250" s="4" t="s">
        <v>8072</v>
      </c>
      <c r="Y250" s="4" t="s">
        <v>8073</v>
      </c>
      <c r="Z250" s="17">
        <v>45461.958333333336</v>
      </c>
      <c r="AA250" s="4" t="s">
        <v>8049</v>
      </c>
    </row>
    <row r="251" ht="14.25" customHeight="1">
      <c r="A251" s="11">
        <v>2039.0</v>
      </c>
      <c r="B251" s="11">
        <v>12526.0</v>
      </c>
      <c r="C251" s="11">
        <v>2013.0</v>
      </c>
      <c r="D251" s="11">
        <v>2026.0</v>
      </c>
      <c r="E251" s="12" t="s">
        <v>8070</v>
      </c>
      <c r="F251" s="11">
        <v>14.0</v>
      </c>
      <c r="G251" s="12" t="s">
        <v>7618</v>
      </c>
      <c r="H251" s="11">
        <v>1.672609006E9</v>
      </c>
      <c r="I251" s="12" t="s">
        <v>8040</v>
      </c>
      <c r="J251" s="12" t="s">
        <v>61</v>
      </c>
      <c r="K251" s="11">
        <v>3652.0</v>
      </c>
      <c r="L251" s="12" t="s">
        <v>8041</v>
      </c>
      <c r="M251" s="11">
        <v>22.0</v>
      </c>
      <c r="N251" s="11">
        <v>0.0</v>
      </c>
      <c r="O251" s="12" t="s">
        <v>8042</v>
      </c>
      <c r="P251" s="12" t="s">
        <v>8043</v>
      </c>
      <c r="Q251" s="12" t="s">
        <v>8044</v>
      </c>
      <c r="R251" s="12" t="s">
        <v>35</v>
      </c>
      <c r="S251" s="12" t="s">
        <v>8045</v>
      </c>
      <c r="T251" s="11">
        <v>4.6359012E7</v>
      </c>
      <c r="U251" s="11">
        <v>4.635901289E9</v>
      </c>
      <c r="V251" s="11">
        <v>2019.0</v>
      </c>
      <c r="W251" s="12" t="s">
        <v>8071</v>
      </c>
      <c r="X251" s="12" t="s">
        <v>8072</v>
      </c>
      <c r="Y251" s="12" t="s">
        <v>8073</v>
      </c>
      <c r="Z251" s="18">
        <v>45461.958333333336</v>
      </c>
      <c r="AA251" s="12" t="s">
        <v>8049</v>
      </c>
    </row>
    <row r="252" ht="14.25" customHeight="1">
      <c r="A252" s="3">
        <v>2039.0</v>
      </c>
      <c r="B252" s="3">
        <v>12526.0</v>
      </c>
      <c r="C252" s="3">
        <v>2013.0</v>
      </c>
      <c r="D252" s="3">
        <v>2026.0</v>
      </c>
      <c r="E252" s="4" t="s">
        <v>8070</v>
      </c>
      <c r="F252" s="3">
        <v>14.0</v>
      </c>
      <c r="G252" s="4" t="s">
        <v>7618</v>
      </c>
      <c r="H252" s="3">
        <v>1.672609006E9</v>
      </c>
      <c r="I252" s="4" t="s">
        <v>8040</v>
      </c>
      <c r="J252" s="4" t="s">
        <v>61</v>
      </c>
      <c r="K252" s="3">
        <v>3652.0</v>
      </c>
      <c r="L252" s="4" t="s">
        <v>8041</v>
      </c>
      <c r="M252" s="3">
        <v>22.0</v>
      </c>
      <c r="N252" s="3">
        <v>0.0</v>
      </c>
      <c r="O252" s="4" t="s">
        <v>8042</v>
      </c>
      <c r="P252" s="4" t="s">
        <v>8043</v>
      </c>
      <c r="Q252" s="4" t="s">
        <v>8044</v>
      </c>
      <c r="R252" s="4" t="s">
        <v>35</v>
      </c>
      <c r="S252" s="4" t="s">
        <v>8045</v>
      </c>
      <c r="T252" s="3">
        <v>4.8616623E7</v>
      </c>
      <c r="U252" s="3">
        <v>3.265889691E9</v>
      </c>
      <c r="V252" s="3">
        <v>2020.0</v>
      </c>
      <c r="W252" s="4" t="s">
        <v>8071</v>
      </c>
      <c r="X252" s="4" t="s">
        <v>8072</v>
      </c>
      <c r="Y252" s="4" t="s">
        <v>8073</v>
      </c>
      <c r="Z252" s="17">
        <v>45461.958333333336</v>
      </c>
      <c r="AA252" s="4" t="s">
        <v>8049</v>
      </c>
    </row>
    <row r="253" ht="14.25" customHeight="1">
      <c r="A253" s="11">
        <v>2039.0</v>
      </c>
      <c r="B253" s="11">
        <v>12526.0</v>
      </c>
      <c r="C253" s="11">
        <v>2013.0</v>
      </c>
      <c r="D253" s="11">
        <v>2026.0</v>
      </c>
      <c r="E253" s="12" t="s">
        <v>8070</v>
      </c>
      <c r="F253" s="11">
        <v>14.0</v>
      </c>
      <c r="G253" s="12" t="s">
        <v>7618</v>
      </c>
      <c r="H253" s="11">
        <v>1.672609006E9</v>
      </c>
      <c r="I253" s="12" t="s">
        <v>8040</v>
      </c>
      <c r="J253" s="12" t="s">
        <v>61</v>
      </c>
      <c r="K253" s="11">
        <v>3652.0</v>
      </c>
      <c r="L253" s="12" t="s">
        <v>8041</v>
      </c>
      <c r="M253" s="11">
        <v>22.0</v>
      </c>
      <c r="N253" s="11">
        <v>0.0</v>
      </c>
      <c r="O253" s="12" t="s">
        <v>8042</v>
      </c>
      <c r="P253" s="12" t="s">
        <v>8043</v>
      </c>
      <c r="Q253" s="12" t="s">
        <v>8044</v>
      </c>
      <c r="R253" s="12" t="s">
        <v>35</v>
      </c>
      <c r="S253" s="12" t="s">
        <v>8045</v>
      </c>
      <c r="T253" s="11">
        <v>8.269774054E9</v>
      </c>
      <c r="U253" s="11">
        <v>8.269766961E9</v>
      </c>
      <c r="V253" s="11">
        <v>2022.0</v>
      </c>
      <c r="W253" s="12" t="s">
        <v>8071</v>
      </c>
      <c r="X253" s="12" t="s">
        <v>8072</v>
      </c>
      <c r="Y253" s="12" t="s">
        <v>8073</v>
      </c>
      <c r="Z253" s="18">
        <v>45461.958333333336</v>
      </c>
      <c r="AA253" s="12" t="s">
        <v>8049</v>
      </c>
    </row>
    <row r="254" ht="14.25" customHeight="1">
      <c r="A254" s="3">
        <v>2039.0</v>
      </c>
      <c r="B254" s="3">
        <v>12526.0</v>
      </c>
      <c r="C254" s="3">
        <v>2013.0</v>
      </c>
      <c r="D254" s="3">
        <v>2026.0</v>
      </c>
      <c r="E254" s="4" t="s">
        <v>8070</v>
      </c>
      <c r="F254" s="3">
        <v>14.0</v>
      </c>
      <c r="G254" s="4" t="s">
        <v>7618</v>
      </c>
      <c r="H254" s="3">
        <v>1.672609006E9</v>
      </c>
      <c r="I254" s="4" t="s">
        <v>8040</v>
      </c>
      <c r="J254" s="4" t="s">
        <v>61</v>
      </c>
      <c r="K254" s="3">
        <v>3652.0</v>
      </c>
      <c r="L254" s="4" t="s">
        <v>8041</v>
      </c>
      <c r="M254" s="3">
        <v>23.0</v>
      </c>
      <c r="N254" s="3">
        <v>0.0</v>
      </c>
      <c r="O254" s="4" t="s">
        <v>8042</v>
      </c>
      <c r="P254" s="4" t="s">
        <v>8043</v>
      </c>
      <c r="Q254" s="4" t="s">
        <v>8044</v>
      </c>
      <c r="R254" s="4" t="s">
        <v>35</v>
      </c>
      <c r="S254" s="4" t="s">
        <v>8045</v>
      </c>
      <c r="T254" s="3">
        <v>1.1689037151E10</v>
      </c>
      <c r="U254" s="3">
        <v>1.168903715E9</v>
      </c>
      <c r="V254" s="3">
        <v>2023.0</v>
      </c>
      <c r="W254" s="4" t="s">
        <v>8071</v>
      </c>
      <c r="X254" s="4" t="s">
        <v>8072</v>
      </c>
      <c r="Y254" s="4" t="s">
        <v>8073</v>
      </c>
      <c r="Z254" s="17">
        <v>45461.958333333336</v>
      </c>
      <c r="AA254" s="4" t="s">
        <v>8049</v>
      </c>
    </row>
    <row r="255" ht="14.25" customHeight="1">
      <c r="A255" s="11">
        <v>2039.0</v>
      </c>
      <c r="B255" s="11">
        <v>12526.0</v>
      </c>
      <c r="C255" s="11">
        <v>2013.0</v>
      </c>
      <c r="D255" s="11">
        <v>2026.0</v>
      </c>
      <c r="E255" s="12" t="s">
        <v>8070</v>
      </c>
      <c r="F255" s="11">
        <v>14.0</v>
      </c>
      <c r="G255" s="12" t="s">
        <v>7618</v>
      </c>
      <c r="H255" s="11">
        <v>1.672609006E9</v>
      </c>
      <c r="I255" s="12" t="s">
        <v>8040</v>
      </c>
      <c r="J255" s="12" t="s">
        <v>61</v>
      </c>
      <c r="K255" s="11">
        <v>3652.0</v>
      </c>
      <c r="L255" s="12" t="s">
        <v>8041</v>
      </c>
      <c r="M255" s="11">
        <v>23.0</v>
      </c>
      <c r="N255" s="11">
        <v>0.0</v>
      </c>
      <c r="O255" s="12" t="s">
        <v>8042</v>
      </c>
      <c r="P255" s="12" t="s">
        <v>8043</v>
      </c>
      <c r="Q255" s="12" t="s">
        <v>8044</v>
      </c>
      <c r="R255" s="12" t="s">
        <v>35</v>
      </c>
      <c r="S255" s="12" t="s">
        <v>8045</v>
      </c>
      <c r="T255" s="11">
        <v>1.24756568E8</v>
      </c>
      <c r="U255" s="11">
        <v>1.2198634162E10</v>
      </c>
      <c r="V255" s="11">
        <v>2017.0</v>
      </c>
      <c r="W255" s="12" t="s">
        <v>8071</v>
      </c>
      <c r="X255" s="12" t="s">
        <v>8072</v>
      </c>
      <c r="Y255" s="12" t="s">
        <v>8073</v>
      </c>
      <c r="Z255" s="18">
        <v>45461.958333333336</v>
      </c>
      <c r="AA255" s="12" t="s">
        <v>8049</v>
      </c>
    </row>
    <row r="256" ht="14.25" customHeight="1">
      <c r="A256" s="3">
        <v>2039.0</v>
      </c>
      <c r="B256" s="3">
        <v>12526.0</v>
      </c>
      <c r="C256" s="3">
        <v>2013.0</v>
      </c>
      <c r="D256" s="3">
        <v>2026.0</v>
      </c>
      <c r="E256" s="4" t="s">
        <v>8070</v>
      </c>
      <c r="F256" s="3">
        <v>14.0</v>
      </c>
      <c r="G256" s="4" t="s">
        <v>7618</v>
      </c>
      <c r="H256" s="3">
        <v>1.672609006E9</v>
      </c>
      <c r="I256" s="4" t="s">
        <v>8040</v>
      </c>
      <c r="J256" s="4" t="s">
        <v>61</v>
      </c>
      <c r="K256" s="3">
        <v>3652.0</v>
      </c>
      <c r="L256" s="4" t="s">
        <v>8041</v>
      </c>
      <c r="M256" s="3">
        <v>23.0</v>
      </c>
      <c r="N256" s="3">
        <v>0.0</v>
      </c>
      <c r="O256" s="4" t="s">
        <v>8042</v>
      </c>
      <c r="P256" s="4" t="s">
        <v>8043</v>
      </c>
      <c r="Q256" s="4" t="s">
        <v>8044</v>
      </c>
      <c r="R256" s="4" t="s">
        <v>35</v>
      </c>
      <c r="S256" s="4" t="s">
        <v>8045</v>
      </c>
      <c r="T256" s="3">
        <v>1.34039251E8</v>
      </c>
      <c r="U256" s="3">
        <v>4.771619075E9</v>
      </c>
      <c r="V256" s="3">
        <v>2018.0</v>
      </c>
      <c r="W256" s="4" t="s">
        <v>8071</v>
      </c>
      <c r="X256" s="4" t="s">
        <v>8072</v>
      </c>
      <c r="Y256" s="4" t="s">
        <v>8073</v>
      </c>
      <c r="Z256" s="17">
        <v>45461.958333333336</v>
      </c>
      <c r="AA256" s="4" t="s">
        <v>8049</v>
      </c>
    </row>
    <row r="257" ht="14.25" customHeight="1">
      <c r="A257" s="11">
        <v>2039.0</v>
      </c>
      <c r="B257" s="11">
        <v>12526.0</v>
      </c>
      <c r="C257" s="11">
        <v>2013.0</v>
      </c>
      <c r="D257" s="11">
        <v>2026.0</v>
      </c>
      <c r="E257" s="12" t="s">
        <v>8070</v>
      </c>
      <c r="F257" s="11">
        <v>14.0</v>
      </c>
      <c r="G257" s="12" t="s">
        <v>7618</v>
      </c>
      <c r="H257" s="11">
        <v>1.672609006E9</v>
      </c>
      <c r="I257" s="12" t="s">
        <v>8040</v>
      </c>
      <c r="J257" s="12" t="s">
        <v>61</v>
      </c>
      <c r="K257" s="11">
        <v>3652.0</v>
      </c>
      <c r="L257" s="12" t="s">
        <v>8041</v>
      </c>
      <c r="M257" s="11">
        <v>23.0</v>
      </c>
      <c r="N257" s="11">
        <v>0.0</v>
      </c>
      <c r="O257" s="12" t="s">
        <v>8042</v>
      </c>
      <c r="P257" s="12" t="s">
        <v>8043</v>
      </c>
      <c r="Q257" s="12" t="s">
        <v>8044</v>
      </c>
      <c r="R257" s="12" t="s">
        <v>35</v>
      </c>
      <c r="S257" s="12" t="s">
        <v>8045</v>
      </c>
      <c r="T257" s="11">
        <v>1.3507680971E10</v>
      </c>
      <c r="U257" s="11">
        <v>1.3180686738E10</v>
      </c>
      <c r="V257" s="11">
        <v>2016.0</v>
      </c>
      <c r="W257" s="12" t="s">
        <v>8071</v>
      </c>
      <c r="X257" s="12" t="s">
        <v>8072</v>
      </c>
      <c r="Y257" s="12" t="s">
        <v>8073</v>
      </c>
      <c r="Z257" s="18">
        <v>45461.958333333336</v>
      </c>
      <c r="AA257" s="12" t="s">
        <v>8049</v>
      </c>
    </row>
    <row r="258" ht="14.25" customHeight="1">
      <c r="A258" s="3">
        <v>2039.0</v>
      </c>
      <c r="B258" s="3">
        <v>12526.0</v>
      </c>
      <c r="C258" s="3">
        <v>2013.0</v>
      </c>
      <c r="D258" s="3">
        <v>2026.0</v>
      </c>
      <c r="E258" s="4" t="s">
        <v>8070</v>
      </c>
      <c r="F258" s="3">
        <v>14.0</v>
      </c>
      <c r="G258" s="4" t="s">
        <v>7618</v>
      </c>
      <c r="H258" s="3">
        <v>1.672609006E9</v>
      </c>
      <c r="I258" s="4" t="s">
        <v>8040</v>
      </c>
      <c r="J258" s="4" t="s">
        <v>61</v>
      </c>
      <c r="K258" s="3">
        <v>3652.0</v>
      </c>
      <c r="L258" s="4" t="s">
        <v>8041</v>
      </c>
      <c r="M258" s="3">
        <v>23.0</v>
      </c>
      <c r="N258" s="3">
        <v>0.0</v>
      </c>
      <c r="O258" s="4" t="s">
        <v>8042</v>
      </c>
      <c r="P258" s="4" t="s">
        <v>8043</v>
      </c>
      <c r="Q258" s="4" t="s">
        <v>8044</v>
      </c>
      <c r="R258" s="4" t="s">
        <v>35</v>
      </c>
      <c r="S258" s="4" t="s">
        <v>8045</v>
      </c>
      <c r="T258" s="3">
        <v>1.443342446E9</v>
      </c>
      <c r="U258" s="3">
        <v>0.0</v>
      </c>
      <c r="V258" s="3">
        <v>2024.0</v>
      </c>
      <c r="W258" s="4" t="s">
        <v>8071</v>
      </c>
      <c r="X258" s="4" t="s">
        <v>8072</v>
      </c>
      <c r="Y258" s="4" t="s">
        <v>8073</v>
      </c>
      <c r="Z258" s="17">
        <v>45461.958333333336</v>
      </c>
      <c r="AA258" s="4" t="s">
        <v>8049</v>
      </c>
    </row>
    <row r="259" ht="14.25" customHeight="1">
      <c r="A259" s="11">
        <v>2039.0</v>
      </c>
      <c r="B259" s="11">
        <v>12526.0</v>
      </c>
      <c r="C259" s="11">
        <v>2013.0</v>
      </c>
      <c r="D259" s="11">
        <v>2026.0</v>
      </c>
      <c r="E259" s="12" t="s">
        <v>8070</v>
      </c>
      <c r="F259" s="11">
        <v>14.0</v>
      </c>
      <c r="G259" s="12" t="s">
        <v>7618</v>
      </c>
      <c r="H259" s="11">
        <v>1.672609006E9</v>
      </c>
      <c r="I259" s="12" t="s">
        <v>8040</v>
      </c>
      <c r="J259" s="12" t="s">
        <v>61</v>
      </c>
      <c r="K259" s="11">
        <v>3652.0</v>
      </c>
      <c r="L259" s="12" t="s">
        <v>8041</v>
      </c>
      <c r="M259" s="11">
        <v>23.0</v>
      </c>
      <c r="N259" s="11">
        <v>0.0</v>
      </c>
      <c r="O259" s="12" t="s">
        <v>8042</v>
      </c>
      <c r="P259" s="12" t="s">
        <v>8043</v>
      </c>
      <c r="Q259" s="12" t="s">
        <v>8044</v>
      </c>
      <c r="R259" s="12" t="s">
        <v>35</v>
      </c>
      <c r="S259" s="12" t="s">
        <v>8045</v>
      </c>
      <c r="T259" s="11">
        <v>3.0837226E7</v>
      </c>
      <c r="U259" s="11">
        <v>3.083710166E9</v>
      </c>
      <c r="V259" s="11">
        <v>2021.0</v>
      </c>
      <c r="W259" s="12" t="s">
        <v>8071</v>
      </c>
      <c r="X259" s="12" t="s">
        <v>8072</v>
      </c>
      <c r="Y259" s="12" t="s">
        <v>8073</v>
      </c>
      <c r="Z259" s="18">
        <v>45461.958333333336</v>
      </c>
      <c r="AA259" s="12" t="s">
        <v>8049</v>
      </c>
    </row>
    <row r="260" ht="14.25" customHeight="1">
      <c r="A260" s="3">
        <v>2039.0</v>
      </c>
      <c r="B260" s="3">
        <v>12526.0</v>
      </c>
      <c r="C260" s="3">
        <v>2013.0</v>
      </c>
      <c r="D260" s="3">
        <v>2026.0</v>
      </c>
      <c r="E260" s="4" t="s">
        <v>8070</v>
      </c>
      <c r="F260" s="3">
        <v>14.0</v>
      </c>
      <c r="G260" s="4" t="s">
        <v>7618</v>
      </c>
      <c r="H260" s="3">
        <v>1.672609006E9</v>
      </c>
      <c r="I260" s="4" t="s">
        <v>8040</v>
      </c>
      <c r="J260" s="4" t="s">
        <v>61</v>
      </c>
      <c r="K260" s="3">
        <v>3652.0</v>
      </c>
      <c r="L260" s="4" t="s">
        <v>8041</v>
      </c>
      <c r="M260" s="3">
        <v>23.0</v>
      </c>
      <c r="N260" s="3">
        <v>0.0</v>
      </c>
      <c r="O260" s="4" t="s">
        <v>8042</v>
      </c>
      <c r="P260" s="4" t="s">
        <v>8043</v>
      </c>
      <c r="Q260" s="4" t="s">
        <v>8044</v>
      </c>
      <c r="R260" s="4" t="s">
        <v>35</v>
      </c>
      <c r="S260" s="4" t="s">
        <v>8045</v>
      </c>
      <c r="T260" s="3">
        <v>4.6359012E7</v>
      </c>
      <c r="U260" s="3">
        <v>4.635901289E9</v>
      </c>
      <c r="V260" s="3">
        <v>2019.0</v>
      </c>
      <c r="W260" s="4" t="s">
        <v>8071</v>
      </c>
      <c r="X260" s="4" t="s">
        <v>8072</v>
      </c>
      <c r="Y260" s="4" t="s">
        <v>8073</v>
      </c>
      <c r="Z260" s="17">
        <v>45461.958333333336</v>
      </c>
      <c r="AA260" s="4" t="s">
        <v>8049</v>
      </c>
    </row>
    <row r="261" ht="14.25" customHeight="1">
      <c r="A261" s="11">
        <v>2039.0</v>
      </c>
      <c r="B261" s="11">
        <v>12526.0</v>
      </c>
      <c r="C261" s="11">
        <v>2013.0</v>
      </c>
      <c r="D261" s="11">
        <v>2026.0</v>
      </c>
      <c r="E261" s="12" t="s">
        <v>8070</v>
      </c>
      <c r="F261" s="11">
        <v>14.0</v>
      </c>
      <c r="G261" s="12" t="s">
        <v>7618</v>
      </c>
      <c r="H261" s="11">
        <v>1.672609006E9</v>
      </c>
      <c r="I261" s="12" t="s">
        <v>8040</v>
      </c>
      <c r="J261" s="12" t="s">
        <v>61</v>
      </c>
      <c r="K261" s="11">
        <v>3652.0</v>
      </c>
      <c r="L261" s="12" t="s">
        <v>8041</v>
      </c>
      <c r="M261" s="11">
        <v>23.0</v>
      </c>
      <c r="N261" s="11">
        <v>0.0</v>
      </c>
      <c r="O261" s="12" t="s">
        <v>8042</v>
      </c>
      <c r="P261" s="12" t="s">
        <v>8043</v>
      </c>
      <c r="Q261" s="12" t="s">
        <v>8044</v>
      </c>
      <c r="R261" s="12" t="s">
        <v>35</v>
      </c>
      <c r="S261" s="12" t="s">
        <v>8045</v>
      </c>
      <c r="T261" s="11">
        <v>4.8616623E7</v>
      </c>
      <c r="U261" s="11">
        <v>3.265889691E9</v>
      </c>
      <c r="V261" s="11">
        <v>2020.0</v>
      </c>
      <c r="W261" s="12" t="s">
        <v>8071</v>
      </c>
      <c r="X261" s="12" t="s">
        <v>8072</v>
      </c>
      <c r="Y261" s="12" t="s">
        <v>8073</v>
      </c>
      <c r="Z261" s="18">
        <v>45461.958333333336</v>
      </c>
      <c r="AA261" s="12" t="s">
        <v>8049</v>
      </c>
    </row>
    <row r="262" ht="14.25" customHeight="1">
      <c r="A262" s="3">
        <v>2039.0</v>
      </c>
      <c r="B262" s="3">
        <v>12526.0</v>
      </c>
      <c r="C262" s="3">
        <v>2013.0</v>
      </c>
      <c r="D262" s="3">
        <v>2026.0</v>
      </c>
      <c r="E262" s="4" t="s">
        <v>8070</v>
      </c>
      <c r="F262" s="3">
        <v>14.0</v>
      </c>
      <c r="G262" s="4" t="s">
        <v>7618</v>
      </c>
      <c r="H262" s="3">
        <v>1.672609006E9</v>
      </c>
      <c r="I262" s="4" t="s">
        <v>8040</v>
      </c>
      <c r="J262" s="4" t="s">
        <v>61</v>
      </c>
      <c r="K262" s="3">
        <v>3652.0</v>
      </c>
      <c r="L262" s="4" t="s">
        <v>8041</v>
      </c>
      <c r="M262" s="3">
        <v>23.0</v>
      </c>
      <c r="N262" s="3">
        <v>0.0</v>
      </c>
      <c r="O262" s="4" t="s">
        <v>8042</v>
      </c>
      <c r="P262" s="4" t="s">
        <v>8043</v>
      </c>
      <c r="Q262" s="4" t="s">
        <v>8044</v>
      </c>
      <c r="R262" s="4" t="s">
        <v>35</v>
      </c>
      <c r="S262" s="4" t="s">
        <v>8045</v>
      </c>
      <c r="T262" s="3">
        <v>8.269774054E9</v>
      </c>
      <c r="U262" s="3">
        <v>8.269766961E9</v>
      </c>
      <c r="V262" s="3">
        <v>2022.0</v>
      </c>
      <c r="W262" s="4" t="s">
        <v>8071</v>
      </c>
      <c r="X262" s="4" t="s">
        <v>8072</v>
      </c>
      <c r="Y262" s="4" t="s">
        <v>8073</v>
      </c>
      <c r="Z262" s="17">
        <v>45461.958333333336</v>
      </c>
      <c r="AA262" s="4" t="s">
        <v>8049</v>
      </c>
    </row>
    <row r="263" ht="14.25" customHeight="1">
      <c r="A263" s="11">
        <v>2039.0</v>
      </c>
      <c r="B263" s="11">
        <v>12526.0</v>
      </c>
      <c r="C263" s="11">
        <v>2013.0</v>
      </c>
      <c r="D263" s="11">
        <v>2026.0</v>
      </c>
      <c r="E263" s="12" t="s">
        <v>8070</v>
      </c>
      <c r="F263" s="11">
        <v>14.0</v>
      </c>
      <c r="G263" s="12" t="s">
        <v>7618</v>
      </c>
      <c r="H263" s="11">
        <v>1.672609006E9</v>
      </c>
      <c r="I263" s="12" t="s">
        <v>8040</v>
      </c>
      <c r="J263" s="12" t="s">
        <v>61</v>
      </c>
      <c r="K263" s="11">
        <v>3652.0</v>
      </c>
      <c r="L263" s="12" t="s">
        <v>8041</v>
      </c>
      <c r="M263" s="11">
        <v>25.0</v>
      </c>
      <c r="N263" s="11">
        <v>25.0</v>
      </c>
      <c r="O263" s="12" t="s">
        <v>8042</v>
      </c>
      <c r="P263" s="12" t="s">
        <v>8043</v>
      </c>
      <c r="Q263" s="12" t="s">
        <v>8044</v>
      </c>
      <c r="R263" s="12" t="s">
        <v>35</v>
      </c>
      <c r="S263" s="12" t="s">
        <v>8045</v>
      </c>
      <c r="T263" s="11">
        <v>1.1689037151E10</v>
      </c>
      <c r="U263" s="11">
        <v>1.168903715E9</v>
      </c>
      <c r="V263" s="11">
        <v>2023.0</v>
      </c>
      <c r="W263" s="12" t="s">
        <v>8071</v>
      </c>
      <c r="X263" s="12" t="s">
        <v>8072</v>
      </c>
      <c r="Y263" s="12" t="s">
        <v>8073</v>
      </c>
      <c r="Z263" s="18">
        <v>45461.958333333336</v>
      </c>
      <c r="AA263" s="12" t="s">
        <v>8049</v>
      </c>
    </row>
    <row r="264" ht="14.25" customHeight="1">
      <c r="A264" s="3">
        <v>2039.0</v>
      </c>
      <c r="B264" s="3">
        <v>12526.0</v>
      </c>
      <c r="C264" s="3">
        <v>2013.0</v>
      </c>
      <c r="D264" s="3">
        <v>2026.0</v>
      </c>
      <c r="E264" s="4" t="s">
        <v>8070</v>
      </c>
      <c r="F264" s="3">
        <v>14.0</v>
      </c>
      <c r="G264" s="4" t="s">
        <v>7618</v>
      </c>
      <c r="H264" s="3">
        <v>1.672609006E9</v>
      </c>
      <c r="I264" s="4" t="s">
        <v>8040</v>
      </c>
      <c r="J264" s="4" t="s">
        <v>61</v>
      </c>
      <c r="K264" s="3">
        <v>3652.0</v>
      </c>
      <c r="L264" s="4" t="s">
        <v>8041</v>
      </c>
      <c r="M264" s="3">
        <v>25.0</v>
      </c>
      <c r="N264" s="3">
        <v>25.0</v>
      </c>
      <c r="O264" s="4" t="s">
        <v>8042</v>
      </c>
      <c r="P264" s="4" t="s">
        <v>8043</v>
      </c>
      <c r="Q264" s="4" t="s">
        <v>8044</v>
      </c>
      <c r="R264" s="4" t="s">
        <v>35</v>
      </c>
      <c r="S264" s="4" t="s">
        <v>8045</v>
      </c>
      <c r="T264" s="3">
        <v>1.24756568E8</v>
      </c>
      <c r="U264" s="3">
        <v>1.2198634162E10</v>
      </c>
      <c r="V264" s="3">
        <v>2017.0</v>
      </c>
      <c r="W264" s="4" t="s">
        <v>8071</v>
      </c>
      <c r="X264" s="4" t="s">
        <v>8072</v>
      </c>
      <c r="Y264" s="4" t="s">
        <v>8073</v>
      </c>
      <c r="Z264" s="17">
        <v>45461.958333333336</v>
      </c>
      <c r="AA264" s="4" t="s">
        <v>8049</v>
      </c>
    </row>
    <row r="265" ht="14.25" customHeight="1">
      <c r="A265" s="11">
        <v>2039.0</v>
      </c>
      <c r="B265" s="11">
        <v>12526.0</v>
      </c>
      <c r="C265" s="11">
        <v>2013.0</v>
      </c>
      <c r="D265" s="11">
        <v>2026.0</v>
      </c>
      <c r="E265" s="12" t="s">
        <v>8070</v>
      </c>
      <c r="F265" s="11">
        <v>14.0</v>
      </c>
      <c r="G265" s="12" t="s">
        <v>7618</v>
      </c>
      <c r="H265" s="11">
        <v>1.672609006E9</v>
      </c>
      <c r="I265" s="12" t="s">
        <v>8040</v>
      </c>
      <c r="J265" s="12" t="s">
        <v>61</v>
      </c>
      <c r="K265" s="11">
        <v>3652.0</v>
      </c>
      <c r="L265" s="12" t="s">
        <v>8041</v>
      </c>
      <c r="M265" s="11">
        <v>25.0</v>
      </c>
      <c r="N265" s="11">
        <v>25.0</v>
      </c>
      <c r="O265" s="12" t="s">
        <v>8042</v>
      </c>
      <c r="P265" s="12" t="s">
        <v>8043</v>
      </c>
      <c r="Q265" s="12" t="s">
        <v>8044</v>
      </c>
      <c r="R265" s="12" t="s">
        <v>35</v>
      </c>
      <c r="S265" s="12" t="s">
        <v>8045</v>
      </c>
      <c r="T265" s="11">
        <v>1.34039251E8</v>
      </c>
      <c r="U265" s="11">
        <v>4.771619075E9</v>
      </c>
      <c r="V265" s="11">
        <v>2018.0</v>
      </c>
      <c r="W265" s="12" t="s">
        <v>8071</v>
      </c>
      <c r="X265" s="12" t="s">
        <v>8072</v>
      </c>
      <c r="Y265" s="12" t="s">
        <v>8073</v>
      </c>
      <c r="Z265" s="18">
        <v>45461.958333333336</v>
      </c>
      <c r="AA265" s="12" t="s">
        <v>8049</v>
      </c>
    </row>
    <row r="266" ht="14.25" customHeight="1">
      <c r="A266" s="3">
        <v>2039.0</v>
      </c>
      <c r="B266" s="3">
        <v>12526.0</v>
      </c>
      <c r="C266" s="3">
        <v>2013.0</v>
      </c>
      <c r="D266" s="3">
        <v>2026.0</v>
      </c>
      <c r="E266" s="4" t="s">
        <v>8070</v>
      </c>
      <c r="F266" s="3">
        <v>14.0</v>
      </c>
      <c r="G266" s="4" t="s">
        <v>7618</v>
      </c>
      <c r="H266" s="3">
        <v>1.672609006E9</v>
      </c>
      <c r="I266" s="4" t="s">
        <v>8040</v>
      </c>
      <c r="J266" s="4" t="s">
        <v>61</v>
      </c>
      <c r="K266" s="3">
        <v>3652.0</v>
      </c>
      <c r="L266" s="4" t="s">
        <v>8041</v>
      </c>
      <c r="M266" s="3">
        <v>25.0</v>
      </c>
      <c r="N266" s="3">
        <v>25.0</v>
      </c>
      <c r="O266" s="4" t="s">
        <v>8042</v>
      </c>
      <c r="P266" s="4" t="s">
        <v>8043</v>
      </c>
      <c r="Q266" s="4" t="s">
        <v>8044</v>
      </c>
      <c r="R266" s="4" t="s">
        <v>35</v>
      </c>
      <c r="S266" s="4" t="s">
        <v>8045</v>
      </c>
      <c r="T266" s="3">
        <v>1.3507680971E10</v>
      </c>
      <c r="U266" s="3">
        <v>1.3180686738E10</v>
      </c>
      <c r="V266" s="3">
        <v>2016.0</v>
      </c>
      <c r="W266" s="4" t="s">
        <v>8071</v>
      </c>
      <c r="X266" s="4" t="s">
        <v>8072</v>
      </c>
      <c r="Y266" s="4" t="s">
        <v>8073</v>
      </c>
      <c r="Z266" s="17">
        <v>45461.958333333336</v>
      </c>
      <c r="AA266" s="4" t="s">
        <v>8049</v>
      </c>
    </row>
    <row r="267" ht="14.25" customHeight="1">
      <c r="A267" s="11">
        <v>2039.0</v>
      </c>
      <c r="B267" s="11">
        <v>12526.0</v>
      </c>
      <c r="C267" s="11">
        <v>2013.0</v>
      </c>
      <c r="D267" s="11">
        <v>2026.0</v>
      </c>
      <c r="E267" s="12" t="s">
        <v>8070</v>
      </c>
      <c r="F267" s="11">
        <v>14.0</v>
      </c>
      <c r="G267" s="12" t="s">
        <v>7618</v>
      </c>
      <c r="H267" s="11">
        <v>1.672609006E9</v>
      </c>
      <c r="I267" s="12" t="s">
        <v>8040</v>
      </c>
      <c r="J267" s="12" t="s">
        <v>61</v>
      </c>
      <c r="K267" s="11">
        <v>3652.0</v>
      </c>
      <c r="L267" s="12" t="s">
        <v>8041</v>
      </c>
      <c r="M267" s="11">
        <v>25.0</v>
      </c>
      <c r="N267" s="11">
        <v>25.0</v>
      </c>
      <c r="O267" s="12" t="s">
        <v>8042</v>
      </c>
      <c r="P267" s="12" t="s">
        <v>8043</v>
      </c>
      <c r="Q267" s="12" t="s">
        <v>8044</v>
      </c>
      <c r="R267" s="12" t="s">
        <v>35</v>
      </c>
      <c r="S267" s="12" t="s">
        <v>8045</v>
      </c>
      <c r="T267" s="11">
        <v>1.443342446E9</v>
      </c>
      <c r="U267" s="11">
        <v>0.0</v>
      </c>
      <c r="V267" s="11">
        <v>2024.0</v>
      </c>
      <c r="W267" s="12" t="s">
        <v>8071</v>
      </c>
      <c r="X267" s="12" t="s">
        <v>8072</v>
      </c>
      <c r="Y267" s="12" t="s">
        <v>8073</v>
      </c>
      <c r="Z267" s="18">
        <v>45461.958333333336</v>
      </c>
      <c r="AA267" s="12" t="s">
        <v>8049</v>
      </c>
    </row>
    <row r="268" ht="14.25" customHeight="1">
      <c r="A268" s="3">
        <v>2039.0</v>
      </c>
      <c r="B268" s="3">
        <v>12526.0</v>
      </c>
      <c r="C268" s="3">
        <v>2013.0</v>
      </c>
      <c r="D268" s="3">
        <v>2026.0</v>
      </c>
      <c r="E268" s="4" t="s">
        <v>8070</v>
      </c>
      <c r="F268" s="3">
        <v>14.0</v>
      </c>
      <c r="G268" s="4" t="s">
        <v>7618</v>
      </c>
      <c r="H268" s="3">
        <v>1.672609006E9</v>
      </c>
      <c r="I268" s="4" t="s">
        <v>8040</v>
      </c>
      <c r="J268" s="4" t="s">
        <v>61</v>
      </c>
      <c r="K268" s="3">
        <v>3652.0</v>
      </c>
      <c r="L268" s="4" t="s">
        <v>8041</v>
      </c>
      <c r="M268" s="3">
        <v>25.0</v>
      </c>
      <c r="N268" s="3">
        <v>25.0</v>
      </c>
      <c r="O268" s="4" t="s">
        <v>8042</v>
      </c>
      <c r="P268" s="4" t="s">
        <v>8043</v>
      </c>
      <c r="Q268" s="4" t="s">
        <v>8044</v>
      </c>
      <c r="R268" s="4" t="s">
        <v>35</v>
      </c>
      <c r="S268" s="4" t="s">
        <v>8045</v>
      </c>
      <c r="T268" s="3">
        <v>3.0837226E7</v>
      </c>
      <c r="U268" s="3">
        <v>3.083710166E9</v>
      </c>
      <c r="V268" s="3">
        <v>2021.0</v>
      </c>
      <c r="W268" s="4" t="s">
        <v>8071</v>
      </c>
      <c r="X268" s="4" t="s">
        <v>8072</v>
      </c>
      <c r="Y268" s="4" t="s">
        <v>8073</v>
      </c>
      <c r="Z268" s="17">
        <v>45461.958333333336</v>
      </c>
      <c r="AA268" s="4" t="s">
        <v>8049</v>
      </c>
    </row>
    <row r="269" ht="14.25" customHeight="1">
      <c r="A269" s="11">
        <v>2039.0</v>
      </c>
      <c r="B269" s="11">
        <v>12526.0</v>
      </c>
      <c r="C269" s="11">
        <v>2013.0</v>
      </c>
      <c r="D269" s="11">
        <v>2026.0</v>
      </c>
      <c r="E269" s="12" t="s">
        <v>8070</v>
      </c>
      <c r="F269" s="11">
        <v>14.0</v>
      </c>
      <c r="G269" s="12" t="s">
        <v>7618</v>
      </c>
      <c r="H269" s="11">
        <v>1.672609006E9</v>
      </c>
      <c r="I269" s="12" t="s">
        <v>8040</v>
      </c>
      <c r="J269" s="12" t="s">
        <v>61</v>
      </c>
      <c r="K269" s="11">
        <v>3652.0</v>
      </c>
      <c r="L269" s="12" t="s">
        <v>8041</v>
      </c>
      <c r="M269" s="11">
        <v>25.0</v>
      </c>
      <c r="N269" s="11">
        <v>25.0</v>
      </c>
      <c r="O269" s="12" t="s">
        <v>8042</v>
      </c>
      <c r="P269" s="12" t="s">
        <v>8043</v>
      </c>
      <c r="Q269" s="12" t="s">
        <v>8044</v>
      </c>
      <c r="R269" s="12" t="s">
        <v>35</v>
      </c>
      <c r="S269" s="12" t="s">
        <v>8045</v>
      </c>
      <c r="T269" s="11">
        <v>4.6359012E7</v>
      </c>
      <c r="U269" s="11">
        <v>4.635901289E9</v>
      </c>
      <c r="V269" s="11">
        <v>2019.0</v>
      </c>
      <c r="W269" s="12" t="s">
        <v>8071</v>
      </c>
      <c r="X269" s="12" t="s">
        <v>8072</v>
      </c>
      <c r="Y269" s="12" t="s">
        <v>8073</v>
      </c>
      <c r="Z269" s="18">
        <v>45461.958333333336</v>
      </c>
      <c r="AA269" s="12" t="s">
        <v>8049</v>
      </c>
    </row>
    <row r="270" ht="14.25" customHeight="1">
      <c r="A270" s="3">
        <v>2039.0</v>
      </c>
      <c r="B270" s="3">
        <v>12526.0</v>
      </c>
      <c r="C270" s="3">
        <v>2013.0</v>
      </c>
      <c r="D270" s="3">
        <v>2026.0</v>
      </c>
      <c r="E270" s="4" t="s">
        <v>8070</v>
      </c>
      <c r="F270" s="3">
        <v>14.0</v>
      </c>
      <c r="G270" s="4" t="s">
        <v>7618</v>
      </c>
      <c r="H270" s="3">
        <v>1.672609006E9</v>
      </c>
      <c r="I270" s="4" t="s">
        <v>8040</v>
      </c>
      <c r="J270" s="4" t="s">
        <v>61</v>
      </c>
      <c r="K270" s="3">
        <v>3652.0</v>
      </c>
      <c r="L270" s="4" t="s">
        <v>8041</v>
      </c>
      <c r="M270" s="3">
        <v>25.0</v>
      </c>
      <c r="N270" s="3">
        <v>25.0</v>
      </c>
      <c r="O270" s="4" t="s">
        <v>8042</v>
      </c>
      <c r="P270" s="4" t="s">
        <v>8043</v>
      </c>
      <c r="Q270" s="4" t="s">
        <v>8044</v>
      </c>
      <c r="R270" s="4" t="s">
        <v>35</v>
      </c>
      <c r="S270" s="4" t="s">
        <v>8045</v>
      </c>
      <c r="T270" s="3">
        <v>4.8616623E7</v>
      </c>
      <c r="U270" s="3">
        <v>3.265889691E9</v>
      </c>
      <c r="V270" s="3">
        <v>2020.0</v>
      </c>
      <c r="W270" s="4" t="s">
        <v>8071</v>
      </c>
      <c r="X270" s="4" t="s">
        <v>8072</v>
      </c>
      <c r="Y270" s="4" t="s">
        <v>8073</v>
      </c>
      <c r="Z270" s="17">
        <v>45461.958333333336</v>
      </c>
      <c r="AA270" s="4" t="s">
        <v>8049</v>
      </c>
    </row>
    <row r="271" ht="14.25" customHeight="1">
      <c r="A271" s="11">
        <v>2039.0</v>
      </c>
      <c r="B271" s="11">
        <v>12526.0</v>
      </c>
      <c r="C271" s="11">
        <v>2013.0</v>
      </c>
      <c r="D271" s="11">
        <v>2026.0</v>
      </c>
      <c r="E271" s="12" t="s">
        <v>8070</v>
      </c>
      <c r="F271" s="11">
        <v>14.0</v>
      </c>
      <c r="G271" s="12" t="s">
        <v>7618</v>
      </c>
      <c r="H271" s="11">
        <v>1.672609006E9</v>
      </c>
      <c r="I271" s="12" t="s">
        <v>8040</v>
      </c>
      <c r="J271" s="12" t="s">
        <v>61</v>
      </c>
      <c r="K271" s="11">
        <v>3652.0</v>
      </c>
      <c r="L271" s="12" t="s">
        <v>8041</v>
      </c>
      <c r="M271" s="11">
        <v>25.0</v>
      </c>
      <c r="N271" s="11">
        <v>25.0</v>
      </c>
      <c r="O271" s="12" t="s">
        <v>8042</v>
      </c>
      <c r="P271" s="12" t="s">
        <v>8043</v>
      </c>
      <c r="Q271" s="12" t="s">
        <v>8044</v>
      </c>
      <c r="R271" s="12" t="s">
        <v>35</v>
      </c>
      <c r="S271" s="12" t="s">
        <v>8045</v>
      </c>
      <c r="T271" s="11">
        <v>8.269774054E9</v>
      </c>
      <c r="U271" s="11">
        <v>8.269766961E9</v>
      </c>
      <c r="V271" s="11">
        <v>2022.0</v>
      </c>
      <c r="W271" s="12" t="s">
        <v>8071</v>
      </c>
      <c r="X271" s="12" t="s">
        <v>8072</v>
      </c>
      <c r="Y271" s="12" t="s">
        <v>8073</v>
      </c>
      <c r="Z271" s="18">
        <v>45461.958333333336</v>
      </c>
      <c r="AA271" s="12" t="s">
        <v>8049</v>
      </c>
    </row>
    <row r="272" ht="14.25" customHeight="1">
      <c r="A272" s="3">
        <v>2039.0</v>
      </c>
      <c r="B272" s="3">
        <v>12526.0</v>
      </c>
      <c r="C272" s="3">
        <v>2013.0</v>
      </c>
      <c r="D272" s="3">
        <v>2026.0</v>
      </c>
      <c r="E272" s="4" t="s">
        <v>8070</v>
      </c>
      <c r="F272" s="3">
        <v>14.0</v>
      </c>
      <c r="G272" s="4" t="s">
        <v>7618</v>
      </c>
      <c r="H272" s="3">
        <v>1.672609006E9</v>
      </c>
      <c r="I272" s="4" t="s">
        <v>8040</v>
      </c>
      <c r="J272" s="4" t="s">
        <v>61</v>
      </c>
      <c r="K272" s="3">
        <v>3652.0</v>
      </c>
      <c r="L272" s="4" t="s">
        <v>8041</v>
      </c>
      <c r="M272" s="3">
        <v>26.0</v>
      </c>
      <c r="N272" s="3">
        <v>26.0</v>
      </c>
      <c r="O272" s="4" t="s">
        <v>8042</v>
      </c>
      <c r="P272" s="4" t="s">
        <v>8043</v>
      </c>
      <c r="Q272" s="4" t="s">
        <v>8044</v>
      </c>
      <c r="R272" s="4" t="s">
        <v>35</v>
      </c>
      <c r="S272" s="4" t="s">
        <v>8045</v>
      </c>
      <c r="T272" s="3">
        <v>1.1689037151E10</v>
      </c>
      <c r="U272" s="3">
        <v>1.168903715E9</v>
      </c>
      <c r="V272" s="3">
        <v>2023.0</v>
      </c>
      <c r="W272" s="4" t="s">
        <v>8071</v>
      </c>
      <c r="X272" s="4" t="s">
        <v>8072</v>
      </c>
      <c r="Y272" s="4" t="s">
        <v>8073</v>
      </c>
      <c r="Z272" s="17">
        <v>45461.958333333336</v>
      </c>
      <c r="AA272" s="4" t="s">
        <v>8049</v>
      </c>
    </row>
    <row r="273" ht="14.25" customHeight="1">
      <c r="A273" s="11">
        <v>2039.0</v>
      </c>
      <c r="B273" s="11">
        <v>12526.0</v>
      </c>
      <c r="C273" s="11">
        <v>2013.0</v>
      </c>
      <c r="D273" s="11">
        <v>2026.0</v>
      </c>
      <c r="E273" s="12" t="s">
        <v>8070</v>
      </c>
      <c r="F273" s="11">
        <v>14.0</v>
      </c>
      <c r="G273" s="12" t="s">
        <v>7618</v>
      </c>
      <c r="H273" s="11">
        <v>1.672609006E9</v>
      </c>
      <c r="I273" s="12" t="s">
        <v>8040</v>
      </c>
      <c r="J273" s="12" t="s">
        <v>61</v>
      </c>
      <c r="K273" s="11">
        <v>3652.0</v>
      </c>
      <c r="L273" s="12" t="s">
        <v>8041</v>
      </c>
      <c r="M273" s="11">
        <v>26.0</v>
      </c>
      <c r="N273" s="11">
        <v>26.0</v>
      </c>
      <c r="O273" s="12" t="s">
        <v>8042</v>
      </c>
      <c r="P273" s="12" t="s">
        <v>8043</v>
      </c>
      <c r="Q273" s="12" t="s">
        <v>8044</v>
      </c>
      <c r="R273" s="12" t="s">
        <v>35</v>
      </c>
      <c r="S273" s="12" t="s">
        <v>8045</v>
      </c>
      <c r="T273" s="11">
        <v>1.24756568E8</v>
      </c>
      <c r="U273" s="11">
        <v>1.2198634162E10</v>
      </c>
      <c r="V273" s="11">
        <v>2017.0</v>
      </c>
      <c r="W273" s="12" t="s">
        <v>8071</v>
      </c>
      <c r="X273" s="12" t="s">
        <v>8072</v>
      </c>
      <c r="Y273" s="12" t="s">
        <v>8073</v>
      </c>
      <c r="Z273" s="18">
        <v>45461.958333333336</v>
      </c>
      <c r="AA273" s="12" t="s">
        <v>8049</v>
      </c>
    </row>
    <row r="274" ht="14.25" customHeight="1">
      <c r="A274" s="3">
        <v>2039.0</v>
      </c>
      <c r="B274" s="3">
        <v>12526.0</v>
      </c>
      <c r="C274" s="3">
        <v>2013.0</v>
      </c>
      <c r="D274" s="3">
        <v>2026.0</v>
      </c>
      <c r="E274" s="4" t="s">
        <v>8070</v>
      </c>
      <c r="F274" s="3">
        <v>14.0</v>
      </c>
      <c r="G274" s="4" t="s">
        <v>7618</v>
      </c>
      <c r="H274" s="3">
        <v>1.672609006E9</v>
      </c>
      <c r="I274" s="4" t="s">
        <v>8040</v>
      </c>
      <c r="J274" s="4" t="s">
        <v>61</v>
      </c>
      <c r="K274" s="3">
        <v>3652.0</v>
      </c>
      <c r="L274" s="4" t="s">
        <v>8041</v>
      </c>
      <c r="M274" s="3">
        <v>26.0</v>
      </c>
      <c r="N274" s="3">
        <v>26.0</v>
      </c>
      <c r="O274" s="4" t="s">
        <v>8042</v>
      </c>
      <c r="P274" s="4" t="s">
        <v>8043</v>
      </c>
      <c r="Q274" s="4" t="s">
        <v>8044</v>
      </c>
      <c r="R274" s="4" t="s">
        <v>35</v>
      </c>
      <c r="S274" s="4" t="s">
        <v>8045</v>
      </c>
      <c r="T274" s="3">
        <v>1.34039251E8</v>
      </c>
      <c r="U274" s="3">
        <v>4.771619075E9</v>
      </c>
      <c r="V274" s="3">
        <v>2018.0</v>
      </c>
      <c r="W274" s="4" t="s">
        <v>8071</v>
      </c>
      <c r="X274" s="4" t="s">
        <v>8072</v>
      </c>
      <c r="Y274" s="4" t="s">
        <v>8073</v>
      </c>
      <c r="Z274" s="17">
        <v>45461.958333333336</v>
      </c>
      <c r="AA274" s="4" t="s">
        <v>8049</v>
      </c>
    </row>
    <row r="275" ht="14.25" customHeight="1">
      <c r="A275" s="11">
        <v>2039.0</v>
      </c>
      <c r="B275" s="11">
        <v>12526.0</v>
      </c>
      <c r="C275" s="11">
        <v>2013.0</v>
      </c>
      <c r="D275" s="11">
        <v>2026.0</v>
      </c>
      <c r="E275" s="12" t="s">
        <v>8070</v>
      </c>
      <c r="F275" s="11">
        <v>14.0</v>
      </c>
      <c r="G275" s="12" t="s">
        <v>7618</v>
      </c>
      <c r="H275" s="11">
        <v>1.672609006E9</v>
      </c>
      <c r="I275" s="12" t="s">
        <v>8040</v>
      </c>
      <c r="J275" s="12" t="s">
        <v>61</v>
      </c>
      <c r="K275" s="11">
        <v>3652.0</v>
      </c>
      <c r="L275" s="12" t="s">
        <v>8041</v>
      </c>
      <c r="M275" s="11">
        <v>26.0</v>
      </c>
      <c r="N275" s="11">
        <v>26.0</v>
      </c>
      <c r="O275" s="12" t="s">
        <v>8042</v>
      </c>
      <c r="P275" s="12" t="s">
        <v>8043</v>
      </c>
      <c r="Q275" s="12" t="s">
        <v>8044</v>
      </c>
      <c r="R275" s="12" t="s">
        <v>35</v>
      </c>
      <c r="S275" s="12" t="s">
        <v>8045</v>
      </c>
      <c r="T275" s="11">
        <v>1.3507680971E10</v>
      </c>
      <c r="U275" s="11">
        <v>1.3180686738E10</v>
      </c>
      <c r="V275" s="11">
        <v>2016.0</v>
      </c>
      <c r="W275" s="12" t="s">
        <v>8071</v>
      </c>
      <c r="X275" s="12" t="s">
        <v>8072</v>
      </c>
      <c r="Y275" s="12" t="s">
        <v>8073</v>
      </c>
      <c r="Z275" s="18">
        <v>45461.958333333336</v>
      </c>
      <c r="AA275" s="12" t="s">
        <v>8049</v>
      </c>
    </row>
    <row r="276" ht="14.25" customHeight="1">
      <c r="A276" s="3">
        <v>2039.0</v>
      </c>
      <c r="B276" s="3">
        <v>12526.0</v>
      </c>
      <c r="C276" s="3">
        <v>2013.0</v>
      </c>
      <c r="D276" s="3">
        <v>2026.0</v>
      </c>
      <c r="E276" s="4" t="s">
        <v>8070</v>
      </c>
      <c r="F276" s="3">
        <v>14.0</v>
      </c>
      <c r="G276" s="4" t="s">
        <v>7618</v>
      </c>
      <c r="H276" s="3">
        <v>1.672609006E9</v>
      </c>
      <c r="I276" s="4" t="s">
        <v>8040</v>
      </c>
      <c r="J276" s="4" t="s">
        <v>61</v>
      </c>
      <c r="K276" s="3">
        <v>3652.0</v>
      </c>
      <c r="L276" s="4" t="s">
        <v>8041</v>
      </c>
      <c r="M276" s="3">
        <v>26.0</v>
      </c>
      <c r="N276" s="3">
        <v>26.0</v>
      </c>
      <c r="O276" s="4" t="s">
        <v>8042</v>
      </c>
      <c r="P276" s="4" t="s">
        <v>8043</v>
      </c>
      <c r="Q276" s="4" t="s">
        <v>8044</v>
      </c>
      <c r="R276" s="4" t="s">
        <v>35</v>
      </c>
      <c r="S276" s="4" t="s">
        <v>8045</v>
      </c>
      <c r="T276" s="3">
        <v>1.443342446E9</v>
      </c>
      <c r="U276" s="3">
        <v>0.0</v>
      </c>
      <c r="V276" s="3">
        <v>2024.0</v>
      </c>
      <c r="W276" s="4" t="s">
        <v>8071</v>
      </c>
      <c r="X276" s="4" t="s">
        <v>8072</v>
      </c>
      <c r="Y276" s="4" t="s">
        <v>8073</v>
      </c>
      <c r="Z276" s="17">
        <v>45461.958333333336</v>
      </c>
      <c r="AA276" s="4" t="s">
        <v>8049</v>
      </c>
    </row>
    <row r="277" ht="14.25" customHeight="1">
      <c r="A277" s="11">
        <v>2039.0</v>
      </c>
      <c r="B277" s="11">
        <v>12526.0</v>
      </c>
      <c r="C277" s="11">
        <v>2013.0</v>
      </c>
      <c r="D277" s="11">
        <v>2026.0</v>
      </c>
      <c r="E277" s="12" t="s">
        <v>8070</v>
      </c>
      <c r="F277" s="11">
        <v>14.0</v>
      </c>
      <c r="G277" s="12" t="s">
        <v>7618</v>
      </c>
      <c r="H277" s="11">
        <v>1.672609006E9</v>
      </c>
      <c r="I277" s="12" t="s">
        <v>8040</v>
      </c>
      <c r="J277" s="12" t="s">
        <v>61</v>
      </c>
      <c r="K277" s="11">
        <v>3652.0</v>
      </c>
      <c r="L277" s="12" t="s">
        <v>8041</v>
      </c>
      <c r="M277" s="11">
        <v>26.0</v>
      </c>
      <c r="N277" s="11">
        <v>26.0</v>
      </c>
      <c r="O277" s="12" t="s">
        <v>8042</v>
      </c>
      <c r="P277" s="12" t="s">
        <v>8043</v>
      </c>
      <c r="Q277" s="12" t="s">
        <v>8044</v>
      </c>
      <c r="R277" s="12" t="s">
        <v>35</v>
      </c>
      <c r="S277" s="12" t="s">
        <v>8045</v>
      </c>
      <c r="T277" s="11">
        <v>3.0837226E7</v>
      </c>
      <c r="U277" s="11">
        <v>3.083710166E9</v>
      </c>
      <c r="V277" s="11">
        <v>2021.0</v>
      </c>
      <c r="W277" s="12" t="s">
        <v>8071</v>
      </c>
      <c r="X277" s="12" t="s">
        <v>8072</v>
      </c>
      <c r="Y277" s="12" t="s">
        <v>8073</v>
      </c>
      <c r="Z277" s="18">
        <v>45461.958333333336</v>
      </c>
      <c r="AA277" s="12" t="s">
        <v>8049</v>
      </c>
    </row>
    <row r="278" ht="14.25" customHeight="1">
      <c r="A278" s="3">
        <v>2039.0</v>
      </c>
      <c r="B278" s="3">
        <v>12526.0</v>
      </c>
      <c r="C278" s="3">
        <v>2013.0</v>
      </c>
      <c r="D278" s="3">
        <v>2026.0</v>
      </c>
      <c r="E278" s="4" t="s">
        <v>8070</v>
      </c>
      <c r="F278" s="3">
        <v>14.0</v>
      </c>
      <c r="G278" s="4" t="s">
        <v>7618</v>
      </c>
      <c r="H278" s="3">
        <v>1.672609006E9</v>
      </c>
      <c r="I278" s="4" t="s">
        <v>8040</v>
      </c>
      <c r="J278" s="4" t="s">
        <v>61</v>
      </c>
      <c r="K278" s="3">
        <v>3652.0</v>
      </c>
      <c r="L278" s="4" t="s">
        <v>8041</v>
      </c>
      <c r="M278" s="3">
        <v>26.0</v>
      </c>
      <c r="N278" s="3">
        <v>26.0</v>
      </c>
      <c r="O278" s="4" t="s">
        <v>8042</v>
      </c>
      <c r="P278" s="4" t="s">
        <v>8043</v>
      </c>
      <c r="Q278" s="4" t="s">
        <v>8044</v>
      </c>
      <c r="R278" s="4" t="s">
        <v>35</v>
      </c>
      <c r="S278" s="4" t="s">
        <v>8045</v>
      </c>
      <c r="T278" s="3">
        <v>4.6359012E7</v>
      </c>
      <c r="U278" s="3">
        <v>4.635901289E9</v>
      </c>
      <c r="V278" s="3">
        <v>2019.0</v>
      </c>
      <c r="W278" s="4" t="s">
        <v>8071</v>
      </c>
      <c r="X278" s="4" t="s">
        <v>8072</v>
      </c>
      <c r="Y278" s="4" t="s">
        <v>8073</v>
      </c>
      <c r="Z278" s="17">
        <v>45461.958333333336</v>
      </c>
      <c r="AA278" s="4" t="s">
        <v>8049</v>
      </c>
    </row>
    <row r="279" ht="14.25" customHeight="1">
      <c r="A279" s="11">
        <v>2039.0</v>
      </c>
      <c r="B279" s="11">
        <v>12526.0</v>
      </c>
      <c r="C279" s="11">
        <v>2013.0</v>
      </c>
      <c r="D279" s="11">
        <v>2026.0</v>
      </c>
      <c r="E279" s="12" t="s">
        <v>8070</v>
      </c>
      <c r="F279" s="11">
        <v>14.0</v>
      </c>
      <c r="G279" s="12" t="s">
        <v>7618</v>
      </c>
      <c r="H279" s="11">
        <v>1.672609006E9</v>
      </c>
      <c r="I279" s="12" t="s">
        <v>8040</v>
      </c>
      <c r="J279" s="12" t="s">
        <v>61</v>
      </c>
      <c r="K279" s="11">
        <v>3652.0</v>
      </c>
      <c r="L279" s="12" t="s">
        <v>8041</v>
      </c>
      <c r="M279" s="11">
        <v>26.0</v>
      </c>
      <c r="N279" s="11">
        <v>26.0</v>
      </c>
      <c r="O279" s="12" t="s">
        <v>8042</v>
      </c>
      <c r="P279" s="12" t="s">
        <v>8043</v>
      </c>
      <c r="Q279" s="12" t="s">
        <v>8044</v>
      </c>
      <c r="R279" s="12" t="s">
        <v>35</v>
      </c>
      <c r="S279" s="12" t="s">
        <v>8045</v>
      </c>
      <c r="T279" s="11">
        <v>4.8616623E7</v>
      </c>
      <c r="U279" s="11">
        <v>3.265889691E9</v>
      </c>
      <c r="V279" s="11">
        <v>2020.0</v>
      </c>
      <c r="W279" s="12" t="s">
        <v>8071</v>
      </c>
      <c r="X279" s="12" t="s">
        <v>8072</v>
      </c>
      <c r="Y279" s="12" t="s">
        <v>8073</v>
      </c>
      <c r="Z279" s="18">
        <v>45461.958333333336</v>
      </c>
      <c r="AA279" s="12" t="s">
        <v>8049</v>
      </c>
    </row>
    <row r="280" ht="14.25" customHeight="1">
      <c r="A280" s="3">
        <v>2039.0</v>
      </c>
      <c r="B280" s="3">
        <v>12526.0</v>
      </c>
      <c r="C280" s="3">
        <v>2013.0</v>
      </c>
      <c r="D280" s="3">
        <v>2026.0</v>
      </c>
      <c r="E280" s="4" t="s">
        <v>8070</v>
      </c>
      <c r="F280" s="3">
        <v>14.0</v>
      </c>
      <c r="G280" s="4" t="s">
        <v>7618</v>
      </c>
      <c r="H280" s="3">
        <v>1.672609006E9</v>
      </c>
      <c r="I280" s="4" t="s">
        <v>8040</v>
      </c>
      <c r="J280" s="4" t="s">
        <v>61</v>
      </c>
      <c r="K280" s="3">
        <v>3652.0</v>
      </c>
      <c r="L280" s="4" t="s">
        <v>8041</v>
      </c>
      <c r="M280" s="3">
        <v>26.0</v>
      </c>
      <c r="N280" s="3">
        <v>26.0</v>
      </c>
      <c r="O280" s="4" t="s">
        <v>8042</v>
      </c>
      <c r="P280" s="4" t="s">
        <v>8043</v>
      </c>
      <c r="Q280" s="4" t="s">
        <v>8044</v>
      </c>
      <c r="R280" s="4" t="s">
        <v>35</v>
      </c>
      <c r="S280" s="4" t="s">
        <v>8045</v>
      </c>
      <c r="T280" s="3">
        <v>8.269774054E9</v>
      </c>
      <c r="U280" s="3">
        <v>8.269766961E9</v>
      </c>
      <c r="V280" s="3">
        <v>2022.0</v>
      </c>
      <c r="W280" s="4" t="s">
        <v>8071</v>
      </c>
      <c r="X280" s="4" t="s">
        <v>8072</v>
      </c>
      <c r="Y280" s="4" t="s">
        <v>8073</v>
      </c>
      <c r="Z280" s="17">
        <v>45461.958333333336</v>
      </c>
      <c r="AA280" s="4" t="s">
        <v>8049</v>
      </c>
    </row>
    <row r="281" ht="14.25" customHeight="1">
      <c r="A281" s="11">
        <v>2039.0</v>
      </c>
      <c r="B281" s="11">
        <v>12526.0</v>
      </c>
      <c r="C281" s="11">
        <v>2013.0</v>
      </c>
      <c r="D281" s="11">
        <v>2026.0</v>
      </c>
      <c r="E281" s="12" t="s">
        <v>8070</v>
      </c>
      <c r="F281" s="11">
        <v>14.0</v>
      </c>
      <c r="G281" s="12" t="s">
        <v>7618</v>
      </c>
      <c r="H281" s="11">
        <v>1.672609006E9</v>
      </c>
      <c r="I281" s="12" t="s">
        <v>8040</v>
      </c>
      <c r="J281" s="12" t="s">
        <v>61</v>
      </c>
      <c r="K281" s="11">
        <v>3652.0</v>
      </c>
      <c r="L281" s="12" t="s">
        <v>8041</v>
      </c>
      <c r="M281" s="11">
        <v>28.0</v>
      </c>
      <c r="N281" s="11">
        <v>28.0</v>
      </c>
      <c r="O281" s="12" t="s">
        <v>8042</v>
      </c>
      <c r="P281" s="12" t="s">
        <v>8043</v>
      </c>
      <c r="Q281" s="12" t="s">
        <v>8044</v>
      </c>
      <c r="R281" s="12" t="s">
        <v>35</v>
      </c>
      <c r="S281" s="12" t="s">
        <v>8045</v>
      </c>
      <c r="T281" s="11">
        <v>1.1689037151E10</v>
      </c>
      <c r="U281" s="11">
        <v>1.168903715E9</v>
      </c>
      <c r="V281" s="11">
        <v>2023.0</v>
      </c>
      <c r="W281" s="12" t="s">
        <v>8071</v>
      </c>
      <c r="X281" s="12" t="s">
        <v>8072</v>
      </c>
      <c r="Y281" s="12" t="s">
        <v>8073</v>
      </c>
      <c r="Z281" s="18">
        <v>45461.958333333336</v>
      </c>
      <c r="AA281" s="12" t="s">
        <v>8049</v>
      </c>
    </row>
    <row r="282" ht="14.25" customHeight="1">
      <c r="A282" s="3">
        <v>2039.0</v>
      </c>
      <c r="B282" s="3">
        <v>12526.0</v>
      </c>
      <c r="C282" s="3">
        <v>2013.0</v>
      </c>
      <c r="D282" s="3">
        <v>2026.0</v>
      </c>
      <c r="E282" s="4" t="s">
        <v>8070</v>
      </c>
      <c r="F282" s="3">
        <v>14.0</v>
      </c>
      <c r="G282" s="4" t="s">
        <v>7618</v>
      </c>
      <c r="H282" s="3">
        <v>1.672609006E9</v>
      </c>
      <c r="I282" s="4" t="s">
        <v>8040</v>
      </c>
      <c r="J282" s="4" t="s">
        <v>61</v>
      </c>
      <c r="K282" s="3">
        <v>3652.0</v>
      </c>
      <c r="L282" s="4" t="s">
        <v>8041</v>
      </c>
      <c r="M282" s="3">
        <v>28.0</v>
      </c>
      <c r="N282" s="3">
        <v>28.0</v>
      </c>
      <c r="O282" s="4" t="s">
        <v>8042</v>
      </c>
      <c r="P282" s="4" t="s">
        <v>8043</v>
      </c>
      <c r="Q282" s="4" t="s">
        <v>8044</v>
      </c>
      <c r="R282" s="4" t="s">
        <v>35</v>
      </c>
      <c r="S282" s="4" t="s">
        <v>8045</v>
      </c>
      <c r="T282" s="3">
        <v>1.24756568E8</v>
      </c>
      <c r="U282" s="3">
        <v>1.2198634162E10</v>
      </c>
      <c r="V282" s="3">
        <v>2017.0</v>
      </c>
      <c r="W282" s="4" t="s">
        <v>8071</v>
      </c>
      <c r="X282" s="4" t="s">
        <v>8072</v>
      </c>
      <c r="Y282" s="4" t="s">
        <v>8073</v>
      </c>
      <c r="Z282" s="17">
        <v>45461.958333333336</v>
      </c>
      <c r="AA282" s="4" t="s">
        <v>8049</v>
      </c>
    </row>
    <row r="283" ht="14.25" customHeight="1">
      <c r="A283" s="11">
        <v>2039.0</v>
      </c>
      <c r="B283" s="11">
        <v>12526.0</v>
      </c>
      <c r="C283" s="11">
        <v>2013.0</v>
      </c>
      <c r="D283" s="11">
        <v>2026.0</v>
      </c>
      <c r="E283" s="12" t="s">
        <v>8070</v>
      </c>
      <c r="F283" s="11">
        <v>14.0</v>
      </c>
      <c r="G283" s="12" t="s">
        <v>7618</v>
      </c>
      <c r="H283" s="11">
        <v>1.672609006E9</v>
      </c>
      <c r="I283" s="12" t="s">
        <v>8040</v>
      </c>
      <c r="J283" s="12" t="s">
        <v>61</v>
      </c>
      <c r="K283" s="11">
        <v>3652.0</v>
      </c>
      <c r="L283" s="12" t="s">
        <v>8041</v>
      </c>
      <c r="M283" s="11">
        <v>28.0</v>
      </c>
      <c r="N283" s="11">
        <v>28.0</v>
      </c>
      <c r="O283" s="12" t="s">
        <v>8042</v>
      </c>
      <c r="P283" s="12" t="s">
        <v>8043</v>
      </c>
      <c r="Q283" s="12" t="s">
        <v>8044</v>
      </c>
      <c r="R283" s="12" t="s">
        <v>35</v>
      </c>
      <c r="S283" s="12" t="s">
        <v>8045</v>
      </c>
      <c r="T283" s="11">
        <v>1.34039251E8</v>
      </c>
      <c r="U283" s="11">
        <v>4.771619075E9</v>
      </c>
      <c r="V283" s="11">
        <v>2018.0</v>
      </c>
      <c r="W283" s="12" t="s">
        <v>8071</v>
      </c>
      <c r="X283" s="12" t="s">
        <v>8072</v>
      </c>
      <c r="Y283" s="12" t="s">
        <v>8073</v>
      </c>
      <c r="Z283" s="18">
        <v>45461.958333333336</v>
      </c>
      <c r="AA283" s="12" t="s">
        <v>8049</v>
      </c>
    </row>
    <row r="284" ht="14.25" customHeight="1">
      <c r="A284" s="3">
        <v>2039.0</v>
      </c>
      <c r="B284" s="3">
        <v>12526.0</v>
      </c>
      <c r="C284" s="3">
        <v>2013.0</v>
      </c>
      <c r="D284" s="3">
        <v>2026.0</v>
      </c>
      <c r="E284" s="4" t="s">
        <v>8070</v>
      </c>
      <c r="F284" s="3">
        <v>14.0</v>
      </c>
      <c r="G284" s="4" t="s">
        <v>7618</v>
      </c>
      <c r="H284" s="3">
        <v>1.672609006E9</v>
      </c>
      <c r="I284" s="4" t="s">
        <v>8040</v>
      </c>
      <c r="J284" s="4" t="s">
        <v>61</v>
      </c>
      <c r="K284" s="3">
        <v>3652.0</v>
      </c>
      <c r="L284" s="4" t="s">
        <v>8041</v>
      </c>
      <c r="M284" s="3">
        <v>28.0</v>
      </c>
      <c r="N284" s="3">
        <v>28.0</v>
      </c>
      <c r="O284" s="4" t="s">
        <v>8042</v>
      </c>
      <c r="P284" s="4" t="s">
        <v>8043</v>
      </c>
      <c r="Q284" s="4" t="s">
        <v>8044</v>
      </c>
      <c r="R284" s="4" t="s">
        <v>35</v>
      </c>
      <c r="S284" s="4" t="s">
        <v>8045</v>
      </c>
      <c r="T284" s="3">
        <v>1.3507680971E10</v>
      </c>
      <c r="U284" s="3">
        <v>1.3180686738E10</v>
      </c>
      <c r="V284" s="3">
        <v>2016.0</v>
      </c>
      <c r="W284" s="4" t="s">
        <v>8071</v>
      </c>
      <c r="X284" s="4" t="s">
        <v>8072</v>
      </c>
      <c r="Y284" s="4" t="s">
        <v>8073</v>
      </c>
      <c r="Z284" s="17">
        <v>45461.958333333336</v>
      </c>
      <c r="AA284" s="4" t="s">
        <v>8049</v>
      </c>
    </row>
    <row r="285" ht="14.25" customHeight="1">
      <c r="A285" s="11">
        <v>2039.0</v>
      </c>
      <c r="B285" s="11">
        <v>12526.0</v>
      </c>
      <c r="C285" s="11">
        <v>2013.0</v>
      </c>
      <c r="D285" s="11">
        <v>2026.0</v>
      </c>
      <c r="E285" s="12" t="s">
        <v>8070</v>
      </c>
      <c r="F285" s="11">
        <v>14.0</v>
      </c>
      <c r="G285" s="12" t="s">
        <v>7618</v>
      </c>
      <c r="H285" s="11">
        <v>1.672609006E9</v>
      </c>
      <c r="I285" s="12" t="s">
        <v>8040</v>
      </c>
      <c r="J285" s="12" t="s">
        <v>61</v>
      </c>
      <c r="K285" s="11">
        <v>3652.0</v>
      </c>
      <c r="L285" s="12" t="s">
        <v>8041</v>
      </c>
      <c r="M285" s="11">
        <v>28.0</v>
      </c>
      <c r="N285" s="11">
        <v>28.0</v>
      </c>
      <c r="O285" s="12" t="s">
        <v>8042</v>
      </c>
      <c r="P285" s="12" t="s">
        <v>8043</v>
      </c>
      <c r="Q285" s="12" t="s">
        <v>8044</v>
      </c>
      <c r="R285" s="12" t="s">
        <v>35</v>
      </c>
      <c r="S285" s="12" t="s">
        <v>8045</v>
      </c>
      <c r="T285" s="11">
        <v>1.443342446E9</v>
      </c>
      <c r="U285" s="11">
        <v>0.0</v>
      </c>
      <c r="V285" s="11">
        <v>2024.0</v>
      </c>
      <c r="W285" s="12" t="s">
        <v>8071</v>
      </c>
      <c r="X285" s="12" t="s">
        <v>8072</v>
      </c>
      <c r="Y285" s="12" t="s">
        <v>8073</v>
      </c>
      <c r="Z285" s="18">
        <v>45461.958333333336</v>
      </c>
      <c r="AA285" s="12" t="s">
        <v>8049</v>
      </c>
    </row>
    <row r="286" ht="14.25" customHeight="1">
      <c r="A286" s="3">
        <v>2039.0</v>
      </c>
      <c r="B286" s="3">
        <v>12526.0</v>
      </c>
      <c r="C286" s="3">
        <v>2013.0</v>
      </c>
      <c r="D286" s="3">
        <v>2026.0</v>
      </c>
      <c r="E286" s="4" t="s">
        <v>8070</v>
      </c>
      <c r="F286" s="3">
        <v>14.0</v>
      </c>
      <c r="G286" s="4" t="s">
        <v>7618</v>
      </c>
      <c r="H286" s="3">
        <v>1.672609006E9</v>
      </c>
      <c r="I286" s="4" t="s">
        <v>8040</v>
      </c>
      <c r="J286" s="4" t="s">
        <v>61</v>
      </c>
      <c r="K286" s="3">
        <v>3652.0</v>
      </c>
      <c r="L286" s="4" t="s">
        <v>8041</v>
      </c>
      <c r="M286" s="3">
        <v>28.0</v>
      </c>
      <c r="N286" s="3">
        <v>28.0</v>
      </c>
      <c r="O286" s="4" t="s">
        <v>8042</v>
      </c>
      <c r="P286" s="4" t="s">
        <v>8043</v>
      </c>
      <c r="Q286" s="4" t="s">
        <v>8044</v>
      </c>
      <c r="R286" s="4" t="s">
        <v>35</v>
      </c>
      <c r="S286" s="4" t="s">
        <v>8045</v>
      </c>
      <c r="T286" s="3">
        <v>3.0837226E7</v>
      </c>
      <c r="U286" s="3">
        <v>3.083710166E9</v>
      </c>
      <c r="V286" s="3">
        <v>2021.0</v>
      </c>
      <c r="W286" s="4" t="s">
        <v>8071</v>
      </c>
      <c r="X286" s="4" t="s">
        <v>8072</v>
      </c>
      <c r="Y286" s="4" t="s">
        <v>8073</v>
      </c>
      <c r="Z286" s="17">
        <v>45461.958333333336</v>
      </c>
      <c r="AA286" s="4" t="s">
        <v>8049</v>
      </c>
    </row>
    <row r="287" ht="14.25" customHeight="1">
      <c r="A287" s="11">
        <v>2039.0</v>
      </c>
      <c r="B287" s="11">
        <v>12526.0</v>
      </c>
      <c r="C287" s="11">
        <v>2013.0</v>
      </c>
      <c r="D287" s="11">
        <v>2026.0</v>
      </c>
      <c r="E287" s="12" t="s">
        <v>8070</v>
      </c>
      <c r="F287" s="11">
        <v>14.0</v>
      </c>
      <c r="G287" s="12" t="s">
        <v>7618</v>
      </c>
      <c r="H287" s="11">
        <v>1.672609006E9</v>
      </c>
      <c r="I287" s="12" t="s">
        <v>8040</v>
      </c>
      <c r="J287" s="12" t="s">
        <v>61</v>
      </c>
      <c r="K287" s="11">
        <v>3652.0</v>
      </c>
      <c r="L287" s="12" t="s">
        <v>8041</v>
      </c>
      <c r="M287" s="11">
        <v>28.0</v>
      </c>
      <c r="N287" s="11">
        <v>28.0</v>
      </c>
      <c r="O287" s="12" t="s">
        <v>8042</v>
      </c>
      <c r="P287" s="12" t="s">
        <v>8043</v>
      </c>
      <c r="Q287" s="12" t="s">
        <v>8044</v>
      </c>
      <c r="R287" s="12" t="s">
        <v>35</v>
      </c>
      <c r="S287" s="12" t="s">
        <v>8045</v>
      </c>
      <c r="T287" s="11">
        <v>4.6359012E7</v>
      </c>
      <c r="U287" s="11">
        <v>4.635901289E9</v>
      </c>
      <c r="V287" s="11">
        <v>2019.0</v>
      </c>
      <c r="W287" s="12" t="s">
        <v>8071</v>
      </c>
      <c r="X287" s="12" t="s">
        <v>8072</v>
      </c>
      <c r="Y287" s="12" t="s">
        <v>8073</v>
      </c>
      <c r="Z287" s="18">
        <v>45461.958333333336</v>
      </c>
      <c r="AA287" s="12" t="s">
        <v>8049</v>
      </c>
    </row>
    <row r="288" ht="14.25" customHeight="1">
      <c r="A288" s="3">
        <v>2039.0</v>
      </c>
      <c r="B288" s="3">
        <v>12526.0</v>
      </c>
      <c r="C288" s="3">
        <v>2013.0</v>
      </c>
      <c r="D288" s="3">
        <v>2026.0</v>
      </c>
      <c r="E288" s="4" t="s">
        <v>8070</v>
      </c>
      <c r="F288" s="3">
        <v>14.0</v>
      </c>
      <c r="G288" s="4" t="s">
        <v>7618</v>
      </c>
      <c r="H288" s="3">
        <v>1.672609006E9</v>
      </c>
      <c r="I288" s="4" t="s">
        <v>8040</v>
      </c>
      <c r="J288" s="4" t="s">
        <v>61</v>
      </c>
      <c r="K288" s="3">
        <v>3652.0</v>
      </c>
      <c r="L288" s="4" t="s">
        <v>8041</v>
      </c>
      <c r="M288" s="3">
        <v>28.0</v>
      </c>
      <c r="N288" s="3">
        <v>28.0</v>
      </c>
      <c r="O288" s="4" t="s">
        <v>8042</v>
      </c>
      <c r="P288" s="4" t="s">
        <v>8043</v>
      </c>
      <c r="Q288" s="4" t="s">
        <v>8044</v>
      </c>
      <c r="R288" s="4" t="s">
        <v>35</v>
      </c>
      <c r="S288" s="4" t="s">
        <v>8045</v>
      </c>
      <c r="T288" s="3">
        <v>4.8616623E7</v>
      </c>
      <c r="U288" s="3">
        <v>3.265889691E9</v>
      </c>
      <c r="V288" s="3">
        <v>2020.0</v>
      </c>
      <c r="W288" s="4" t="s">
        <v>8071</v>
      </c>
      <c r="X288" s="4" t="s">
        <v>8072</v>
      </c>
      <c r="Y288" s="4" t="s">
        <v>8073</v>
      </c>
      <c r="Z288" s="17">
        <v>45461.958333333336</v>
      </c>
      <c r="AA288" s="4" t="s">
        <v>8049</v>
      </c>
    </row>
    <row r="289" ht="14.25" customHeight="1">
      <c r="A289" s="11">
        <v>2039.0</v>
      </c>
      <c r="B289" s="11">
        <v>12526.0</v>
      </c>
      <c r="C289" s="11">
        <v>2013.0</v>
      </c>
      <c r="D289" s="11">
        <v>2026.0</v>
      </c>
      <c r="E289" s="12" t="s">
        <v>8070</v>
      </c>
      <c r="F289" s="11">
        <v>14.0</v>
      </c>
      <c r="G289" s="12" t="s">
        <v>7618</v>
      </c>
      <c r="H289" s="11">
        <v>1.672609006E9</v>
      </c>
      <c r="I289" s="12" t="s">
        <v>8040</v>
      </c>
      <c r="J289" s="12" t="s">
        <v>61</v>
      </c>
      <c r="K289" s="11">
        <v>3652.0</v>
      </c>
      <c r="L289" s="12" t="s">
        <v>8041</v>
      </c>
      <c r="M289" s="11">
        <v>28.0</v>
      </c>
      <c r="N289" s="11">
        <v>28.0</v>
      </c>
      <c r="O289" s="12" t="s">
        <v>8042</v>
      </c>
      <c r="P289" s="12" t="s">
        <v>8043</v>
      </c>
      <c r="Q289" s="12" t="s">
        <v>8044</v>
      </c>
      <c r="R289" s="12" t="s">
        <v>35</v>
      </c>
      <c r="S289" s="12" t="s">
        <v>8045</v>
      </c>
      <c r="T289" s="11">
        <v>8.269774054E9</v>
      </c>
      <c r="U289" s="11">
        <v>8.269766961E9</v>
      </c>
      <c r="V289" s="11">
        <v>2022.0</v>
      </c>
      <c r="W289" s="12" t="s">
        <v>8071</v>
      </c>
      <c r="X289" s="12" t="s">
        <v>8072</v>
      </c>
      <c r="Y289" s="12" t="s">
        <v>8073</v>
      </c>
      <c r="Z289" s="18">
        <v>45461.958333333336</v>
      </c>
      <c r="AA289" s="12" t="s">
        <v>8049</v>
      </c>
    </row>
    <row r="290" ht="14.25" customHeight="1">
      <c r="A290" s="3">
        <v>2039.0</v>
      </c>
      <c r="B290" s="3">
        <v>12526.0</v>
      </c>
      <c r="C290" s="3">
        <v>2013.0</v>
      </c>
      <c r="D290" s="3">
        <v>2026.0</v>
      </c>
      <c r="E290" s="4" t="s">
        <v>8070</v>
      </c>
      <c r="F290" s="3">
        <v>14.0</v>
      </c>
      <c r="G290" s="4" t="s">
        <v>7618</v>
      </c>
      <c r="H290" s="3">
        <v>1.672609006E9</v>
      </c>
      <c r="I290" s="4" t="s">
        <v>8040</v>
      </c>
      <c r="J290" s="4" t="s">
        <v>61</v>
      </c>
      <c r="K290" s="3">
        <v>3652.0</v>
      </c>
      <c r="L290" s="4" t="s">
        <v>8041</v>
      </c>
      <c r="M290" s="3">
        <v>33.0</v>
      </c>
      <c r="N290" s="3">
        <v>33.0</v>
      </c>
      <c r="O290" s="4" t="s">
        <v>8042</v>
      </c>
      <c r="P290" s="4" t="s">
        <v>8043</v>
      </c>
      <c r="Q290" s="4" t="s">
        <v>8044</v>
      </c>
      <c r="R290" s="4" t="s">
        <v>35</v>
      </c>
      <c r="S290" s="4" t="s">
        <v>8045</v>
      </c>
      <c r="T290" s="3">
        <v>1.1689037151E10</v>
      </c>
      <c r="U290" s="3">
        <v>1.168903715E9</v>
      </c>
      <c r="V290" s="3">
        <v>2023.0</v>
      </c>
      <c r="W290" s="4" t="s">
        <v>8071</v>
      </c>
      <c r="X290" s="4" t="s">
        <v>8072</v>
      </c>
      <c r="Y290" s="4" t="s">
        <v>8073</v>
      </c>
      <c r="Z290" s="17">
        <v>45461.958333333336</v>
      </c>
      <c r="AA290" s="4" t="s">
        <v>8049</v>
      </c>
    </row>
    <row r="291" ht="14.25" customHeight="1">
      <c r="A291" s="11">
        <v>2039.0</v>
      </c>
      <c r="B291" s="11">
        <v>12526.0</v>
      </c>
      <c r="C291" s="11">
        <v>2013.0</v>
      </c>
      <c r="D291" s="11">
        <v>2026.0</v>
      </c>
      <c r="E291" s="12" t="s">
        <v>8070</v>
      </c>
      <c r="F291" s="11">
        <v>14.0</v>
      </c>
      <c r="G291" s="12" t="s">
        <v>7618</v>
      </c>
      <c r="H291" s="11">
        <v>1.672609006E9</v>
      </c>
      <c r="I291" s="12" t="s">
        <v>8040</v>
      </c>
      <c r="J291" s="12" t="s">
        <v>61</v>
      </c>
      <c r="K291" s="11">
        <v>3652.0</v>
      </c>
      <c r="L291" s="12" t="s">
        <v>8041</v>
      </c>
      <c r="M291" s="11">
        <v>33.0</v>
      </c>
      <c r="N291" s="11">
        <v>33.0</v>
      </c>
      <c r="O291" s="12" t="s">
        <v>8042</v>
      </c>
      <c r="P291" s="12" t="s">
        <v>8043</v>
      </c>
      <c r="Q291" s="12" t="s">
        <v>8044</v>
      </c>
      <c r="R291" s="12" t="s">
        <v>35</v>
      </c>
      <c r="S291" s="12" t="s">
        <v>8045</v>
      </c>
      <c r="T291" s="11">
        <v>1.24756568E8</v>
      </c>
      <c r="U291" s="11">
        <v>1.2198634162E10</v>
      </c>
      <c r="V291" s="11">
        <v>2017.0</v>
      </c>
      <c r="W291" s="12" t="s">
        <v>8071</v>
      </c>
      <c r="X291" s="12" t="s">
        <v>8072</v>
      </c>
      <c r="Y291" s="12" t="s">
        <v>8073</v>
      </c>
      <c r="Z291" s="18">
        <v>45461.958333333336</v>
      </c>
      <c r="AA291" s="12" t="s">
        <v>8049</v>
      </c>
    </row>
    <row r="292" ht="14.25" customHeight="1">
      <c r="A292" s="3">
        <v>2039.0</v>
      </c>
      <c r="B292" s="3">
        <v>12526.0</v>
      </c>
      <c r="C292" s="3">
        <v>2013.0</v>
      </c>
      <c r="D292" s="3">
        <v>2026.0</v>
      </c>
      <c r="E292" s="4" t="s">
        <v>8070</v>
      </c>
      <c r="F292" s="3">
        <v>14.0</v>
      </c>
      <c r="G292" s="4" t="s">
        <v>7618</v>
      </c>
      <c r="H292" s="3">
        <v>1.672609006E9</v>
      </c>
      <c r="I292" s="4" t="s">
        <v>8040</v>
      </c>
      <c r="J292" s="4" t="s">
        <v>61</v>
      </c>
      <c r="K292" s="3">
        <v>3652.0</v>
      </c>
      <c r="L292" s="4" t="s">
        <v>8041</v>
      </c>
      <c r="M292" s="3">
        <v>33.0</v>
      </c>
      <c r="N292" s="3">
        <v>33.0</v>
      </c>
      <c r="O292" s="4" t="s">
        <v>8042</v>
      </c>
      <c r="P292" s="4" t="s">
        <v>8043</v>
      </c>
      <c r="Q292" s="4" t="s">
        <v>8044</v>
      </c>
      <c r="R292" s="4" t="s">
        <v>35</v>
      </c>
      <c r="S292" s="4" t="s">
        <v>8045</v>
      </c>
      <c r="T292" s="3">
        <v>1.34039251E8</v>
      </c>
      <c r="U292" s="3">
        <v>4.771619075E9</v>
      </c>
      <c r="V292" s="3">
        <v>2018.0</v>
      </c>
      <c r="W292" s="4" t="s">
        <v>8071</v>
      </c>
      <c r="X292" s="4" t="s">
        <v>8072</v>
      </c>
      <c r="Y292" s="4" t="s">
        <v>8073</v>
      </c>
      <c r="Z292" s="17">
        <v>45461.958333333336</v>
      </c>
      <c r="AA292" s="4" t="s">
        <v>8049</v>
      </c>
    </row>
    <row r="293" ht="14.25" customHeight="1">
      <c r="A293" s="11">
        <v>2039.0</v>
      </c>
      <c r="B293" s="11">
        <v>12526.0</v>
      </c>
      <c r="C293" s="11">
        <v>2013.0</v>
      </c>
      <c r="D293" s="11">
        <v>2026.0</v>
      </c>
      <c r="E293" s="12" t="s">
        <v>8070</v>
      </c>
      <c r="F293" s="11">
        <v>14.0</v>
      </c>
      <c r="G293" s="12" t="s">
        <v>7618</v>
      </c>
      <c r="H293" s="11">
        <v>1.672609006E9</v>
      </c>
      <c r="I293" s="12" t="s">
        <v>8040</v>
      </c>
      <c r="J293" s="12" t="s">
        <v>61</v>
      </c>
      <c r="K293" s="11">
        <v>3652.0</v>
      </c>
      <c r="L293" s="12" t="s">
        <v>8041</v>
      </c>
      <c r="M293" s="11">
        <v>33.0</v>
      </c>
      <c r="N293" s="11">
        <v>33.0</v>
      </c>
      <c r="O293" s="12" t="s">
        <v>8042</v>
      </c>
      <c r="P293" s="12" t="s">
        <v>8043</v>
      </c>
      <c r="Q293" s="12" t="s">
        <v>8044</v>
      </c>
      <c r="R293" s="12" t="s">
        <v>35</v>
      </c>
      <c r="S293" s="12" t="s">
        <v>8045</v>
      </c>
      <c r="T293" s="11">
        <v>1.3507680971E10</v>
      </c>
      <c r="U293" s="11">
        <v>1.3180686738E10</v>
      </c>
      <c r="V293" s="11">
        <v>2016.0</v>
      </c>
      <c r="W293" s="12" t="s">
        <v>8071</v>
      </c>
      <c r="X293" s="12" t="s">
        <v>8072</v>
      </c>
      <c r="Y293" s="12" t="s">
        <v>8073</v>
      </c>
      <c r="Z293" s="18">
        <v>45461.958333333336</v>
      </c>
      <c r="AA293" s="12" t="s">
        <v>8049</v>
      </c>
    </row>
    <row r="294" ht="14.25" customHeight="1">
      <c r="A294" s="3">
        <v>2039.0</v>
      </c>
      <c r="B294" s="3">
        <v>12526.0</v>
      </c>
      <c r="C294" s="3">
        <v>2013.0</v>
      </c>
      <c r="D294" s="3">
        <v>2026.0</v>
      </c>
      <c r="E294" s="4" t="s">
        <v>8070</v>
      </c>
      <c r="F294" s="3">
        <v>14.0</v>
      </c>
      <c r="G294" s="4" t="s">
        <v>7618</v>
      </c>
      <c r="H294" s="3">
        <v>1.672609006E9</v>
      </c>
      <c r="I294" s="4" t="s">
        <v>8040</v>
      </c>
      <c r="J294" s="4" t="s">
        <v>61</v>
      </c>
      <c r="K294" s="3">
        <v>3652.0</v>
      </c>
      <c r="L294" s="4" t="s">
        <v>8041</v>
      </c>
      <c r="M294" s="3">
        <v>33.0</v>
      </c>
      <c r="N294" s="3">
        <v>33.0</v>
      </c>
      <c r="O294" s="4" t="s">
        <v>8042</v>
      </c>
      <c r="P294" s="4" t="s">
        <v>8043</v>
      </c>
      <c r="Q294" s="4" t="s">
        <v>8044</v>
      </c>
      <c r="R294" s="4" t="s">
        <v>35</v>
      </c>
      <c r="S294" s="4" t="s">
        <v>8045</v>
      </c>
      <c r="T294" s="3">
        <v>1.443342446E9</v>
      </c>
      <c r="U294" s="3">
        <v>0.0</v>
      </c>
      <c r="V294" s="3">
        <v>2024.0</v>
      </c>
      <c r="W294" s="4" t="s">
        <v>8071</v>
      </c>
      <c r="X294" s="4" t="s">
        <v>8072</v>
      </c>
      <c r="Y294" s="4" t="s">
        <v>8073</v>
      </c>
      <c r="Z294" s="17">
        <v>45461.958333333336</v>
      </c>
      <c r="AA294" s="4" t="s">
        <v>8049</v>
      </c>
    </row>
    <row r="295" ht="14.25" customHeight="1">
      <c r="A295" s="11">
        <v>2039.0</v>
      </c>
      <c r="B295" s="11">
        <v>12526.0</v>
      </c>
      <c r="C295" s="11">
        <v>2013.0</v>
      </c>
      <c r="D295" s="11">
        <v>2026.0</v>
      </c>
      <c r="E295" s="12" t="s">
        <v>8070</v>
      </c>
      <c r="F295" s="11">
        <v>14.0</v>
      </c>
      <c r="G295" s="12" t="s">
        <v>7618</v>
      </c>
      <c r="H295" s="11">
        <v>1.672609006E9</v>
      </c>
      <c r="I295" s="12" t="s">
        <v>8040</v>
      </c>
      <c r="J295" s="12" t="s">
        <v>61</v>
      </c>
      <c r="K295" s="11">
        <v>3652.0</v>
      </c>
      <c r="L295" s="12" t="s">
        <v>8041</v>
      </c>
      <c r="M295" s="11">
        <v>33.0</v>
      </c>
      <c r="N295" s="11">
        <v>33.0</v>
      </c>
      <c r="O295" s="12" t="s">
        <v>8042</v>
      </c>
      <c r="P295" s="12" t="s">
        <v>8043</v>
      </c>
      <c r="Q295" s="12" t="s">
        <v>8044</v>
      </c>
      <c r="R295" s="12" t="s">
        <v>35</v>
      </c>
      <c r="S295" s="12" t="s">
        <v>8045</v>
      </c>
      <c r="T295" s="11">
        <v>3.0837226E7</v>
      </c>
      <c r="U295" s="11">
        <v>3.083710166E9</v>
      </c>
      <c r="V295" s="11">
        <v>2021.0</v>
      </c>
      <c r="W295" s="12" t="s">
        <v>8071</v>
      </c>
      <c r="X295" s="12" t="s">
        <v>8072</v>
      </c>
      <c r="Y295" s="12" t="s">
        <v>8073</v>
      </c>
      <c r="Z295" s="18">
        <v>45461.958333333336</v>
      </c>
      <c r="AA295" s="12" t="s">
        <v>8049</v>
      </c>
    </row>
    <row r="296" ht="14.25" customHeight="1">
      <c r="A296" s="3">
        <v>2039.0</v>
      </c>
      <c r="B296" s="3">
        <v>12526.0</v>
      </c>
      <c r="C296" s="3">
        <v>2013.0</v>
      </c>
      <c r="D296" s="3">
        <v>2026.0</v>
      </c>
      <c r="E296" s="4" t="s">
        <v>8070</v>
      </c>
      <c r="F296" s="3">
        <v>14.0</v>
      </c>
      <c r="G296" s="4" t="s">
        <v>7618</v>
      </c>
      <c r="H296" s="3">
        <v>1.672609006E9</v>
      </c>
      <c r="I296" s="4" t="s">
        <v>8040</v>
      </c>
      <c r="J296" s="4" t="s">
        <v>61</v>
      </c>
      <c r="K296" s="3">
        <v>3652.0</v>
      </c>
      <c r="L296" s="4" t="s">
        <v>8041</v>
      </c>
      <c r="M296" s="3">
        <v>33.0</v>
      </c>
      <c r="N296" s="3">
        <v>33.0</v>
      </c>
      <c r="O296" s="4" t="s">
        <v>8042</v>
      </c>
      <c r="P296" s="4" t="s">
        <v>8043</v>
      </c>
      <c r="Q296" s="4" t="s">
        <v>8044</v>
      </c>
      <c r="R296" s="4" t="s">
        <v>35</v>
      </c>
      <c r="S296" s="4" t="s">
        <v>8045</v>
      </c>
      <c r="T296" s="3">
        <v>4.6359012E7</v>
      </c>
      <c r="U296" s="3">
        <v>4.635901289E9</v>
      </c>
      <c r="V296" s="3">
        <v>2019.0</v>
      </c>
      <c r="W296" s="4" t="s">
        <v>8071</v>
      </c>
      <c r="X296" s="4" t="s">
        <v>8072</v>
      </c>
      <c r="Y296" s="4" t="s">
        <v>8073</v>
      </c>
      <c r="Z296" s="17">
        <v>45461.958333333336</v>
      </c>
      <c r="AA296" s="4" t="s">
        <v>8049</v>
      </c>
    </row>
    <row r="297" ht="14.25" customHeight="1">
      <c r="A297" s="11">
        <v>2039.0</v>
      </c>
      <c r="B297" s="11">
        <v>12526.0</v>
      </c>
      <c r="C297" s="11">
        <v>2013.0</v>
      </c>
      <c r="D297" s="11">
        <v>2026.0</v>
      </c>
      <c r="E297" s="12" t="s">
        <v>8070</v>
      </c>
      <c r="F297" s="11">
        <v>14.0</v>
      </c>
      <c r="G297" s="12" t="s">
        <v>7618</v>
      </c>
      <c r="H297" s="11">
        <v>1.672609006E9</v>
      </c>
      <c r="I297" s="12" t="s">
        <v>8040</v>
      </c>
      <c r="J297" s="12" t="s">
        <v>61</v>
      </c>
      <c r="K297" s="11">
        <v>3652.0</v>
      </c>
      <c r="L297" s="12" t="s">
        <v>8041</v>
      </c>
      <c r="M297" s="11">
        <v>33.0</v>
      </c>
      <c r="N297" s="11">
        <v>33.0</v>
      </c>
      <c r="O297" s="12" t="s">
        <v>8042</v>
      </c>
      <c r="P297" s="12" t="s">
        <v>8043</v>
      </c>
      <c r="Q297" s="12" t="s">
        <v>8044</v>
      </c>
      <c r="R297" s="12" t="s">
        <v>35</v>
      </c>
      <c r="S297" s="12" t="s">
        <v>8045</v>
      </c>
      <c r="T297" s="11">
        <v>4.8616623E7</v>
      </c>
      <c r="U297" s="11">
        <v>3.265889691E9</v>
      </c>
      <c r="V297" s="11">
        <v>2020.0</v>
      </c>
      <c r="W297" s="12" t="s">
        <v>8071</v>
      </c>
      <c r="X297" s="12" t="s">
        <v>8072</v>
      </c>
      <c r="Y297" s="12" t="s">
        <v>8073</v>
      </c>
      <c r="Z297" s="18">
        <v>45461.958333333336</v>
      </c>
      <c r="AA297" s="12" t="s">
        <v>8049</v>
      </c>
    </row>
    <row r="298" ht="14.25" customHeight="1">
      <c r="A298" s="3">
        <v>2039.0</v>
      </c>
      <c r="B298" s="3">
        <v>12526.0</v>
      </c>
      <c r="C298" s="3">
        <v>2013.0</v>
      </c>
      <c r="D298" s="3">
        <v>2026.0</v>
      </c>
      <c r="E298" s="4" t="s">
        <v>8070</v>
      </c>
      <c r="F298" s="3">
        <v>14.0</v>
      </c>
      <c r="G298" s="4" t="s">
        <v>7618</v>
      </c>
      <c r="H298" s="3">
        <v>1.672609006E9</v>
      </c>
      <c r="I298" s="4" t="s">
        <v>8040</v>
      </c>
      <c r="J298" s="4" t="s">
        <v>61</v>
      </c>
      <c r="K298" s="3">
        <v>3652.0</v>
      </c>
      <c r="L298" s="4" t="s">
        <v>8041</v>
      </c>
      <c r="M298" s="3">
        <v>33.0</v>
      </c>
      <c r="N298" s="3">
        <v>33.0</v>
      </c>
      <c r="O298" s="4" t="s">
        <v>8042</v>
      </c>
      <c r="P298" s="4" t="s">
        <v>8043</v>
      </c>
      <c r="Q298" s="4" t="s">
        <v>8044</v>
      </c>
      <c r="R298" s="4" t="s">
        <v>35</v>
      </c>
      <c r="S298" s="4" t="s">
        <v>8045</v>
      </c>
      <c r="T298" s="3">
        <v>8.269774054E9</v>
      </c>
      <c r="U298" s="3">
        <v>8.269766961E9</v>
      </c>
      <c r="V298" s="3">
        <v>2022.0</v>
      </c>
      <c r="W298" s="4" t="s">
        <v>8071</v>
      </c>
      <c r="X298" s="4" t="s">
        <v>8072</v>
      </c>
      <c r="Y298" s="4" t="s">
        <v>8073</v>
      </c>
      <c r="Z298" s="17">
        <v>45461.958333333336</v>
      </c>
      <c r="AA298" s="4" t="s">
        <v>8049</v>
      </c>
    </row>
    <row r="299" ht="14.25" customHeight="1">
      <c r="A299" s="11">
        <v>2039.0</v>
      </c>
      <c r="B299" s="11">
        <v>12526.0</v>
      </c>
      <c r="C299" s="11">
        <v>2013.0</v>
      </c>
      <c r="D299" s="11">
        <v>2026.0</v>
      </c>
      <c r="E299" s="12" t="s">
        <v>8070</v>
      </c>
      <c r="F299" s="11">
        <v>14.0</v>
      </c>
      <c r="G299" s="12" t="s">
        <v>7618</v>
      </c>
      <c r="H299" s="11">
        <v>1.672609006E9</v>
      </c>
      <c r="I299" s="12" t="s">
        <v>8040</v>
      </c>
      <c r="J299" s="12" t="s">
        <v>61</v>
      </c>
      <c r="K299" s="11">
        <v>3652.0</v>
      </c>
      <c r="L299" s="12" t="s">
        <v>8058</v>
      </c>
      <c r="M299" s="11">
        <v>0.0</v>
      </c>
      <c r="N299" s="11">
        <v>0.0</v>
      </c>
      <c r="O299" s="12" t="s">
        <v>8042</v>
      </c>
      <c r="P299" s="12" t="s">
        <v>8043</v>
      </c>
      <c r="Q299" s="12" t="s">
        <v>8044</v>
      </c>
      <c r="R299" s="12" t="s">
        <v>35</v>
      </c>
      <c r="S299" s="12" t="s">
        <v>8045</v>
      </c>
      <c r="T299" s="11">
        <v>1.1689037151E10</v>
      </c>
      <c r="U299" s="11">
        <v>1.168903715E9</v>
      </c>
      <c r="V299" s="11">
        <v>2023.0</v>
      </c>
      <c r="W299" s="12" t="s">
        <v>8071</v>
      </c>
      <c r="X299" s="12" t="s">
        <v>8072</v>
      </c>
      <c r="Y299" s="12" t="s">
        <v>8073</v>
      </c>
      <c r="Z299" s="18">
        <v>45461.958333333336</v>
      </c>
      <c r="AA299" s="12" t="s">
        <v>8049</v>
      </c>
    </row>
    <row r="300" ht="14.25" customHeight="1">
      <c r="A300" s="3">
        <v>2039.0</v>
      </c>
      <c r="B300" s="3">
        <v>12526.0</v>
      </c>
      <c r="C300" s="3">
        <v>2013.0</v>
      </c>
      <c r="D300" s="3">
        <v>2026.0</v>
      </c>
      <c r="E300" s="4" t="s">
        <v>8070</v>
      </c>
      <c r="F300" s="3">
        <v>14.0</v>
      </c>
      <c r="G300" s="4" t="s">
        <v>7618</v>
      </c>
      <c r="H300" s="3">
        <v>1.672609006E9</v>
      </c>
      <c r="I300" s="4" t="s">
        <v>8040</v>
      </c>
      <c r="J300" s="4" t="s">
        <v>61</v>
      </c>
      <c r="K300" s="3">
        <v>3652.0</v>
      </c>
      <c r="L300" s="4" t="s">
        <v>8058</v>
      </c>
      <c r="M300" s="3">
        <v>0.0</v>
      </c>
      <c r="N300" s="3">
        <v>0.0</v>
      </c>
      <c r="O300" s="4" t="s">
        <v>8042</v>
      </c>
      <c r="P300" s="4" t="s">
        <v>8043</v>
      </c>
      <c r="Q300" s="4" t="s">
        <v>8044</v>
      </c>
      <c r="R300" s="4" t="s">
        <v>35</v>
      </c>
      <c r="S300" s="4" t="s">
        <v>8045</v>
      </c>
      <c r="T300" s="3">
        <v>1.24756568E8</v>
      </c>
      <c r="U300" s="3">
        <v>1.2198634162E10</v>
      </c>
      <c r="V300" s="3">
        <v>2017.0</v>
      </c>
      <c r="W300" s="4" t="s">
        <v>8071</v>
      </c>
      <c r="X300" s="4" t="s">
        <v>8072</v>
      </c>
      <c r="Y300" s="4" t="s">
        <v>8073</v>
      </c>
      <c r="Z300" s="17">
        <v>45461.958333333336</v>
      </c>
      <c r="AA300" s="4" t="s">
        <v>8049</v>
      </c>
    </row>
    <row r="301" ht="14.25" customHeight="1">
      <c r="A301" s="11">
        <v>2039.0</v>
      </c>
      <c r="B301" s="11">
        <v>12526.0</v>
      </c>
      <c r="C301" s="11">
        <v>2013.0</v>
      </c>
      <c r="D301" s="11">
        <v>2026.0</v>
      </c>
      <c r="E301" s="12" t="s">
        <v>8070</v>
      </c>
      <c r="F301" s="11">
        <v>14.0</v>
      </c>
      <c r="G301" s="12" t="s">
        <v>7618</v>
      </c>
      <c r="H301" s="11">
        <v>1.672609006E9</v>
      </c>
      <c r="I301" s="12" t="s">
        <v>8040</v>
      </c>
      <c r="J301" s="12" t="s">
        <v>61</v>
      </c>
      <c r="K301" s="11">
        <v>3652.0</v>
      </c>
      <c r="L301" s="12" t="s">
        <v>8058</v>
      </c>
      <c r="M301" s="11">
        <v>0.0</v>
      </c>
      <c r="N301" s="11">
        <v>0.0</v>
      </c>
      <c r="O301" s="12" t="s">
        <v>8042</v>
      </c>
      <c r="P301" s="12" t="s">
        <v>8043</v>
      </c>
      <c r="Q301" s="12" t="s">
        <v>8044</v>
      </c>
      <c r="R301" s="12" t="s">
        <v>35</v>
      </c>
      <c r="S301" s="12" t="s">
        <v>8045</v>
      </c>
      <c r="T301" s="11">
        <v>1.34039251E8</v>
      </c>
      <c r="U301" s="11">
        <v>4.771619075E9</v>
      </c>
      <c r="V301" s="11">
        <v>2018.0</v>
      </c>
      <c r="W301" s="12" t="s">
        <v>8071</v>
      </c>
      <c r="X301" s="12" t="s">
        <v>8072</v>
      </c>
      <c r="Y301" s="12" t="s">
        <v>8073</v>
      </c>
      <c r="Z301" s="18">
        <v>45461.958333333336</v>
      </c>
      <c r="AA301" s="12" t="s">
        <v>8049</v>
      </c>
    </row>
    <row r="302" ht="14.25" customHeight="1">
      <c r="A302" s="3">
        <v>2039.0</v>
      </c>
      <c r="B302" s="3">
        <v>12526.0</v>
      </c>
      <c r="C302" s="3">
        <v>2013.0</v>
      </c>
      <c r="D302" s="3">
        <v>2026.0</v>
      </c>
      <c r="E302" s="4" t="s">
        <v>8070</v>
      </c>
      <c r="F302" s="3">
        <v>14.0</v>
      </c>
      <c r="G302" s="4" t="s">
        <v>7618</v>
      </c>
      <c r="H302" s="3">
        <v>1.672609006E9</v>
      </c>
      <c r="I302" s="4" t="s">
        <v>8040</v>
      </c>
      <c r="J302" s="4" t="s">
        <v>61</v>
      </c>
      <c r="K302" s="3">
        <v>3652.0</v>
      </c>
      <c r="L302" s="4" t="s">
        <v>8058</v>
      </c>
      <c r="M302" s="3">
        <v>0.0</v>
      </c>
      <c r="N302" s="3">
        <v>0.0</v>
      </c>
      <c r="O302" s="4" t="s">
        <v>8042</v>
      </c>
      <c r="P302" s="4" t="s">
        <v>8043</v>
      </c>
      <c r="Q302" s="4" t="s">
        <v>8044</v>
      </c>
      <c r="R302" s="4" t="s">
        <v>35</v>
      </c>
      <c r="S302" s="4" t="s">
        <v>8045</v>
      </c>
      <c r="T302" s="3">
        <v>1.3507680971E10</v>
      </c>
      <c r="U302" s="3">
        <v>1.3180686738E10</v>
      </c>
      <c r="V302" s="3">
        <v>2016.0</v>
      </c>
      <c r="W302" s="4" t="s">
        <v>8071</v>
      </c>
      <c r="X302" s="4" t="s">
        <v>8072</v>
      </c>
      <c r="Y302" s="4" t="s">
        <v>8073</v>
      </c>
      <c r="Z302" s="17">
        <v>45461.958333333336</v>
      </c>
      <c r="AA302" s="4" t="s">
        <v>8049</v>
      </c>
    </row>
    <row r="303" ht="14.25" customHeight="1">
      <c r="A303" s="11">
        <v>2039.0</v>
      </c>
      <c r="B303" s="11">
        <v>12526.0</v>
      </c>
      <c r="C303" s="11">
        <v>2013.0</v>
      </c>
      <c r="D303" s="11">
        <v>2026.0</v>
      </c>
      <c r="E303" s="12" t="s">
        <v>8070</v>
      </c>
      <c r="F303" s="11">
        <v>14.0</v>
      </c>
      <c r="G303" s="12" t="s">
        <v>7618</v>
      </c>
      <c r="H303" s="11">
        <v>1.672609006E9</v>
      </c>
      <c r="I303" s="12" t="s">
        <v>8040</v>
      </c>
      <c r="J303" s="12" t="s">
        <v>61</v>
      </c>
      <c r="K303" s="11">
        <v>3652.0</v>
      </c>
      <c r="L303" s="12" t="s">
        <v>8058</v>
      </c>
      <c r="M303" s="11">
        <v>0.0</v>
      </c>
      <c r="N303" s="11">
        <v>0.0</v>
      </c>
      <c r="O303" s="12" t="s">
        <v>8042</v>
      </c>
      <c r="P303" s="12" t="s">
        <v>8043</v>
      </c>
      <c r="Q303" s="12" t="s">
        <v>8044</v>
      </c>
      <c r="R303" s="12" t="s">
        <v>35</v>
      </c>
      <c r="S303" s="12" t="s">
        <v>8045</v>
      </c>
      <c r="T303" s="11">
        <v>1.443342446E9</v>
      </c>
      <c r="U303" s="11">
        <v>0.0</v>
      </c>
      <c r="V303" s="11">
        <v>2024.0</v>
      </c>
      <c r="W303" s="12" t="s">
        <v>8071</v>
      </c>
      <c r="X303" s="12" t="s">
        <v>8072</v>
      </c>
      <c r="Y303" s="12" t="s">
        <v>8073</v>
      </c>
      <c r="Z303" s="18">
        <v>45461.958333333336</v>
      </c>
      <c r="AA303" s="12" t="s">
        <v>8049</v>
      </c>
    </row>
    <row r="304" ht="14.25" customHeight="1">
      <c r="A304" s="3">
        <v>2039.0</v>
      </c>
      <c r="B304" s="3">
        <v>12526.0</v>
      </c>
      <c r="C304" s="3">
        <v>2013.0</v>
      </c>
      <c r="D304" s="3">
        <v>2026.0</v>
      </c>
      <c r="E304" s="4" t="s">
        <v>8070</v>
      </c>
      <c r="F304" s="3">
        <v>14.0</v>
      </c>
      <c r="G304" s="4" t="s">
        <v>7618</v>
      </c>
      <c r="H304" s="3">
        <v>1.672609006E9</v>
      </c>
      <c r="I304" s="4" t="s">
        <v>8040</v>
      </c>
      <c r="J304" s="4" t="s">
        <v>61</v>
      </c>
      <c r="K304" s="3">
        <v>3652.0</v>
      </c>
      <c r="L304" s="4" t="s">
        <v>8058</v>
      </c>
      <c r="M304" s="3">
        <v>0.0</v>
      </c>
      <c r="N304" s="3">
        <v>0.0</v>
      </c>
      <c r="O304" s="4" t="s">
        <v>8042</v>
      </c>
      <c r="P304" s="4" t="s">
        <v>8043</v>
      </c>
      <c r="Q304" s="4" t="s">
        <v>8044</v>
      </c>
      <c r="R304" s="4" t="s">
        <v>35</v>
      </c>
      <c r="S304" s="4" t="s">
        <v>8045</v>
      </c>
      <c r="T304" s="3">
        <v>3.0837226E7</v>
      </c>
      <c r="U304" s="3">
        <v>3.083710166E9</v>
      </c>
      <c r="V304" s="3">
        <v>2021.0</v>
      </c>
      <c r="W304" s="4" t="s">
        <v>8071</v>
      </c>
      <c r="X304" s="4" t="s">
        <v>8072</v>
      </c>
      <c r="Y304" s="4" t="s">
        <v>8073</v>
      </c>
      <c r="Z304" s="17">
        <v>45461.958333333336</v>
      </c>
      <c r="AA304" s="4" t="s">
        <v>8049</v>
      </c>
    </row>
    <row r="305" ht="14.25" customHeight="1">
      <c r="A305" s="11">
        <v>2039.0</v>
      </c>
      <c r="B305" s="11">
        <v>12526.0</v>
      </c>
      <c r="C305" s="11">
        <v>2013.0</v>
      </c>
      <c r="D305" s="11">
        <v>2026.0</v>
      </c>
      <c r="E305" s="12" t="s">
        <v>8070</v>
      </c>
      <c r="F305" s="11">
        <v>14.0</v>
      </c>
      <c r="G305" s="12" t="s">
        <v>7618</v>
      </c>
      <c r="H305" s="11">
        <v>1.672609006E9</v>
      </c>
      <c r="I305" s="12" t="s">
        <v>8040</v>
      </c>
      <c r="J305" s="12" t="s">
        <v>61</v>
      </c>
      <c r="K305" s="11">
        <v>3652.0</v>
      </c>
      <c r="L305" s="12" t="s">
        <v>8058</v>
      </c>
      <c r="M305" s="11">
        <v>0.0</v>
      </c>
      <c r="N305" s="11">
        <v>0.0</v>
      </c>
      <c r="O305" s="12" t="s">
        <v>8042</v>
      </c>
      <c r="P305" s="12" t="s">
        <v>8043</v>
      </c>
      <c r="Q305" s="12" t="s">
        <v>8044</v>
      </c>
      <c r="R305" s="12" t="s">
        <v>35</v>
      </c>
      <c r="S305" s="12" t="s">
        <v>8045</v>
      </c>
      <c r="T305" s="11">
        <v>4.6359012E7</v>
      </c>
      <c r="U305" s="11">
        <v>4.635901289E9</v>
      </c>
      <c r="V305" s="11">
        <v>2019.0</v>
      </c>
      <c r="W305" s="12" t="s">
        <v>8071</v>
      </c>
      <c r="X305" s="12" t="s">
        <v>8072</v>
      </c>
      <c r="Y305" s="12" t="s">
        <v>8073</v>
      </c>
      <c r="Z305" s="18">
        <v>45461.958333333336</v>
      </c>
      <c r="AA305" s="12" t="s">
        <v>8049</v>
      </c>
    </row>
    <row r="306" ht="14.25" customHeight="1">
      <c r="A306" s="3">
        <v>2039.0</v>
      </c>
      <c r="B306" s="3">
        <v>12526.0</v>
      </c>
      <c r="C306" s="3">
        <v>2013.0</v>
      </c>
      <c r="D306" s="3">
        <v>2026.0</v>
      </c>
      <c r="E306" s="4" t="s">
        <v>8070</v>
      </c>
      <c r="F306" s="3">
        <v>14.0</v>
      </c>
      <c r="G306" s="4" t="s">
        <v>7618</v>
      </c>
      <c r="H306" s="3">
        <v>1.672609006E9</v>
      </c>
      <c r="I306" s="4" t="s">
        <v>8040</v>
      </c>
      <c r="J306" s="4" t="s">
        <v>61</v>
      </c>
      <c r="K306" s="3">
        <v>3652.0</v>
      </c>
      <c r="L306" s="4" t="s">
        <v>8058</v>
      </c>
      <c r="M306" s="3">
        <v>0.0</v>
      </c>
      <c r="N306" s="3">
        <v>0.0</v>
      </c>
      <c r="O306" s="4" t="s">
        <v>8042</v>
      </c>
      <c r="P306" s="4" t="s">
        <v>8043</v>
      </c>
      <c r="Q306" s="4" t="s">
        <v>8044</v>
      </c>
      <c r="R306" s="4" t="s">
        <v>35</v>
      </c>
      <c r="S306" s="4" t="s">
        <v>8045</v>
      </c>
      <c r="T306" s="3">
        <v>4.8616623E7</v>
      </c>
      <c r="U306" s="3">
        <v>3.265889691E9</v>
      </c>
      <c r="V306" s="3">
        <v>2020.0</v>
      </c>
      <c r="W306" s="4" t="s">
        <v>8071</v>
      </c>
      <c r="X306" s="4" t="s">
        <v>8072</v>
      </c>
      <c r="Y306" s="4" t="s">
        <v>8073</v>
      </c>
      <c r="Z306" s="17">
        <v>45461.958333333336</v>
      </c>
      <c r="AA306" s="4" t="s">
        <v>8049</v>
      </c>
    </row>
    <row r="307" ht="14.25" customHeight="1">
      <c r="A307" s="11">
        <v>2039.0</v>
      </c>
      <c r="B307" s="11">
        <v>12526.0</v>
      </c>
      <c r="C307" s="11">
        <v>2013.0</v>
      </c>
      <c r="D307" s="11">
        <v>2026.0</v>
      </c>
      <c r="E307" s="12" t="s">
        <v>8070</v>
      </c>
      <c r="F307" s="11">
        <v>14.0</v>
      </c>
      <c r="G307" s="12" t="s">
        <v>7618</v>
      </c>
      <c r="H307" s="11">
        <v>1.672609006E9</v>
      </c>
      <c r="I307" s="12" t="s">
        <v>8040</v>
      </c>
      <c r="J307" s="12" t="s">
        <v>61</v>
      </c>
      <c r="K307" s="11">
        <v>3652.0</v>
      </c>
      <c r="L307" s="12" t="s">
        <v>8058</v>
      </c>
      <c r="M307" s="11">
        <v>0.0</v>
      </c>
      <c r="N307" s="11">
        <v>0.0</v>
      </c>
      <c r="O307" s="12" t="s">
        <v>8042</v>
      </c>
      <c r="P307" s="12" t="s">
        <v>8043</v>
      </c>
      <c r="Q307" s="12" t="s">
        <v>8044</v>
      </c>
      <c r="R307" s="12" t="s">
        <v>35</v>
      </c>
      <c r="S307" s="12" t="s">
        <v>8045</v>
      </c>
      <c r="T307" s="11">
        <v>8.269774054E9</v>
      </c>
      <c r="U307" s="11">
        <v>8.269766961E9</v>
      </c>
      <c r="V307" s="11">
        <v>2022.0</v>
      </c>
      <c r="W307" s="12" t="s">
        <v>8071</v>
      </c>
      <c r="X307" s="12" t="s">
        <v>8072</v>
      </c>
      <c r="Y307" s="12" t="s">
        <v>8073</v>
      </c>
      <c r="Z307" s="18">
        <v>45461.958333333336</v>
      </c>
      <c r="AA307" s="12" t="s">
        <v>8049</v>
      </c>
    </row>
    <row r="308" ht="14.25" customHeight="1">
      <c r="A308" s="3">
        <v>2039.0</v>
      </c>
      <c r="B308" s="3">
        <v>12526.0</v>
      </c>
      <c r="C308" s="3">
        <v>2013.0</v>
      </c>
      <c r="D308" s="3">
        <v>2026.0</v>
      </c>
      <c r="E308" s="4" t="s">
        <v>8070</v>
      </c>
      <c r="F308" s="3">
        <v>14.0</v>
      </c>
      <c r="G308" s="4" t="s">
        <v>7618</v>
      </c>
      <c r="H308" s="3">
        <v>1.672609006E9</v>
      </c>
      <c r="I308" s="4" t="s">
        <v>8040</v>
      </c>
      <c r="J308" s="4" t="s">
        <v>61</v>
      </c>
      <c r="K308" s="3">
        <v>3652.0</v>
      </c>
      <c r="L308" s="4" t="s">
        <v>8058</v>
      </c>
      <c r="M308" s="3">
        <v>18.0</v>
      </c>
      <c r="N308" s="3">
        <v>0.0</v>
      </c>
      <c r="O308" s="4" t="s">
        <v>8042</v>
      </c>
      <c r="P308" s="4" t="s">
        <v>8043</v>
      </c>
      <c r="Q308" s="4" t="s">
        <v>8044</v>
      </c>
      <c r="R308" s="4" t="s">
        <v>35</v>
      </c>
      <c r="S308" s="4" t="s">
        <v>8045</v>
      </c>
      <c r="T308" s="3">
        <v>1.1689037151E10</v>
      </c>
      <c r="U308" s="3">
        <v>1.168903715E9</v>
      </c>
      <c r="V308" s="3">
        <v>2023.0</v>
      </c>
      <c r="W308" s="4" t="s">
        <v>8071</v>
      </c>
      <c r="X308" s="4" t="s">
        <v>8072</v>
      </c>
      <c r="Y308" s="4" t="s">
        <v>8073</v>
      </c>
      <c r="Z308" s="17">
        <v>45461.958333333336</v>
      </c>
      <c r="AA308" s="4" t="s">
        <v>8049</v>
      </c>
    </row>
    <row r="309" ht="14.25" customHeight="1">
      <c r="A309" s="11">
        <v>2039.0</v>
      </c>
      <c r="B309" s="11">
        <v>12526.0</v>
      </c>
      <c r="C309" s="11">
        <v>2013.0</v>
      </c>
      <c r="D309" s="11">
        <v>2026.0</v>
      </c>
      <c r="E309" s="12" t="s">
        <v>8070</v>
      </c>
      <c r="F309" s="11">
        <v>14.0</v>
      </c>
      <c r="G309" s="12" t="s">
        <v>7618</v>
      </c>
      <c r="H309" s="11">
        <v>1.672609006E9</v>
      </c>
      <c r="I309" s="12" t="s">
        <v>8040</v>
      </c>
      <c r="J309" s="12" t="s">
        <v>61</v>
      </c>
      <c r="K309" s="11">
        <v>3652.0</v>
      </c>
      <c r="L309" s="12" t="s">
        <v>8058</v>
      </c>
      <c r="M309" s="11">
        <v>18.0</v>
      </c>
      <c r="N309" s="11">
        <v>0.0</v>
      </c>
      <c r="O309" s="12" t="s">
        <v>8042</v>
      </c>
      <c r="P309" s="12" t="s">
        <v>8043</v>
      </c>
      <c r="Q309" s="12" t="s">
        <v>8044</v>
      </c>
      <c r="R309" s="12" t="s">
        <v>35</v>
      </c>
      <c r="S309" s="12" t="s">
        <v>8045</v>
      </c>
      <c r="T309" s="11">
        <v>1.24756568E8</v>
      </c>
      <c r="U309" s="11">
        <v>1.2198634162E10</v>
      </c>
      <c r="V309" s="11">
        <v>2017.0</v>
      </c>
      <c r="W309" s="12" t="s">
        <v>8071</v>
      </c>
      <c r="X309" s="12" t="s">
        <v>8072</v>
      </c>
      <c r="Y309" s="12" t="s">
        <v>8073</v>
      </c>
      <c r="Z309" s="18">
        <v>45461.958333333336</v>
      </c>
      <c r="AA309" s="12" t="s">
        <v>8049</v>
      </c>
    </row>
    <row r="310" ht="14.25" customHeight="1">
      <c r="A310" s="3">
        <v>2039.0</v>
      </c>
      <c r="B310" s="3">
        <v>12526.0</v>
      </c>
      <c r="C310" s="3">
        <v>2013.0</v>
      </c>
      <c r="D310" s="3">
        <v>2026.0</v>
      </c>
      <c r="E310" s="4" t="s">
        <v>8070</v>
      </c>
      <c r="F310" s="3">
        <v>14.0</v>
      </c>
      <c r="G310" s="4" t="s">
        <v>7618</v>
      </c>
      <c r="H310" s="3">
        <v>1.672609006E9</v>
      </c>
      <c r="I310" s="4" t="s">
        <v>8040</v>
      </c>
      <c r="J310" s="4" t="s">
        <v>61</v>
      </c>
      <c r="K310" s="3">
        <v>3652.0</v>
      </c>
      <c r="L310" s="4" t="s">
        <v>8058</v>
      </c>
      <c r="M310" s="3">
        <v>18.0</v>
      </c>
      <c r="N310" s="3">
        <v>0.0</v>
      </c>
      <c r="O310" s="4" t="s">
        <v>8042</v>
      </c>
      <c r="P310" s="4" t="s">
        <v>8043</v>
      </c>
      <c r="Q310" s="4" t="s">
        <v>8044</v>
      </c>
      <c r="R310" s="4" t="s">
        <v>35</v>
      </c>
      <c r="S310" s="4" t="s">
        <v>8045</v>
      </c>
      <c r="T310" s="3">
        <v>1.34039251E8</v>
      </c>
      <c r="U310" s="3">
        <v>4.771619075E9</v>
      </c>
      <c r="V310" s="3">
        <v>2018.0</v>
      </c>
      <c r="W310" s="4" t="s">
        <v>8071</v>
      </c>
      <c r="X310" s="4" t="s">
        <v>8072</v>
      </c>
      <c r="Y310" s="4" t="s">
        <v>8073</v>
      </c>
      <c r="Z310" s="17">
        <v>45461.958333333336</v>
      </c>
      <c r="AA310" s="4" t="s">
        <v>8049</v>
      </c>
    </row>
    <row r="311" ht="14.25" customHeight="1">
      <c r="A311" s="11">
        <v>2039.0</v>
      </c>
      <c r="B311" s="11">
        <v>12526.0</v>
      </c>
      <c r="C311" s="11">
        <v>2013.0</v>
      </c>
      <c r="D311" s="11">
        <v>2026.0</v>
      </c>
      <c r="E311" s="12" t="s">
        <v>8070</v>
      </c>
      <c r="F311" s="11">
        <v>14.0</v>
      </c>
      <c r="G311" s="12" t="s">
        <v>7618</v>
      </c>
      <c r="H311" s="11">
        <v>1.672609006E9</v>
      </c>
      <c r="I311" s="12" t="s">
        <v>8040</v>
      </c>
      <c r="J311" s="12" t="s">
        <v>61</v>
      </c>
      <c r="K311" s="11">
        <v>3652.0</v>
      </c>
      <c r="L311" s="12" t="s">
        <v>8058</v>
      </c>
      <c r="M311" s="11">
        <v>18.0</v>
      </c>
      <c r="N311" s="11">
        <v>0.0</v>
      </c>
      <c r="O311" s="12" t="s">
        <v>8042</v>
      </c>
      <c r="P311" s="12" t="s">
        <v>8043</v>
      </c>
      <c r="Q311" s="12" t="s">
        <v>8044</v>
      </c>
      <c r="R311" s="12" t="s">
        <v>35</v>
      </c>
      <c r="S311" s="12" t="s">
        <v>8045</v>
      </c>
      <c r="T311" s="11">
        <v>1.3507680971E10</v>
      </c>
      <c r="U311" s="11">
        <v>1.3180686738E10</v>
      </c>
      <c r="V311" s="11">
        <v>2016.0</v>
      </c>
      <c r="W311" s="12" t="s">
        <v>8071</v>
      </c>
      <c r="X311" s="12" t="s">
        <v>8072</v>
      </c>
      <c r="Y311" s="12" t="s">
        <v>8073</v>
      </c>
      <c r="Z311" s="18">
        <v>45461.958333333336</v>
      </c>
      <c r="AA311" s="12" t="s">
        <v>8049</v>
      </c>
    </row>
    <row r="312" ht="14.25" customHeight="1">
      <c r="A312" s="3">
        <v>2039.0</v>
      </c>
      <c r="B312" s="3">
        <v>12526.0</v>
      </c>
      <c r="C312" s="3">
        <v>2013.0</v>
      </c>
      <c r="D312" s="3">
        <v>2026.0</v>
      </c>
      <c r="E312" s="4" t="s">
        <v>8070</v>
      </c>
      <c r="F312" s="3">
        <v>14.0</v>
      </c>
      <c r="G312" s="4" t="s">
        <v>7618</v>
      </c>
      <c r="H312" s="3">
        <v>1.672609006E9</v>
      </c>
      <c r="I312" s="4" t="s">
        <v>8040</v>
      </c>
      <c r="J312" s="4" t="s">
        <v>61</v>
      </c>
      <c r="K312" s="3">
        <v>3652.0</v>
      </c>
      <c r="L312" s="4" t="s">
        <v>8058</v>
      </c>
      <c r="M312" s="3">
        <v>18.0</v>
      </c>
      <c r="N312" s="3">
        <v>0.0</v>
      </c>
      <c r="O312" s="4" t="s">
        <v>8042</v>
      </c>
      <c r="P312" s="4" t="s">
        <v>8043</v>
      </c>
      <c r="Q312" s="4" t="s">
        <v>8044</v>
      </c>
      <c r="R312" s="4" t="s">
        <v>35</v>
      </c>
      <c r="S312" s="4" t="s">
        <v>8045</v>
      </c>
      <c r="T312" s="3">
        <v>1.443342446E9</v>
      </c>
      <c r="U312" s="3">
        <v>0.0</v>
      </c>
      <c r="V312" s="3">
        <v>2024.0</v>
      </c>
      <c r="W312" s="4" t="s">
        <v>8071</v>
      </c>
      <c r="X312" s="4" t="s">
        <v>8072</v>
      </c>
      <c r="Y312" s="4" t="s">
        <v>8073</v>
      </c>
      <c r="Z312" s="17">
        <v>45461.958333333336</v>
      </c>
      <c r="AA312" s="4" t="s">
        <v>8049</v>
      </c>
    </row>
    <row r="313" ht="14.25" customHeight="1">
      <c r="A313" s="11">
        <v>2039.0</v>
      </c>
      <c r="B313" s="11">
        <v>12526.0</v>
      </c>
      <c r="C313" s="11">
        <v>2013.0</v>
      </c>
      <c r="D313" s="11">
        <v>2026.0</v>
      </c>
      <c r="E313" s="12" t="s">
        <v>8070</v>
      </c>
      <c r="F313" s="11">
        <v>14.0</v>
      </c>
      <c r="G313" s="12" t="s">
        <v>7618</v>
      </c>
      <c r="H313" s="11">
        <v>1.672609006E9</v>
      </c>
      <c r="I313" s="12" t="s">
        <v>8040</v>
      </c>
      <c r="J313" s="12" t="s">
        <v>61</v>
      </c>
      <c r="K313" s="11">
        <v>3652.0</v>
      </c>
      <c r="L313" s="12" t="s">
        <v>8058</v>
      </c>
      <c r="M313" s="11">
        <v>18.0</v>
      </c>
      <c r="N313" s="11">
        <v>0.0</v>
      </c>
      <c r="O313" s="12" t="s">
        <v>8042</v>
      </c>
      <c r="P313" s="12" t="s">
        <v>8043</v>
      </c>
      <c r="Q313" s="12" t="s">
        <v>8044</v>
      </c>
      <c r="R313" s="12" t="s">
        <v>35</v>
      </c>
      <c r="S313" s="12" t="s">
        <v>8045</v>
      </c>
      <c r="T313" s="11">
        <v>3.0837226E7</v>
      </c>
      <c r="U313" s="11">
        <v>3.083710166E9</v>
      </c>
      <c r="V313" s="11">
        <v>2021.0</v>
      </c>
      <c r="W313" s="12" t="s">
        <v>8071</v>
      </c>
      <c r="X313" s="12" t="s">
        <v>8072</v>
      </c>
      <c r="Y313" s="12" t="s">
        <v>8073</v>
      </c>
      <c r="Z313" s="18">
        <v>45461.958333333336</v>
      </c>
      <c r="AA313" s="12" t="s">
        <v>8049</v>
      </c>
    </row>
    <row r="314" ht="14.25" customHeight="1">
      <c r="A314" s="3">
        <v>2039.0</v>
      </c>
      <c r="B314" s="3">
        <v>12526.0</v>
      </c>
      <c r="C314" s="3">
        <v>2013.0</v>
      </c>
      <c r="D314" s="3">
        <v>2026.0</v>
      </c>
      <c r="E314" s="4" t="s">
        <v>8070</v>
      </c>
      <c r="F314" s="3">
        <v>14.0</v>
      </c>
      <c r="G314" s="4" t="s">
        <v>7618</v>
      </c>
      <c r="H314" s="3">
        <v>1.672609006E9</v>
      </c>
      <c r="I314" s="4" t="s">
        <v>8040</v>
      </c>
      <c r="J314" s="4" t="s">
        <v>61</v>
      </c>
      <c r="K314" s="3">
        <v>3652.0</v>
      </c>
      <c r="L314" s="4" t="s">
        <v>8058</v>
      </c>
      <c r="M314" s="3">
        <v>18.0</v>
      </c>
      <c r="N314" s="3">
        <v>0.0</v>
      </c>
      <c r="O314" s="4" t="s">
        <v>8042</v>
      </c>
      <c r="P314" s="4" t="s">
        <v>8043</v>
      </c>
      <c r="Q314" s="4" t="s">
        <v>8044</v>
      </c>
      <c r="R314" s="4" t="s">
        <v>35</v>
      </c>
      <c r="S314" s="4" t="s">
        <v>8045</v>
      </c>
      <c r="T314" s="3">
        <v>4.6359012E7</v>
      </c>
      <c r="U314" s="3">
        <v>4.635901289E9</v>
      </c>
      <c r="V314" s="3">
        <v>2019.0</v>
      </c>
      <c r="W314" s="4" t="s">
        <v>8071</v>
      </c>
      <c r="X314" s="4" t="s">
        <v>8072</v>
      </c>
      <c r="Y314" s="4" t="s">
        <v>8073</v>
      </c>
      <c r="Z314" s="17">
        <v>45461.958333333336</v>
      </c>
      <c r="AA314" s="4" t="s">
        <v>8049</v>
      </c>
    </row>
    <row r="315" ht="14.25" customHeight="1">
      <c r="A315" s="11">
        <v>2039.0</v>
      </c>
      <c r="B315" s="11">
        <v>12526.0</v>
      </c>
      <c r="C315" s="11">
        <v>2013.0</v>
      </c>
      <c r="D315" s="11">
        <v>2026.0</v>
      </c>
      <c r="E315" s="12" t="s">
        <v>8070</v>
      </c>
      <c r="F315" s="11">
        <v>14.0</v>
      </c>
      <c r="G315" s="12" t="s">
        <v>7618</v>
      </c>
      <c r="H315" s="11">
        <v>1.672609006E9</v>
      </c>
      <c r="I315" s="12" t="s">
        <v>8040</v>
      </c>
      <c r="J315" s="12" t="s">
        <v>61</v>
      </c>
      <c r="K315" s="11">
        <v>3652.0</v>
      </c>
      <c r="L315" s="12" t="s">
        <v>8058</v>
      </c>
      <c r="M315" s="11">
        <v>18.0</v>
      </c>
      <c r="N315" s="11">
        <v>0.0</v>
      </c>
      <c r="O315" s="12" t="s">
        <v>8042</v>
      </c>
      <c r="P315" s="12" t="s">
        <v>8043</v>
      </c>
      <c r="Q315" s="12" t="s">
        <v>8044</v>
      </c>
      <c r="R315" s="12" t="s">
        <v>35</v>
      </c>
      <c r="S315" s="12" t="s">
        <v>8045</v>
      </c>
      <c r="T315" s="11">
        <v>4.8616623E7</v>
      </c>
      <c r="U315" s="11">
        <v>3.265889691E9</v>
      </c>
      <c r="V315" s="11">
        <v>2020.0</v>
      </c>
      <c r="W315" s="12" t="s">
        <v>8071</v>
      </c>
      <c r="X315" s="12" t="s">
        <v>8072</v>
      </c>
      <c r="Y315" s="12" t="s">
        <v>8073</v>
      </c>
      <c r="Z315" s="18">
        <v>45461.958333333336</v>
      </c>
      <c r="AA315" s="12" t="s">
        <v>8049</v>
      </c>
    </row>
    <row r="316" ht="14.25" customHeight="1">
      <c r="A316" s="3">
        <v>2039.0</v>
      </c>
      <c r="B316" s="3">
        <v>12526.0</v>
      </c>
      <c r="C316" s="3">
        <v>2013.0</v>
      </c>
      <c r="D316" s="3">
        <v>2026.0</v>
      </c>
      <c r="E316" s="4" t="s">
        <v>8070</v>
      </c>
      <c r="F316" s="3">
        <v>14.0</v>
      </c>
      <c r="G316" s="4" t="s">
        <v>7618</v>
      </c>
      <c r="H316" s="3">
        <v>1.672609006E9</v>
      </c>
      <c r="I316" s="4" t="s">
        <v>8040</v>
      </c>
      <c r="J316" s="4" t="s">
        <v>61</v>
      </c>
      <c r="K316" s="3">
        <v>3652.0</v>
      </c>
      <c r="L316" s="4" t="s">
        <v>8058</v>
      </c>
      <c r="M316" s="3">
        <v>18.0</v>
      </c>
      <c r="N316" s="3">
        <v>0.0</v>
      </c>
      <c r="O316" s="4" t="s">
        <v>8042</v>
      </c>
      <c r="P316" s="4" t="s">
        <v>8043</v>
      </c>
      <c r="Q316" s="4" t="s">
        <v>8044</v>
      </c>
      <c r="R316" s="4" t="s">
        <v>35</v>
      </c>
      <c r="S316" s="4" t="s">
        <v>8045</v>
      </c>
      <c r="T316" s="3">
        <v>8.269774054E9</v>
      </c>
      <c r="U316" s="3">
        <v>8.269766961E9</v>
      </c>
      <c r="V316" s="3">
        <v>2022.0</v>
      </c>
      <c r="W316" s="4" t="s">
        <v>8071</v>
      </c>
      <c r="X316" s="4" t="s">
        <v>8072</v>
      </c>
      <c r="Y316" s="4" t="s">
        <v>8073</v>
      </c>
      <c r="Z316" s="17">
        <v>45461.958333333336</v>
      </c>
      <c r="AA316" s="4" t="s">
        <v>8049</v>
      </c>
    </row>
    <row r="317" ht="14.25" customHeight="1">
      <c r="A317" s="11">
        <v>2039.0</v>
      </c>
      <c r="B317" s="11">
        <v>12526.0</v>
      </c>
      <c r="C317" s="11">
        <v>2013.0</v>
      </c>
      <c r="D317" s="11">
        <v>2026.0</v>
      </c>
      <c r="E317" s="12" t="s">
        <v>8070</v>
      </c>
      <c r="F317" s="11">
        <v>14.0</v>
      </c>
      <c r="G317" s="12" t="s">
        <v>7618</v>
      </c>
      <c r="H317" s="11">
        <v>1.672609006E9</v>
      </c>
      <c r="I317" s="12" t="s">
        <v>8040</v>
      </c>
      <c r="J317" s="12" t="s">
        <v>61</v>
      </c>
      <c r="K317" s="11">
        <v>3652.0</v>
      </c>
      <c r="L317" s="12" t="s">
        <v>8058</v>
      </c>
      <c r="M317" s="11">
        <v>24.0</v>
      </c>
      <c r="N317" s="11">
        <v>0.0</v>
      </c>
      <c r="O317" s="12" t="s">
        <v>8042</v>
      </c>
      <c r="P317" s="12" t="s">
        <v>8043</v>
      </c>
      <c r="Q317" s="12" t="s">
        <v>8044</v>
      </c>
      <c r="R317" s="12" t="s">
        <v>35</v>
      </c>
      <c r="S317" s="12" t="s">
        <v>8045</v>
      </c>
      <c r="T317" s="11">
        <v>1.1689037151E10</v>
      </c>
      <c r="U317" s="11">
        <v>1.168903715E9</v>
      </c>
      <c r="V317" s="11">
        <v>2023.0</v>
      </c>
      <c r="W317" s="12" t="s">
        <v>8071</v>
      </c>
      <c r="X317" s="12" t="s">
        <v>8072</v>
      </c>
      <c r="Y317" s="12" t="s">
        <v>8073</v>
      </c>
      <c r="Z317" s="18">
        <v>45461.958333333336</v>
      </c>
      <c r="AA317" s="12" t="s">
        <v>8049</v>
      </c>
    </row>
    <row r="318" ht="14.25" customHeight="1">
      <c r="A318" s="3">
        <v>2039.0</v>
      </c>
      <c r="B318" s="3">
        <v>12526.0</v>
      </c>
      <c r="C318" s="3">
        <v>2013.0</v>
      </c>
      <c r="D318" s="3">
        <v>2026.0</v>
      </c>
      <c r="E318" s="4" t="s">
        <v>8070</v>
      </c>
      <c r="F318" s="3">
        <v>14.0</v>
      </c>
      <c r="G318" s="4" t="s">
        <v>7618</v>
      </c>
      <c r="H318" s="3">
        <v>1.672609006E9</v>
      </c>
      <c r="I318" s="4" t="s">
        <v>8040</v>
      </c>
      <c r="J318" s="4" t="s">
        <v>61</v>
      </c>
      <c r="K318" s="3">
        <v>3652.0</v>
      </c>
      <c r="L318" s="4" t="s">
        <v>8058</v>
      </c>
      <c r="M318" s="3">
        <v>24.0</v>
      </c>
      <c r="N318" s="3">
        <v>0.0</v>
      </c>
      <c r="O318" s="4" t="s">
        <v>8042</v>
      </c>
      <c r="P318" s="4" t="s">
        <v>8043</v>
      </c>
      <c r="Q318" s="4" t="s">
        <v>8044</v>
      </c>
      <c r="R318" s="4" t="s">
        <v>35</v>
      </c>
      <c r="S318" s="4" t="s">
        <v>8045</v>
      </c>
      <c r="T318" s="3">
        <v>1.24756568E8</v>
      </c>
      <c r="U318" s="3">
        <v>1.2198634162E10</v>
      </c>
      <c r="V318" s="3">
        <v>2017.0</v>
      </c>
      <c r="W318" s="4" t="s">
        <v>8071</v>
      </c>
      <c r="X318" s="4" t="s">
        <v>8072</v>
      </c>
      <c r="Y318" s="4" t="s">
        <v>8073</v>
      </c>
      <c r="Z318" s="17">
        <v>45461.958333333336</v>
      </c>
      <c r="AA318" s="4" t="s">
        <v>8049</v>
      </c>
    </row>
    <row r="319" ht="14.25" customHeight="1">
      <c r="A319" s="11">
        <v>2039.0</v>
      </c>
      <c r="B319" s="11">
        <v>12526.0</v>
      </c>
      <c r="C319" s="11">
        <v>2013.0</v>
      </c>
      <c r="D319" s="11">
        <v>2026.0</v>
      </c>
      <c r="E319" s="12" t="s">
        <v>8070</v>
      </c>
      <c r="F319" s="11">
        <v>14.0</v>
      </c>
      <c r="G319" s="12" t="s">
        <v>7618</v>
      </c>
      <c r="H319" s="11">
        <v>1.672609006E9</v>
      </c>
      <c r="I319" s="12" t="s">
        <v>8040</v>
      </c>
      <c r="J319" s="12" t="s">
        <v>61</v>
      </c>
      <c r="K319" s="11">
        <v>3652.0</v>
      </c>
      <c r="L319" s="12" t="s">
        <v>8058</v>
      </c>
      <c r="M319" s="11">
        <v>24.0</v>
      </c>
      <c r="N319" s="11">
        <v>0.0</v>
      </c>
      <c r="O319" s="12" t="s">
        <v>8042</v>
      </c>
      <c r="P319" s="12" t="s">
        <v>8043</v>
      </c>
      <c r="Q319" s="12" t="s">
        <v>8044</v>
      </c>
      <c r="R319" s="12" t="s">
        <v>35</v>
      </c>
      <c r="S319" s="12" t="s">
        <v>8045</v>
      </c>
      <c r="T319" s="11">
        <v>1.34039251E8</v>
      </c>
      <c r="U319" s="11">
        <v>4.771619075E9</v>
      </c>
      <c r="V319" s="11">
        <v>2018.0</v>
      </c>
      <c r="W319" s="12" t="s">
        <v>8071</v>
      </c>
      <c r="X319" s="12" t="s">
        <v>8072</v>
      </c>
      <c r="Y319" s="12" t="s">
        <v>8073</v>
      </c>
      <c r="Z319" s="18">
        <v>45461.958333333336</v>
      </c>
      <c r="AA319" s="12" t="s">
        <v>8049</v>
      </c>
    </row>
    <row r="320" ht="14.25" customHeight="1">
      <c r="A320" s="3">
        <v>2039.0</v>
      </c>
      <c r="B320" s="3">
        <v>12526.0</v>
      </c>
      <c r="C320" s="3">
        <v>2013.0</v>
      </c>
      <c r="D320" s="3">
        <v>2026.0</v>
      </c>
      <c r="E320" s="4" t="s">
        <v>8070</v>
      </c>
      <c r="F320" s="3">
        <v>14.0</v>
      </c>
      <c r="G320" s="4" t="s">
        <v>7618</v>
      </c>
      <c r="H320" s="3">
        <v>1.672609006E9</v>
      </c>
      <c r="I320" s="4" t="s">
        <v>8040</v>
      </c>
      <c r="J320" s="4" t="s">
        <v>61</v>
      </c>
      <c r="K320" s="3">
        <v>3652.0</v>
      </c>
      <c r="L320" s="4" t="s">
        <v>8058</v>
      </c>
      <c r="M320" s="3">
        <v>24.0</v>
      </c>
      <c r="N320" s="3">
        <v>0.0</v>
      </c>
      <c r="O320" s="4" t="s">
        <v>8042</v>
      </c>
      <c r="P320" s="4" t="s">
        <v>8043</v>
      </c>
      <c r="Q320" s="4" t="s">
        <v>8044</v>
      </c>
      <c r="R320" s="4" t="s">
        <v>35</v>
      </c>
      <c r="S320" s="4" t="s">
        <v>8045</v>
      </c>
      <c r="T320" s="3">
        <v>1.3507680971E10</v>
      </c>
      <c r="U320" s="3">
        <v>1.3180686738E10</v>
      </c>
      <c r="V320" s="3">
        <v>2016.0</v>
      </c>
      <c r="W320" s="4" t="s">
        <v>8071</v>
      </c>
      <c r="X320" s="4" t="s">
        <v>8072</v>
      </c>
      <c r="Y320" s="4" t="s">
        <v>8073</v>
      </c>
      <c r="Z320" s="17">
        <v>45461.958333333336</v>
      </c>
      <c r="AA320" s="4" t="s">
        <v>8049</v>
      </c>
    </row>
    <row r="321" ht="14.25" customHeight="1">
      <c r="A321" s="11">
        <v>2039.0</v>
      </c>
      <c r="B321" s="11">
        <v>12526.0</v>
      </c>
      <c r="C321" s="11">
        <v>2013.0</v>
      </c>
      <c r="D321" s="11">
        <v>2026.0</v>
      </c>
      <c r="E321" s="12" t="s">
        <v>8070</v>
      </c>
      <c r="F321" s="11">
        <v>14.0</v>
      </c>
      <c r="G321" s="12" t="s">
        <v>7618</v>
      </c>
      <c r="H321" s="11">
        <v>1.672609006E9</v>
      </c>
      <c r="I321" s="12" t="s">
        <v>8040</v>
      </c>
      <c r="J321" s="12" t="s">
        <v>61</v>
      </c>
      <c r="K321" s="11">
        <v>3652.0</v>
      </c>
      <c r="L321" s="12" t="s">
        <v>8058</v>
      </c>
      <c r="M321" s="11">
        <v>24.0</v>
      </c>
      <c r="N321" s="11">
        <v>0.0</v>
      </c>
      <c r="O321" s="12" t="s">
        <v>8042</v>
      </c>
      <c r="P321" s="12" t="s">
        <v>8043</v>
      </c>
      <c r="Q321" s="12" t="s">
        <v>8044</v>
      </c>
      <c r="R321" s="12" t="s">
        <v>35</v>
      </c>
      <c r="S321" s="12" t="s">
        <v>8045</v>
      </c>
      <c r="T321" s="11">
        <v>1.443342446E9</v>
      </c>
      <c r="U321" s="11">
        <v>0.0</v>
      </c>
      <c r="V321" s="11">
        <v>2024.0</v>
      </c>
      <c r="W321" s="12" t="s">
        <v>8071</v>
      </c>
      <c r="X321" s="12" t="s">
        <v>8072</v>
      </c>
      <c r="Y321" s="12" t="s">
        <v>8073</v>
      </c>
      <c r="Z321" s="18">
        <v>45461.958333333336</v>
      </c>
      <c r="AA321" s="12" t="s">
        <v>8049</v>
      </c>
    </row>
    <row r="322" ht="14.25" customHeight="1">
      <c r="A322" s="3">
        <v>2039.0</v>
      </c>
      <c r="B322" s="3">
        <v>12526.0</v>
      </c>
      <c r="C322" s="3">
        <v>2013.0</v>
      </c>
      <c r="D322" s="3">
        <v>2026.0</v>
      </c>
      <c r="E322" s="4" t="s">
        <v>8070</v>
      </c>
      <c r="F322" s="3">
        <v>14.0</v>
      </c>
      <c r="G322" s="4" t="s">
        <v>7618</v>
      </c>
      <c r="H322" s="3">
        <v>1.672609006E9</v>
      </c>
      <c r="I322" s="4" t="s">
        <v>8040</v>
      </c>
      <c r="J322" s="4" t="s">
        <v>61</v>
      </c>
      <c r="K322" s="3">
        <v>3652.0</v>
      </c>
      <c r="L322" s="4" t="s">
        <v>8058</v>
      </c>
      <c r="M322" s="3">
        <v>24.0</v>
      </c>
      <c r="N322" s="3">
        <v>0.0</v>
      </c>
      <c r="O322" s="4" t="s">
        <v>8042</v>
      </c>
      <c r="P322" s="4" t="s">
        <v>8043</v>
      </c>
      <c r="Q322" s="4" t="s">
        <v>8044</v>
      </c>
      <c r="R322" s="4" t="s">
        <v>35</v>
      </c>
      <c r="S322" s="4" t="s">
        <v>8045</v>
      </c>
      <c r="T322" s="3">
        <v>3.0837226E7</v>
      </c>
      <c r="U322" s="3">
        <v>3.083710166E9</v>
      </c>
      <c r="V322" s="3">
        <v>2021.0</v>
      </c>
      <c r="W322" s="4" t="s">
        <v>8071</v>
      </c>
      <c r="X322" s="4" t="s">
        <v>8072</v>
      </c>
      <c r="Y322" s="4" t="s">
        <v>8073</v>
      </c>
      <c r="Z322" s="17">
        <v>45461.958333333336</v>
      </c>
      <c r="AA322" s="4" t="s">
        <v>8049</v>
      </c>
    </row>
    <row r="323" ht="14.25" customHeight="1">
      <c r="A323" s="11">
        <v>2039.0</v>
      </c>
      <c r="B323" s="11">
        <v>12526.0</v>
      </c>
      <c r="C323" s="11">
        <v>2013.0</v>
      </c>
      <c r="D323" s="11">
        <v>2026.0</v>
      </c>
      <c r="E323" s="12" t="s">
        <v>8070</v>
      </c>
      <c r="F323" s="11">
        <v>14.0</v>
      </c>
      <c r="G323" s="12" t="s">
        <v>7618</v>
      </c>
      <c r="H323" s="11">
        <v>1.672609006E9</v>
      </c>
      <c r="I323" s="12" t="s">
        <v>8040</v>
      </c>
      <c r="J323" s="12" t="s">
        <v>61</v>
      </c>
      <c r="K323" s="11">
        <v>3652.0</v>
      </c>
      <c r="L323" s="12" t="s">
        <v>8058</v>
      </c>
      <c r="M323" s="11">
        <v>24.0</v>
      </c>
      <c r="N323" s="11">
        <v>0.0</v>
      </c>
      <c r="O323" s="12" t="s">
        <v>8042</v>
      </c>
      <c r="P323" s="12" t="s">
        <v>8043</v>
      </c>
      <c r="Q323" s="12" t="s">
        <v>8044</v>
      </c>
      <c r="R323" s="12" t="s">
        <v>35</v>
      </c>
      <c r="S323" s="12" t="s">
        <v>8045</v>
      </c>
      <c r="T323" s="11">
        <v>4.6359012E7</v>
      </c>
      <c r="U323" s="11">
        <v>4.635901289E9</v>
      </c>
      <c r="V323" s="11">
        <v>2019.0</v>
      </c>
      <c r="W323" s="12" t="s">
        <v>8071</v>
      </c>
      <c r="X323" s="12" t="s">
        <v>8072</v>
      </c>
      <c r="Y323" s="12" t="s">
        <v>8073</v>
      </c>
      <c r="Z323" s="18">
        <v>45461.958333333336</v>
      </c>
      <c r="AA323" s="12" t="s">
        <v>8049</v>
      </c>
    </row>
    <row r="324" ht="14.25" customHeight="1">
      <c r="A324" s="3">
        <v>2039.0</v>
      </c>
      <c r="B324" s="3">
        <v>12526.0</v>
      </c>
      <c r="C324" s="3">
        <v>2013.0</v>
      </c>
      <c r="D324" s="3">
        <v>2026.0</v>
      </c>
      <c r="E324" s="4" t="s">
        <v>8070</v>
      </c>
      <c r="F324" s="3">
        <v>14.0</v>
      </c>
      <c r="G324" s="4" t="s">
        <v>7618</v>
      </c>
      <c r="H324" s="3">
        <v>1.672609006E9</v>
      </c>
      <c r="I324" s="4" t="s">
        <v>8040</v>
      </c>
      <c r="J324" s="4" t="s">
        <v>61</v>
      </c>
      <c r="K324" s="3">
        <v>3652.0</v>
      </c>
      <c r="L324" s="4" t="s">
        <v>8058</v>
      </c>
      <c r="M324" s="3">
        <v>24.0</v>
      </c>
      <c r="N324" s="3">
        <v>0.0</v>
      </c>
      <c r="O324" s="4" t="s">
        <v>8042</v>
      </c>
      <c r="P324" s="4" t="s">
        <v>8043</v>
      </c>
      <c r="Q324" s="4" t="s">
        <v>8044</v>
      </c>
      <c r="R324" s="4" t="s">
        <v>35</v>
      </c>
      <c r="S324" s="4" t="s">
        <v>8045</v>
      </c>
      <c r="T324" s="3">
        <v>4.8616623E7</v>
      </c>
      <c r="U324" s="3">
        <v>3.265889691E9</v>
      </c>
      <c r="V324" s="3">
        <v>2020.0</v>
      </c>
      <c r="W324" s="4" t="s">
        <v>8071</v>
      </c>
      <c r="X324" s="4" t="s">
        <v>8072</v>
      </c>
      <c r="Y324" s="4" t="s">
        <v>8073</v>
      </c>
      <c r="Z324" s="17">
        <v>45461.958333333336</v>
      </c>
      <c r="AA324" s="4" t="s">
        <v>8049</v>
      </c>
    </row>
    <row r="325" ht="14.25" customHeight="1">
      <c r="A325" s="11">
        <v>2039.0</v>
      </c>
      <c r="B325" s="11">
        <v>12526.0</v>
      </c>
      <c r="C325" s="11">
        <v>2013.0</v>
      </c>
      <c r="D325" s="11">
        <v>2026.0</v>
      </c>
      <c r="E325" s="12" t="s">
        <v>8070</v>
      </c>
      <c r="F325" s="11">
        <v>14.0</v>
      </c>
      <c r="G325" s="12" t="s">
        <v>7618</v>
      </c>
      <c r="H325" s="11">
        <v>1.672609006E9</v>
      </c>
      <c r="I325" s="12" t="s">
        <v>8040</v>
      </c>
      <c r="J325" s="12" t="s">
        <v>61</v>
      </c>
      <c r="K325" s="11">
        <v>3652.0</v>
      </c>
      <c r="L325" s="12" t="s">
        <v>8058</v>
      </c>
      <c r="M325" s="11">
        <v>24.0</v>
      </c>
      <c r="N325" s="11">
        <v>0.0</v>
      </c>
      <c r="O325" s="12" t="s">
        <v>8042</v>
      </c>
      <c r="P325" s="12" t="s">
        <v>8043</v>
      </c>
      <c r="Q325" s="12" t="s">
        <v>8044</v>
      </c>
      <c r="R325" s="12" t="s">
        <v>35</v>
      </c>
      <c r="S325" s="12" t="s">
        <v>8045</v>
      </c>
      <c r="T325" s="11">
        <v>8.269774054E9</v>
      </c>
      <c r="U325" s="11">
        <v>8.269766961E9</v>
      </c>
      <c r="V325" s="11">
        <v>2022.0</v>
      </c>
      <c r="W325" s="12" t="s">
        <v>8071</v>
      </c>
      <c r="X325" s="12" t="s">
        <v>8072</v>
      </c>
      <c r="Y325" s="12" t="s">
        <v>8073</v>
      </c>
      <c r="Z325" s="18">
        <v>45461.958333333336</v>
      </c>
      <c r="AA325" s="12" t="s">
        <v>8049</v>
      </c>
    </row>
    <row r="326" ht="14.25" customHeight="1">
      <c r="A326" s="3">
        <v>2039.0</v>
      </c>
      <c r="B326" s="3">
        <v>12526.0</v>
      </c>
      <c r="C326" s="3">
        <v>2013.0</v>
      </c>
      <c r="D326" s="3">
        <v>2026.0</v>
      </c>
      <c r="E326" s="4" t="s">
        <v>8070</v>
      </c>
      <c r="F326" s="3">
        <v>14.0</v>
      </c>
      <c r="G326" s="4" t="s">
        <v>7618</v>
      </c>
      <c r="H326" s="3">
        <v>1.672609006E9</v>
      </c>
      <c r="I326" s="4" t="s">
        <v>8040</v>
      </c>
      <c r="J326" s="4" t="s">
        <v>61</v>
      </c>
      <c r="K326" s="3">
        <v>3652.0</v>
      </c>
      <c r="L326" s="4" t="s">
        <v>8074</v>
      </c>
      <c r="M326" s="3">
        <v>22.0</v>
      </c>
      <c r="N326" s="3">
        <v>0.0</v>
      </c>
      <c r="O326" s="4" t="s">
        <v>8042</v>
      </c>
      <c r="P326" s="4" t="s">
        <v>8043</v>
      </c>
      <c r="Q326" s="4" t="s">
        <v>8044</v>
      </c>
      <c r="R326" s="4" t="s">
        <v>35</v>
      </c>
      <c r="S326" s="4" t="s">
        <v>8045</v>
      </c>
      <c r="T326" s="3">
        <v>1.1689037151E10</v>
      </c>
      <c r="U326" s="3">
        <v>1.168903715E9</v>
      </c>
      <c r="V326" s="3">
        <v>2023.0</v>
      </c>
      <c r="W326" s="4" t="s">
        <v>8071</v>
      </c>
      <c r="X326" s="4" t="s">
        <v>8072</v>
      </c>
      <c r="Y326" s="4" t="s">
        <v>8073</v>
      </c>
      <c r="Z326" s="17">
        <v>45461.958333333336</v>
      </c>
      <c r="AA326" s="4" t="s">
        <v>8049</v>
      </c>
    </row>
    <row r="327" ht="14.25" customHeight="1">
      <c r="A327" s="11">
        <v>2039.0</v>
      </c>
      <c r="B327" s="11">
        <v>12526.0</v>
      </c>
      <c r="C327" s="11">
        <v>2013.0</v>
      </c>
      <c r="D327" s="11">
        <v>2026.0</v>
      </c>
      <c r="E327" s="12" t="s">
        <v>8070</v>
      </c>
      <c r="F327" s="11">
        <v>14.0</v>
      </c>
      <c r="G327" s="12" t="s">
        <v>7618</v>
      </c>
      <c r="H327" s="11">
        <v>1.672609006E9</v>
      </c>
      <c r="I327" s="12" t="s">
        <v>8040</v>
      </c>
      <c r="J327" s="12" t="s">
        <v>61</v>
      </c>
      <c r="K327" s="11">
        <v>3652.0</v>
      </c>
      <c r="L327" s="12" t="s">
        <v>8074</v>
      </c>
      <c r="M327" s="11">
        <v>22.0</v>
      </c>
      <c r="N327" s="11">
        <v>0.0</v>
      </c>
      <c r="O327" s="12" t="s">
        <v>8042</v>
      </c>
      <c r="P327" s="12" t="s">
        <v>8043</v>
      </c>
      <c r="Q327" s="12" t="s">
        <v>8044</v>
      </c>
      <c r="R327" s="12" t="s">
        <v>35</v>
      </c>
      <c r="S327" s="12" t="s">
        <v>8045</v>
      </c>
      <c r="T327" s="11">
        <v>1.24756568E8</v>
      </c>
      <c r="U327" s="11">
        <v>1.2198634162E10</v>
      </c>
      <c r="V327" s="11">
        <v>2017.0</v>
      </c>
      <c r="W327" s="12" t="s">
        <v>8071</v>
      </c>
      <c r="X327" s="12" t="s">
        <v>8072</v>
      </c>
      <c r="Y327" s="12" t="s">
        <v>8073</v>
      </c>
      <c r="Z327" s="18">
        <v>45461.958333333336</v>
      </c>
      <c r="AA327" s="12" t="s">
        <v>8049</v>
      </c>
    </row>
    <row r="328" ht="14.25" customHeight="1">
      <c r="A328" s="3">
        <v>2039.0</v>
      </c>
      <c r="B328" s="3">
        <v>12526.0</v>
      </c>
      <c r="C328" s="3">
        <v>2013.0</v>
      </c>
      <c r="D328" s="3">
        <v>2026.0</v>
      </c>
      <c r="E328" s="4" t="s">
        <v>8070</v>
      </c>
      <c r="F328" s="3">
        <v>14.0</v>
      </c>
      <c r="G328" s="4" t="s">
        <v>7618</v>
      </c>
      <c r="H328" s="3">
        <v>1.672609006E9</v>
      </c>
      <c r="I328" s="4" t="s">
        <v>8040</v>
      </c>
      <c r="J328" s="4" t="s">
        <v>61</v>
      </c>
      <c r="K328" s="3">
        <v>3652.0</v>
      </c>
      <c r="L328" s="4" t="s">
        <v>8074</v>
      </c>
      <c r="M328" s="3">
        <v>22.0</v>
      </c>
      <c r="N328" s="3">
        <v>0.0</v>
      </c>
      <c r="O328" s="4" t="s">
        <v>8042</v>
      </c>
      <c r="P328" s="4" t="s">
        <v>8043</v>
      </c>
      <c r="Q328" s="4" t="s">
        <v>8044</v>
      </c>
      <c r="R328" s="4" t="s">
        <v>35</v>
      </c>
      <c r="S328" s="4" t="s">
        <v>8045</v>
      </c>
      <c r="T328" s="3">
        <v>1.34039251E8</v>
      </c>
      <c r="U328" s="3">
        <v>4.771619075E9</v>
      </c>
      <c r="V328" s="3">
        <v>2018.0</v>
      </c>
      <c r="W328" s="4" t="s">
        <v>8071</v>
      </c>
      <c r="X328" s="4" t="s">
        <v>8072</v>
      </c>
      <c r="Y328" s="4" t="s">
        <v>8073</v>
      </c>
      <c r="Z328" s="17">
        <v>45461.958333333336</v>
      </c>
      <c r="AA328" s="4" t="s">
        <v>8049</v>
      </c>
    </row>
    <row r="329" ht="14.25" customHeight="1">
      <c r="A329" s="11">
        <v>2039.0</v>
      </c>
      <c r="B329" s="11">
        <v>12526.0</v>
      </c>
      <c r="C329" s="11">
        <v>2013.0</v>
      </c>
      <c r="D329" s="11">
        <v>2026.0</v>
      </c>
      <c r="E329" s="12" t="s">
        <v>8070</v>
      </c>
      <c r="F329" s="11">
        <v>14.0</v>
      </c>
      <c r="G329" s="12" t="s">
        <v>7618</v>
      </c>
      <c r="H329" s="11">
        <v>1.672609006E9</v>
      </c>
      <c r="I329" s="12" t="s">
        <v>8040</v>
      </c>
      <c r="J329" s="12" t="s">
        <v>61</v>
      </c>
      <c r="K329" s="11">
        <v>3652.0</v>
      </c>
      <c r="L329" s="12" t="s">
        <v>8074</v>
      </c>
      <c r="M329" s="11">
        <v>22.0</v>
      </c>
      <c r="N329" s="11">
        <v>0.0</v>
      </c>
      <c r="O329" s="12" t="s">
        <v>8042</v>
      </c>
      <c r="P329" s="12" t="s">
        <v>8043</v>
      </c>
      <c r="Q329" s="12" t="s">
        <v>8044</v>
      </c>
      <c r="R329" s="12" t="s">
        <v>35</v>
      </c>
      <c r="S329" s="12" t="s">
        <v>8045</v>
      </c>
      <c r="T329" s="11">
        <v>1.3507680971E10</v>
      </c>
      <c r="U329" s="11">
        <v>1.3180686738E10</v>
      </c>
      <c r="V329" s="11">
        <v>2016.0</v>
      </c>
      <c r="W329" s="12" t="s">
        <v>8071</v>
      </c>
      <c r="X329" s="12" t="s">
        <v>8072</v>
      </c>
      <c r="Y329" s="12" t="s">
        <v>8073</v>
      </c>
      <c r="Z329" s="18">
        <v>45461.958333333336</v>
      </c>
      <c r="AA329" s="12" t="s">
        <v>8049</v>
      </c>
    </row>
    <row r="330" ht="14.25" customHeight="1">
      <c r="A330" s="3">
        <v>2039.0</v>
      </c>
      <c r="B330" s="3">
        <v>12526.0</v>
      </c>
      <c r="C330" s="3">
        <v>2013.0</v>
      </c>
      <c r="D330" s="3">
        <v>2026.0</v>
      </c>
      <c r="E330" s="4" t="s">
        <v>8070</v>
      </c>
      <c r="F330" s="3">
        <v>14.0</v>
      </c>
      <c r="G330" s="4" t="s">
        <v>7618</v>
      </c>
      <c r="H330" s="3">
        <v>1.672609006E9</v>
      </c>
      <c r="I330" s="4" t="s">
        <v>8040</v>
      </c>
      <c r="J330" s="4" t="s">
        <v>61</v>
      </c>
      <c r="K330" s="3">
        <v>3652.0</v>
      </c>
      <c r="L330" s="4" t="s">
        <v>8074</v>
      </c>
      <c r="M330" s="3">
        <v>22.0</v>
      </c>
      <c r="N330" s="3">
        <v>0.0</v>
      </c>
      <c r="O330" s="4" t="s">
        <v>8042</v>
      </c>
      <c r="P330" s="4" t="s">
        <v>8043</v>
      </c>
      <c r="Q330" s="4" t="s">
        <v>8044</v>
      </c>
      <c r="R330" s="4" t="s">
        <v>35</v>
      </c>
      <c r="S330" s="4" t="s">
        <v>8045</v>
      </c>
      <c r="T330" s="3">
        <v>1.443342446E9</v>
      </c>
      <c r="U330" s="3">
        <v>0.0</v>
      </c>
      <c r="V330" s="3">
        <v>2024.0</v>
      </c>
      <c r="W330" s="4" t="s">
        <v>8071</v>
      </c>
      <c r="X330" s="4" t="s">
        <v>8072</v>
      </c>
      <c r="Y330" s="4" t="s">
        <v>8073</v>
      </c>
      <c r="Z330" s="17">
        <v>45461.958333333336</v>
      </c>
      <c r="AA330" s="4" t="s">
        <v>8049</v>
      </c>
    </row>
    <row r="331" ht="14.25" customHeight="1">
      <c r="A331" s="11">
        <v>2039.0</v>
      </c>
      <c r="B331" s="11">
        <v>12526.0</v>
      </c>
      <c r="C331" s="11">
        <v>2013.0</v>
      </c>
      <c r="D331" s="11">
        <v>2026.0</v>
      </c>
      <c r="E331" s="12" t="s">
        <v>8070</v>
      </c>
      <c r="F331" s="11">
        <v>14.0</v>
      </c>
      <c r="G331" s="12" t="s">
        <v>7618</v>
      </c>
      <c r="H331" s="11">
        <v>1.672609006E9</v>
      </c>
      <c r="I331" s="12" t="s">
        <v>8040</v>
      </c>
      <c r="J331" s="12" t="s">
        <v>61</v>
      </c>
      <c r="K331" s="11">
        <v>3652.0</v>
      </c>
      <c r="L331" s="12" t="s">
        <v>8074</v>
      </c>
      <c r="M331" s="11">
        <v>22.0</v>
      </c>
      <c r="N331" s="11">
        <v>0.0</v>
      </c>
      <c r="O331" s="12" t="s">
        <v>8042</v>
      </c>
      <c r="P331" s="12" t="s">
        <v>8043</v>
      </c>
      <c r="Q331" s="12" t="s">
        <v>8044</v>
      </c>
      <c r="R331" s="12" t="s">
        <v>35</v>
      </c>
      <c r="S331" s="12" t="s">
        <v>8045</v>
      </c>
      <c r="T331" s="11">
        <v>3.0837226E7</v>
      </c>
      <c r="U331" s="11">
        <v>3.083710166E9</v>
      </c>
      <c r="V331" s="11">
        <v>2021.0</v>
      </c>
      <c r="W331" s="12" t="s">
        <v>8071</v>
      </c>
      <c r="X331" s="12" t="s">
        <v>8072</v>
      </c>
      <c r="Y331" s="12" t="s">
        <v>8073</v>
      </c>
      <c r="Z331" s="18">
        <v>45461.958333333336</v>
      </c>
      <c r="AA331" s="12" t="s">
        <v>8049</v>
      </c>
    </row>
    <row r="332" ht="14.25" customHeight="1">
      <c r="A332" s="3">
        <v>2039.0</v>
      </c>
      <c r="B332" s="3">
        <v>12526.0</v>
      </c>
      <c r="C332" s="3">
        <v>2013.0</v>
      </c>
      <c r="D332" s="3">
        <v>2026.0</v>
      </c>
      <c r="E332" s="4" t="s">
        <v>8070</v>
      </c>
      <c r="F332" s="3">
        <v>14.0</v>
      </c>
      <c r="G332" s="4" t="s">
        <v>7618</v>
      </c>
      <c r="H332" s="3">
        <v>1.672609006E9</v>
      </c>
      <c r="I332" s="4" t="s">
        <v>8040</v>
      </c>
      <c r="J332" s="4" t="s">
        <v>61</v>
      </c>
      <c r="K332" s="3">
        <v>3652.0</v>
      </c>
      <c r="L332" s="4" t="s">
        <v>8074</v>
      </c>
      <c r="M332" s="3">
        <v>22.0</v>
      </c>
      <c r="N332" s="3">
        <v>0.0</v>
      </c>
      <c r="O332" s="4" t="s">
        <v>8042</v>
      </c>
      <c r="P332" s="4" t="s">
        <v>8043</v>
      </c>
      <c r="Q332" s="4" t="s">
        <v>8044</v>
      </c>
      <c r="R332" s="4" t="s">
        <v>35</v>
      </c>
      <c r="S332" s="4" t="s">
        <v>8045</v>
      </c>
      <c r="T332" s="3">
        <v>4.6359012E7</v>
      </c>
      <c r="U332" s="3">
        <v>4.635901289E9</v>
      </c>
      <c r="V332" s="3">
        <v>2019.0</v>
      </c>
      <c r="W332" s="4" t="s">
        <v>8071</v>
      </c>
      <c r="X332" s="4" t="s">
        <v>8072</v>
      </c>
      <c r="Y332" s="4" t="s">
        <v>8073</v>
      </c>
      <c r="Z332" s="17">
        <v>45461.958333333336</v>
      </c>
      <c r="AA332" s="4" t="s">
        <v>8049</v>
      </c>
    </row>
    <row r="333" ht="14.25" customHeight="1">
      <c r="A333" s="11">
        <v>2039.0</v>
      </c>
      <c r="B333" s="11">
        <v>12526.0</v>
      </c>
      <c r="C333" s="11">
        <v>2013.0</v>
      </c>
      <c r="D333" s="11">
        <v>2026.0</v>
      </c>
      <c r="E333" s="12" t="s">
        <v>8070</v>
      </c>
      <c r="F333" s="11">
        <v>14.0</v>
      </c>
      <c r="G333" s="12" t="s">
        <v>7618</v>
      </c>
      <c r="H333" s="11">
        <v>1.672609006E9</v>
      </c>
      <c r="I333" s="12" t="s">
        <v>8040</v>
      </c>
      <c r="J333" s="12" t="s">
        <v>61</v>
      </c>
      <c r="K333" s="11">
        <v>3652.0</v>
      </c>
      <c r="L333" s="12" t="s">
        <v>8074</v>
      </c>
      <c r="M333" s="11">
        <v>22.0</v>
      </c>
      <c r="N333" s="11">
        <v>0.0</v>
      </c>
      <c r="O333" s="12" t="s">
        <v>8042</v>
      </c>
      <c r="P333" s="12" t="s">
        <v>8043</v>
      </c>
      <c r="Q333" s="12" t="s">
        <v>8044</v>
      </c>
      <c r="R333" s="12" t="s">
        <v>35</v>
      </c>
      <c r="S333" s="12" t="s">
        <v>8045</v>
      </c>
      <c r="T333" s="11">
        <v>4.8616623E7</v>
      </c>
      <c r="U333" s="11">
        <v>3.265889691E9</v>
      </c>
      <c r="V333" s="11">
        <v>2020.0</v>
      </c>
      <c r="W333" s="12" t="s">
        <v>8071</v>
      </c>
      <c r="X333" s="12" t="s">
        <v>8072</v>
      </c>
      <c r="Y333" s="12" t="s">
        <v>8073</v>
      </c>
      <c r="Z333" s="18">
        <v>45461.958333333336</v>
      </c>
      <c r="AA333" s="12" t="s">
        <v>8049</v>
      </c>
    </row>
    <row r="334" ht="14.25" customHeight="1">
      <c r="A334" s="3">
        <v>2039.0</v>
      </c>
      <c r="B334" s="3">
        <v>12526.0</v>
      </c>
      <c r="C334" s="3">
        <v>2013.0</v>
      </c>
      <c r="D334" s="3">
        <v>2026.0</v>
      </c>
      <c r="E334" s="4" t="s">
        <v>8070</v>
      </c>
      <c r="F334" s="3">
        <v>14.0</v>
      </c>
      <c r="G334" s="4" t="s">
        <v>7618</v>
      </c>
      <c r="H334" s="3">
        <v>1.672609006E9</v>
      </c>
      <c r="I334" s="4" t="s">
        <v>8040</v>
      </c>
      <c r="J334" s="4" t="s">
        <v>61</v>
      </c>
      <c r="K334" s="3">
        <v>3652.0</v>
      </c>
      <c r="L334" s="4" t="s">
        <v>8074</v>
      </c>
      <c r="M334" s="3">
        <v>22.0</v>
      </c>
      <c r="N334" s="3">
        <v>0.0</v>
      </c>
      <c r="O334" s="4" t="s">
        <v>8042</v>
      </c>
      <c r="P334" s="4" t="s">
        <v>8043</v>
      </c>
      <c r="Q334" s="4" t="s">
        <v>8044</v>
      </c>
      <c r="R334" s="4" t="s">
        <v>35</v>
      </c>
      <c r="S334" s="4" t="s">
        <v>8045</v>
      </c>
      <c r="T334" s="3">
        <v>8.269774054E9</v>
      </c>
      <c r="U334" s="3">
        <v>8.269766961E9</v>
      </c>
      <c r="V334" s="3">
        <v>2022.0</v>
      </c>
      <c r="W334" s="4" t="s">
        <v>8071</v>
      </c>
      <c r="X334" s="4" t="s">
        <v>8072</v>
      </c>
      <c r="Y334" s="4" t="s">
        <v>8073</v>
      </c>
      <c r="Z334" s="17">
        <v>45461.958333333336</v>
      </c>
      <c r="AA334" s="4" t="s">
        <v>8049</v>
      </c>
    </row>
    <row r="335" ht="14.25" customHeight="1">
      <c r="A335" s="11">
        <v>2038.0</v>
      </c>
      <c r="B335" s="11">
        <v>12525.0</v>
      </c>
      <c r="C335" s="11">
        <v>2013.0</v>
      </c>
      <c r="D335" s="11">
        <v>2026.0</v>
      </c>
      <c r="E335" s="12" t="s">
        <v>8075</v>
      </c>
      <c r="F335" s="11">
        <v>14.0</v>
      </c>
      <c r="G335" s="12" t="s">
        <v>7618</v>
      </c>
      <c r="H335" s="11">
        <v>2.61072549E8</v>
      </c>
      <c r="I335" s="12" t="s">
        <v>8040</v>
      </c>
      <c r="J335" s="12" t="s">
        <v>61</v>
      </c>
      <c r="K335" s="11">
        <v>4419.0</v>
      </c>
      <c r="L335" s="12" t="s">
        <v>8041</v>
      </c>
      <c r="M335" s="11">
        <v>0.0</v>
      </c>
      <c r="N335" s="11">
        <v>0.0</v>
      </c>
      <c r="O335" s="12" t="s">
        <v>8042</v>
      </c>
      <c r="P335" s="12" t="s">
        <v>8043</v>
      </c>
      <c r="Q335" s="12" t="s">
        <v>8044</v>
      </c>
      <c r="R335" s="12" t="s">
        <v>35</v>
      </c>
      <c r="S335" s="12" t="s">
        <v>8045</v>
      </c>
      <c r="T335" s="11">
        <v>0.0</v>
      </c>
      <c r="U335" s="11">
        <v>0.0</v>
      </c>
      <c r="V335" s="11">
        <v>2020.0</v>
      </c>
      <c r="W335" s="12" t="s">
        <v>8076</v>
      </c>
      <c r="X335" s="12" t="s">
        <v>8077</v>
      </c>
      <c r="Y335" s="12" t="s">
        <v>8078</v>
      </c>
      <c r="Z335" s="18">
        <v>45461.958333333336</v>
      </c>
      <c r="AA335" s="12" t="s">
        <v>8049</v>
      </c>
    </row>
    <row r="336" ht="14.25" customHeight="1">
      <c r="A336" s="3">
        <v>2038.0</v>
      </c>
      <c r="B336" s="3">
        <v>12525.0</v>
      </c>
      <c r="C336" s="3">
        <v>2013.0</v>
      </c>
      <c r="D336" s="3">
        <v>2026.0</v>
      </c>
      <c r="E336" s="4" t="s">
        <v>8075</v>
      </c>
      <c r="F336" s="3">
        <v>14.0</v>
      </c>
      <c r="G336" s="4" t="s">
        <v>7618</v>
      </c>
      <c r="H336" s="3">
        <v>2.61072549E8</v>
      </c>
      <c r="I336" s="4" t="s">
        <v>8040</v>
      </c>
      <c r="J336" s="4" t="s">
        <v>61</v>
      </c>
      <c r="K336" s="3">
        <v>4419.0</v>
      </c>
      <c r="L336" s="4" t="s">
        <v>8041</v>
      </c>
      <c r="M336" s="3">
        <v>0.0</v>
      </c>
      <c r="N336" s="3">
        <v>0.0</v>
      </c>
      <c r="O336" s="4" t="s">
        <v>8042</v>
      </c>
      <c r="P336" s="4" t="s">
        <v>8043</v>
      </c>
      <c r="Q336" s="4" t="s">
        <v>8044</v>
      </c>
      <c r="R336" s="4" t="s">
        <v>35</v>
      </c>
      <c r="S336" s="4" t="s">
        <v>8045</v>
      </c>
      <c r="T336" s="3">
        <v>0.0</v>
      </c>
      <c r="U336" s="3">
        <v>0.0</v>
      </c>
      <c r="V336" s="3">
        <v>2021.0</v>
      </c>
      <c r="W336" s="4" t="s">
        <v>8076</v>
      </c>
      <c r="X336" s="4" t="s">
        <v>8077</v>
      </c>
      <c r="Y336" s="4" t="s">
        <v>8078</v>
      </c>
      <c r="Z336" s="17">
        <v>45461.958333333336</v>
      </c>
      <c r="AA336" s="4" t="s">
        <v>8049</v>
      </c>
    </row>
    <row r="337" ht="14.25" customHeight="1">
      <c r="A337" s="11">
        <v>2038.0</v>
      </c>
      <c r="B337" s="11">
        <v>12525.0</v>
      </c>
      <c r="C337" s="11">
        <v>2013.0</v>
      </c>
      <c r="D337" s="11">
        <v>2026.0</v>
      </c>
      <c r="E337" s="12" t="s">
        <v>8075</v>
      </c>
      <c r="F337" s="11">
        <v>14.0</v>
      </c>
      <c r="G337" s="12" t="s">
        <v>7618</v>
      </c>
      <c r="H337" s="11">
        <v>2.61072549E8</v>
      </c>
      <c r="I337" s="12" t="s">
        <v>8040</v>
      </c>
      <c r="J337" s="12" t="s">
        <v>61</v>
      </c>
      <c r="K337" s="11">
        <v>4419.0</v>
      </c>
      <c r="L337" s="12" t="s">
        <v>8041</v>
      </c>
      <c r="M337" s="11">
        <v>0.0</v>
      </c>
      <c r="N337" s="11">
        <v>0.0</v>
      </c>
      <c r="O337" s="12" t="s">
        <v>8042</v>
      </c>
      <c r="P337" s="12" t="s">
        <v>8043</v>
      </c>
      <c r="Q337" s="12" t="s">
        <v>8044</v>
      </c>
      <c r="R337" s="12" t="s">
        <v>35</v>
      </c>
      <c r="S337" s="12" t="s">
        <v>8045</v>
      </c>
      <c r="T337" s="11">
        <v>0.0</v>
      </c>
      <c r="U337" s="11">
        <v>0.0</v>
      </c>
      <c r="V337" s="11">
        <v>2022.0</v>
      </c>
      <c r="W337" s="12" t="s">
        <v>8076</v>
      </c>
      <c r="X337" s="12" t="s">
        <v>8077</v>
      </c>
      <c r="Y337" s="12" t="s">
        <v>8078</v>
      </c>
      <c r="Z337" s="18">
        <v>45461.958333333336</v>
      </c>
      <c r="AA337" s="12" t="s">
        <v>8049</v>
      </c>
    </row>
    <row r="338" ht="14.25" customHeight="1">
      <c r="A338" s="3">
        <v>2038.0</v>
      </c>
      <c r="B338" s="3">
        <v>12525.0</v>
      </c>
      <c r="C338" s="3">
        <v>2013.0</v>
      </c>
      <c r="D338" s="3">
        <v>2026.0</v>
      </c>
      <c r="E338" s="4" t="s">
        <v>8075</v>
      </c>
      <c r="F338" s="3">
        <v>14.0</v>
      </c>
      <c r="G338" s="4" t="s">
        <v>7618</v>
      </c>
      <c r="H338" s="3">
        <v>2.61072549E8</v>
      </c>
      <c r="I338" s="4" t="s">
        <v>8040</v>
      </c>
      <c r="J338" s="4" t="s">
        <v>61</v>
      </c>
      <c r="K338" s="3">
        <v>4419.0</v>
      </c>
      <c r="L338" s="4" t="s">
        <v>8041</v>
      </c>
      <c r="M338" s="3">
        <v>0.0</v>
      </c>
      <c r="N338" s="3">
        <v>0.0</v>
      </c>
      <c r="O338" s="4" t="s">
        <v>8042</v>
      </c>
      <c r="P338" s="4" t="s">
        <v>8043</v>
      </c>
      <c r="Q338" s="4" t="s">
        <v>8044</v>
      </c>
      <c r="R338" s="4" t="s">
        <v>35</v>
      </c>
      <c r="S338" s="4" t="s">
        <v>8045</v>
      </c>
      <c r="T338" s="3">
        <v>1.286758481E9</v>
      </c>
      <c r="U338" s="3">
        <v>1.286758481E9</v>
      </c>
      <c r="V338" s="3">
        <v>2023.0</v>
      </c>
      <c r="W338" s="4" t="s">
        <v>8076</v>
      </c>
      <c r="X338" s="4" t="s">
        <v>8077</v>
      </c>
      <c r="Y338" s="4" t="s">
        <v>8078</v>
      </c>
      <c r="Z338" s="17">
        <v>45461.958333333336</v>
      </c>
      <c r="AA338" s="4" t="s">
        <v>8049</v>
      </c>
    </row>
    <row r="339" ht="14.25" customHeight="1">
      <c r="A339" s="11">
        <v>2038.0</v>
      </c>
      <c r="B339" s="11">
        <v>12525.0</v>
      </c>
      <c r="C339" s="11">
        <v>2013.0</v>
      </c>
      <c r="D339" s="11">
        <v>2026.0</v>
      </c>
      <c r="E339" s="12" t="s">
        <v>8075</v>
      </c>
      <c r="F339" s="11">
        <v>14.0</v>
      </c>
      <c r="G339" s="12" t="s">
        <v>7618</v>
      </c>
      <c r="H339" s="11">
        <v>2.61072549E8</v>
      </c>
      <c r="I339" s="12" t="s">
        <v>8040</v>
      </c>
      <c r="J339" s="12" t="s">
        <v>61</v>
      </c>
      <c r="K339" s="11">
        <v>4419.0</v>
      </c>
      <c r="L339" s="12" t="s">
        <v>8041</v>
      </c>
      <c r="M339" s="11">
        <v>0.0</v>
      </c>
      <c r="N339" s="11">
        <v>0.0</v>
      </c>
      <c r="O339" s="12" t="s">
        <v>8042</v>
      </c>
      <c r="P339" s="12" t="s">
        <v>8043</v>
      </c>
      <c r="Q339" s="12" t="s">
        <v>8044</v>
      </c>
      <c r="R339" s="12" t="s">
        <v>35</v>
      </c>
      <c r="S339" s="12" t="s">
        <v>8045</v>
      </c>
      <c r="T339" s="11">
        <v>1.367021019E9</v>
      </c>
      <c r="U339" s="11">
        <v>0.0</v>
      </c>
      <c r="V339" s="11">
        <v>2024.0</v>
      </c>
      <c r="W339" s="12" t="s">
        <v>8076</v>
      </c>
      <c r="X339" s="12" t="s">
        <v>8077</v>
      </c>
      <c r="Y339" s="12" t="s">
        <v>8078</v>
      </c>
      <c r="Z339" s="18">
        <v>45461.958333333336</v>
      </c>
      <c r="AA339" s="12" t="s">
        <v>8049</v>
      </c>
    </row>
    <row r="340" ht="14.25" customHeight="1">
      <c r="A340" s="3">
        <v>2038.0</v>
      </c>
      <c r="B340" s="3">
        <v>12525.0</v>
      </c>
      <c r="C340" s="3">
        <v>2013.0</v>
      </c>
      <c r="D340" s="3">
        <v>2026.0</v>
      </c>
      <c r="E340" s="4" t="s">
        <v>8075</v>
      </c>
      <c r="F340" s="3">
        <v>14.0</v>
      </c>
      <c r="G340" s="4" t="s">
        <v>7618</v>
      </c>
      <c r="H340" s="3">
        <v>2.61072549E8</v>
      </c>
      <c r="I340" s="4" t="s">
        <v>8040</v>
      </c>
      <c r="J340" s="4" t="s">
        <v>61</v>
      </c>
      <c r="K340" s="3">
        <v>4419.0</v>
      </c>
      <c r="L340" s="4" t="s">
        <v>8041</v>
      </c>
      <c r="M340" s="3">
        <v>0.0</v>
      </c>
      <c r="N340" s="3">
        <v>0.0</v>
      </c>
      <c r="O340" s="4" t="s">
        <v>8042</v>
      </c>
      <c r="P340" s="4" t="s">
        <v>8043</v>
      </c>
      <c r="Q340" s="4" t="s">
        <v>8044</v>
      </c>
      <c r="R340" s="4" t="s">
        <v>35</v>
      </c>
      <c r="S340" s="4" t="s">
        <v>8045</v>
      </c>
      <c r="T340" s="3">
        <v>1.4522212E7</v>
      </c>
      <c r="U340" s="3">
        <v>9.80426789E8</v>
      </c>
      <c r="V340" s="3">
        <v>2018.0</v>
      </c>
      <c r="W340" s="4" t="s">
        <v>8076</v>
      </c>
      <c r="X340" s="4" t="s">
        <v>8077</v>
      </c>
      <c r="Y340" s="4" t="s">
        <v>8078</v>
      </c>
      <c r="Z340" s="17">
        <v>45461.958333333336</v>
      </c>
      <c r="AA340" s="4" t="s">
        <v>8049</v>
      </c>
    </row>
    <row r="341" ht="14.25" customHeight="1">
      <c r="A341" s="11">
        <v>2038.0</v>
      </c>
      <c r="B341" s="11">
        <v>12525.0</v>
      </c>
      <c r="C341" s="11">
        <v>2013.0</v>
      </c>
      <c r="D341" s="11">
        <v>2026.0</v>
      </c>
      <c r="E341" s="12" t="s">
        <v>8075</v>
      </c>
      <c r="F341" s="11">
        <v>14.0</v>
      </c>
      <c r="G341" s="12" t="s">
        <v>7618</v>
      </c>
      <c r="H341" s="11">
        <v>2.61072549E8</v>
      </c>
      <c r="I341" s="12" t="s">
        <v>8040</v>
      </c>
      <c r="J341" s="12" t="s">
        <v>61</v>
      </c>
      <c r="K341" s="11">
        <v>4419.0</v>
      </c>
      <c r="L341" s="12" t="s">
        <v>8041</v>
      </c>
      <c r="M341" s="11">
        <v>0.0</v>
      </c>
      <c r="N341" s="11">
        <v>0.0</v>
      </c>
      <c r="O341" s="12" t="s">
        <v>8042</v>
      </c>
      <c r="P341" s="12" t="s">
        <v>8043</v>
      </c>
      <c r="Q341" s="12" t="s">
        <v>8044</v>
      </c>
      <c r="R341" s="12" t="s">
        <v>35</v>
      </c>
      <c r="S341" s="12" t="s">
        <v>8045</v>
      </c>
      <c r="T341" s="11">
        <v>2.506837598E9</v>
      </c>
      <c r="U341" s="11">
        <v>2.506837398E9</v>
      </c>
      <c r="V341" s="11">
        <v>2016.0</v>
      </c>
      <c r="W341" s="12" t="s">
        <v>8076</v>
      </c>
      <c r="X341" s="12" t="s">
        <v>8077</v>
      </c>
      <c r="Y341" s="12" t="s">
        <v>8078</v>
      </c>
      <c r="Z341" s="18">
        <v>45461.958333333336</v>
      </c>
      <c r="AA341" s="12" t="s">
        <v>8049</v>
      </c>
    </row>
    <row r="342" ht="14.25" customHeight="1">
      <c r="A342" s="3">
        <v>2038.0</v>
      </c>
      <c r="B342" s="3">
        <v>12525.0</v>
      </c>
      <c r="C342" s="3">
        <v>2013.0</v>
      </c>
      <c r="D342" s="3">
        <v>2026.0</v>
      </c>
      <c r="E342" s="4" t="s">
        <v>8075</v>
      </c>
      <c r="F342" s="3">
        <v>14.0</v>
      </c>
      <c r="G342" s="4" t="s">
        <v>7618</v>
      </c>
      <c r="H342" s="3">
        <v>2.61072549E8</v>
      </c>
      <c r="I342" s="4" t="s">
        <v>8040</v>
      </c>
      <c r="J342" s="4" t="s">
        <v>61</v>
      </c>
      <c r="K342" s="3">
        <v>4419.0</v>
      </c>
      <c r="L342" s="4" t="s">
        <v>8041</v>
      </c>
      <c r="M342" s="3">
        <v>0.0</v>
      </c>
      <c r="N342" s="3">
        <v>0.0</v>
      </c>
      <c r="O342" s="4" t="s">
        <v>8042</v>
      </c>
      <c r="P342" s="4" t="s">
        <v>8043</v>
      </c>
      <c r="Q342" s="4" t="s">
        <v>8044</v>
      </c>
      <c r="R342" s="4" t="s">
        <v>35</v>
      </c>
      <c r="S342" s="4" t="s">
        <v>8045</v>
      </c>
      <c r="T342" s="3">
        <v>4.7002222E7</v>
      </c>
      <c r="U342" s="3">
        <v>6.126670072E9</v>
      </c>
      <c r="V342" s="3">
        <v>2017.0</v>
      </c>
      <c r="W342" s="4" t="s">
        <v>8076</v>
      </c>
      <c r="X342" s="4" t="s">
        <v>8077</v>
      </c>
      <c r="Y342" s="4" t="s">
        <v>8078</v>
      </c>
      <c r="Z342" s="17">
        <v>45461.958333333336</v>
      </c>
      <c r="AA342" s="4" t="s">
        <v>8049</v>
      </c>
    </row>
    <row r="343" ht="14.25" customHeight="1">
      <c r="A343" s="11">
        <v>2038.0</v>
      </c>
      <c r="B343" s="11">
        <v>12525.0</v>
      </c>
      <c r="C343" s="11">
        <v>2013.0</v>
      </c>
      <c r="D343" s="11">
        <v>2026.0</v>
      </c>
      <c r="E343" s="12" t="s">
        <v>8075</v>
      </c>
      <c r="F343" s="11">
        <v>14.0</v>
      </c>
      <c r="G343" s="12" t="s">
        <v>7618</v>
      </c>
      <c r="H343" s="11">
        <v>2.61072549E8</v>
      </c>
      <c r="I343" s="12" t="s">
        <v>8040</v>
      </c>
      <c r="J343" s="12" t="s">
        <v>61</v>
      </c>
      <c r="K343" s="11">
        <v>4419.0</v>
      </c>
      <c r="L343" s="12" t="s">
        <v>8041</v>
      </c>
      <c r="M343" s="11">
        <v>0.0</v>
      </c>
      <c r="N343" s="11">
        <v>0.0</v>
      </c>
      <c r="O343" s="12" t="s">
        <v>8042</v>
      </c>
      <c r="P343" s="12" t="s">
        <v>8043</v>
      </c>
      <c r="Q343" s="12" t="s">
        <v>8044</v>
      </c>
      <c r="R343" s="12" t="s">
        <v>35</v>
      </c>
      <c r="S343" s="12" t="s">
        <v>8045</v>
      </c>
      <c r="T343" s="11">
        <v>6366359.0</v>
      </c>
      <c r="U343" s="11">
        <v>6.36635968E8</v>
      </c>
      <c r="V343" s="11">
        <v>2019.0</v>
      </c>
      <c r="W343" s="12" t="s">
        <v>8076</v>
      </c>
      <c r="X343" s="12" t="s">
        <v>8077</v>
      </c>
      <c r="Y343" s="12" t="s">
        <v>8078</v>
      </c>
      <c r="Z343" s="18">
        <v>45461.958333333336</v>
      </c>
      <c r="AA343" s="12" t="s">
        <v>8049</v>
      </c>
    </row>
    <row r="344" ht="14.25" customHeight="1">
      <c r="A344" s="3">
        <v>2038.0</v>
      </c>
      <c r="B344" s="3">
        <v>12525.0</v>
      </c>
      <c r="C344" s="3">
        <v>2013.0</v>
      </c>
      <c r="D344" s="3">
        <v>2026.0</v>
      </c>
      <c r="E344" s="4" t="s">
        <v>8075</v>
      </c>
      <c r="F344" s="3">
        <v>14.0</v>
      </c>
      <c r="G344" s="4" t="s">
        <v>7618</v>
      </c>
      <c r="H344" s="3">
        <v>2.61072549E8</v>
      </c>
      <c r="I344" s="4" t="s">
        <v>8040</v>
      </c>
      <c r="J344" s="4" t="s">
        <v>61</v>
      </c>
      <c r="K344" s="3">
        <v>4419.0</v>
      </c>
      <c r="L344" s="4" t="s">
        <v>8058</v>
      </c>
      <c r="M344" s="3">
        <v>0.0</v>
      </c>
      <c r="N344" s="3">
        <v>0.0</v>
      </c>
      <c r="O344" s="4" t="s">
        <v>8042</v>
      </c>
      <c r="P344" s="4" t="s">
        <v>8043</v>
      </c>
      <c r="Q344" s="4" t="s">
        <v>8044</v>
      </c>
      <c r="R344" s="4" t="s">
        <v>35</v>
      </c>
      <c r="S344" s="4" t="s">
        <v>8045</v>
      </c>
      <c r="T344" s="3">
        <v>0.0</v>
      </c>
      <c r="U344" s="3">
        <v>0.0</v>
      </c>
      <c r="V344" s="3">
        <v>2020.0</v>
      </c>
      <c r="W344" s="4" t="s">
        <v>8076</v>
      </c>
      <c r="X344" s="4" t="s">
        <v>8077</v>
      </c>
      <c r="Y344" s="4" t="s">
        <v>8078</v>
      </c>
      <c r="Z344" s="17">
        <v>45461.958333333336</v>
      </c>
      <c r="AA344" s="4" t="s">
        <v>8049</v>
      </c>
    </row>
    <row r="345" ht="14.25" customHeight="1">
      <c r="A345" s="11">
        <v>2038.0</v>
      </c>
      <c r="B345" s="11">
        <v>12525.0</v>
      </c>
      <c r="C345" s="11">
        <v>2013.0</v>
      </c>
      <c r="D345" s="11">
        <v>2026.0</v>
      </c>
      <c r="E345" s="12" t="s">
        <v>8075</v>
      </c>
      <c r="F345" s="11">
        <v>14.0</v>
      </c>
      <c r="G345" s="12" t="s">
        <v>7618</v>
      </c>
      <c r="H345" s="11">
        <v>2.61072549E8</v>
      </c>
      <c r="I345" s="12" t="s">
        <v>8040</v>
      </c>
      <c r="J345" s="12" t="s">
        <v>61</v>
      </c>
      <c r="K345" s="11">
        <v>4419.0</v>
      </c>
      <c r="L345" s="12" t="s">
        <v>8058</v>
      </c>
      <c r="M345" s="11">
        <v>0.0</v>
      </c>
      <c r="N345" s="11">
        <v>0.0</v>
      </c>
      <c r="O345" s="12" t="s">
        <v>8042</v>
      </c>
      <c r="P345" s="12" t="s">
        <v>8043</v>
      </c>
      <c r="Q345" s="12" t="s">
        <v>8044</v>
      </c>
      <c r="R345" s="12" t="s">
        <v>35</v>
      </c>
      <c r="S345" s="12" t="s">
        <v>8045</v>
      </c>
      <c r="T345" s="11">
        <v>0.0</v>
      </c>
      <c r="U345" s="11">
        <v>0.0</v>
      </c>
      <c r="V345" s="11">
        <v>2021.0</v>
      </c>
      <c r="W345" s="12" t="s">
        <v>8076</v>
      </c>
      <c r="X345" s="12" t="s">
        <v>8077</v>
      </c>
      <c r="Y345" s="12" t="s">
        <v>8078</v>
      </c>
      <c r="Z345" s="18">
        <v>45461.958333333336</v>
      </c>
      <c r="AA345" s="12" t="s">
        <v>8049</v>
      </c>
    </row>
    <row r="346" ht="14.25" customHeight="1">
      <c r="A346" s="3">
        <v>2038.0</v>
      </c>
      <c r="B346" s="3">
        <v>12525.0</v>
      </c>
      <c r="C346" s="3">
        <v>2013.0</v>
      </c>
      <c r="D346" s="3">
        <v>2026.0</v>
      </c>
      <c r="E346" s="4" t="s">
        <v>8075</v>
      </c>
      <c r="F346" s="3">
        <v>14.0</v>
      </c>
      <c r="G346" s="4" t="s">
        <v>7618</v>
      </c>
      <c r="H346" s="3">
        <v>2.61072549E8</v>
      </c>
      <c r="I346" s="4" t="s">
        <v>8040</v>
      </c>
      <c r="J346" s="4" t="s">
        <v>61</v>
      </c>
      <c r="K346" s="3">
        <v>4419.0</v>
      </c>
      <c r="L346" s="4" t="s">
        <v>8058</v>
      </c>
      <c r="M346" s="3">
        <v>0.0</v>
      </c>
      <c r="N346" s="3">
        <v>0.0</v>
      </c>
      <c r="O346" s="4" t="s">
        <v>8042</v>
      </c>
      <c r="P346" s="4" t="s">
        <v>8043</v>
      </c>
      <c r="Q346" s="4" t="s">
        <v>8044</v>
      </c>
      <c r="R346" s="4" t="s">
        <v>35</v>
      </c>
      <c r="S346" s="4" t="s">
        <v>8045</v>
      </c>
      <c r="T346" s="3">
        <v>0.0</v>
      </c>
      <c r="U346" s="3">
        <v>0.0</v>
      </c>
      <c r="V346" s="3">
        <v>2022.0</v>
      </c>
      <c r="W346" s="4" t="s">
        <v>8076</v>
      </c>
      <c r="X346" s="4" t="s">
        <v>8077</v>
      </c>
      <c r="Y346" s="4" t="s">
        <v>8078</v>
      </c>
      <c r="Z346" s="17">
        <v>45461.958333333336</v>
      </c>
      <c r="AA346" s="4" t="s">
        <v>8049</v>
      </c>
    </row>
    <row r="347" ht="14.25" customHeight="1">
      <c r="A347" s="11">
        <v>2038.0</v>
      </c>
      <c r="B347" s="11">
        <v>12525.0</v>
      </c>
      <c r="C347" s="11">
        <v>2013.0</v>
      </c>
      <c r="D347" s="11">
        <v>2026.0</v>
      </c>
      <c r="E347" s="12" t="s">
        <v>8075</v>
      </c>
      <c r="F347" s="11">
        <v>14.0</v>
      </c>
      <c r="G347" s="12" t="s">
        <v>7618</v>
      </c>
      <c r="H347" s="11">
        <v>2.61072549E8</v>
      </c>
      <c r="I347" s="12" t="s">
        <v>8040</v>
      </c>
      <c r="J347" s="12" t="s">
        <v>61</v>
      </c>
      <c r="K347" s="11">
        <v>4419.0</v>
      </c>
      <c r="L347" s="12" t="s">
        <v>8058</v>
      </c>
      <c r="M347" s="11">
        <v>0.0</v>
      </c>
      <c r="N347" s="11">
        <v>0.0</v>
      </c>
      <c r="O347" s="12" t="s">
        <v>8042</v>
      </c>
      <c r="P347" s="12" t="s">
        <v>8043</v>
      </c>
      <c r="Q347" s="12" t="s">
        <v>8044</v>
      </c>
      <c r="R347" s="12" t="s">
        <v>35</v>
      </c>
      <c r="S347" s="12" t="s">
        <v>8045</v>
      </c>
      <c r="T347" s="11">
        <v>1.286758481E9</v>
      </c>
      <c r="U347" s="11">
        <v>1.286758481E9</v>
      </c>
      <c r="V347" s="11">
        <v>2023.0</v>
      </c>
      <c r="W347" s="12" t="s">
        <v>8076</v>
      </c>
      <c r="X347" s="12" t="s">
        <v>8077</v>
      </c>
      <c r="Y347" s="12" t="s">
        <v>8078</v>
      </c>
      <c r="Z347" s="18">
        <v>45461.958333333336</v>
      </c>
      <c r="AA347" s="12" t="s">
        <v>8049</v>
      </c>
    </row>
    <row r="348" ht="14.25" customHeight="1">
      <c r="A348" s="3">
        <v>2038.0</v>
      </c>
      <c r="B348" s="3">
        <v>12525.0</v>
      </c>
      <c r="C348" s="3">
        <v>2013.0</v>
      </c>
      <c r="D348" s="3">
        <v>2026.0</v>
      </c>
      <c r="E348" s="4" t="s">
        <v>8075</v>
      </c>
      <c r="F348" s="3">
        <v>14.0</v>
      </c>
      <c r="G348" s="4" t="s">
        <v>7618</v>
      </c>
      <c r="H348" s="3">
        <v>2.61072549E8</v>
      </c>
      <c r="I348" s="4" t="s">
        <v>8040</v>
      </c>
      <c r="J348" s="4" t="s">
        <v>61</v>
      </c>
      <c r="K348" s="3">
        <v>4419.0</v>
      </c>
      <c r="L348" s="4" t="s">
        <v>8058</v>
      </c>
      <c r="M348" s="3">
        <v>0.0</v>
      </c>
      <c r="N348" s="3">
        <v>0.0</v>
      </c>
      <c r="O348" s="4" t="s">
        <v>8042</v>
      </c>
      <c r="P348" s="4" t="s">
        <v>8043</v>
      </c>
      <c r="Q348" s="4" t="s">
        <v>8044</v>
      </c>
      <c r="R348" s="4" t="s">
        <v>35</v>
      </c>
      <c r="S348" s="4" t="s">
        <v>8045</v>
      </c>
      <c r="T348" s="3">
        <v>1.367021019E9</v>
      </c>
      <c r="U348" s="3">
        <v>0.0</v>
      </c>
      <c r="V348" s="3">
        <v>2024.0</v>
      </c>
      <c r="W348" s="4" t="s">
        <v>8076</v>
      </c>
      <c r="X348" s="4" t="s">
        <v>8077</v>
      </c>
      <c r="Y348" s="4" t="s">
        <v>8078</v>
      </c>
      <c r="Z348" s="17">
        <v>45461.958333333336</v>
      </c>
      <c r="AA348" s="4" t="s">
        <v>8049</v>
      </c>
    </row>
    <row r="349" ht="14.25" customHeight="1">
      <c r="A349" s="11">
        <v>2038.0</v>
      </c>
      <c r="B349" s="11">
        <v>12525.0</v>
      </c>
      <c r="C349" s="11">
        <v>2013.0</v>
      </c>
      <c r="D349" s="11">
        <v>2026.0</v>
      </c>
      <c r="E349" s="12" t="s">
        <v>8075</v>
      </c>
      <c r="F349" s="11">
        <v>14.0</v>
      </c>
      <c r="G349" s="12" t="s">
        <v>7618</v>
      </c>
      <c r="H349" s="11">
        <v>2.61072549E8</v>
      </c>
      <c r="I349" s="12" t="s">
        <v>8040</v>
      </c>
      <c r="J349" s="12" t="s">
        <v>61</v>
      </c>
      <c r="K349" s="11">
        <v>4419.0</v>
      </c>
      <c r="L349" s="12" t="s">
        <v>8058</v>
      </c>
      <c r="M349" s="11">
        <v>0.0</v>
      </c>
      <c r="N349" s="11">
        <v>0.0</v>
      </c>
      <c r="O349" s="12" t="s">
        <v>8042</v>
      </c>
      <c r="P349" s="12" t="s">
        <v>8043</v>
      </c>
      <c r="Q349" s="12" t="s">
        <v>8044</v>
      </c>
      <c r="R349" s="12" t="s">
        <v>35</v>
      </c>
      <c r="S349" s="12" t="s">
        <v>8045</v>
      </c>
      <c r="T349" s="11">
        <v>1.4522212E7</v>
      </c>
      <c r="U349" s="11">
        <v>9.80426789E8</v>
      </c>
      <c r="V349" s="11">
        <v>2018.0</v>
      </c>
      <c r="W349" s="12" t="s">
        <v>8076</v>
      </c>
      <c r="X349" s="12" t="s">
        <v>8077</v>
      </c>
      <c r="Y349" s="12" t="s">
        <v>8078</v>
      </c>
      <c r="Z349" s="18">
        <v>45461.958333333336</v>
      </c>
      <c r="AA349" s="12" t="s">
        <v>8049</v>
      </c>
    </row>
    <row r="350" ht="14.25" customHeight="1">
      <c r="A350" s="3">
        <v>2038.0</v>
      </c>
      <c r="B350" s="3">
        <v>12525.0</v>
      </c>
      <c r="C350" s="3">
        <v>2013.0</v>
      </c>
      <c r="D350" s="3">
        <v>2026.0</v>
      </c>
      <c r="E350" s="4" t="s">
        <v>8075</v>
      </c>
      <c r="F350" s="3">
        <v>14.0</v>
      </c>
      <c r="G350" s="4" t="s">
        <v>7618</v>
      </c>
      <c r="H350" s="3">
        <v>2.61072549E8</v>
      </c>
      <c r="I350" s="4" t="s">
        <v>8040</v>
      </c>
      <c r="J350" s="4" t="s">
        <v>61</v>
      </c>
      <c r="K350" s="3">
        <v>4419.0</v>
      </c>
      <c r="L350" s="4" t="s">
        <v>8058</v>
      </c>
      <c r="M350" s="3">
        <v>0.0</v>
      </c>
      <c r="N350" s="3">
        <v>0.0</v>
      </c>
      <c r="O350" s="4" t="s">
        <v>8042</v>
      </c>
      <c r="P350" s="4" t="s">
        <v>8043</v>
      </c>
      <c r="Q350" s="4" t="s">
        <v>8044</v>
      </c>
      <c r="R350" s="4" t="s">
        <v>35</v>
      </c>
      <c r="S350" s="4" t="s">
        <v>8045</v>
      </c>
      <c r="T350" s="3">
        <v>2.506837598E9</v>
      </c>
      <c r="U350" s="3">
        <v>2.506837398E9</v>
      </c>
      <c r="V350" s="3">
        <v>2016.0</v>
      </c>
      <c r="W350" s="4" t="s">
        <v>8076</v>
      </c>
      <c r="X350" s="4" t="s">
        <v>8077</v>
      </c>
      <c r="Y350" s="4" t="s">
        <v>8078</v>
      </c>
      <c r="Z350" s="17">
        <v>45461.958333333336</v>
      </c>
      <c r="AA350" s="4" t="s">
        <v>8049</v>
      </c>
    </row>
    <row r="351" ht="14.25" customHeight="1">
      <c r="A351" s="11">
        <v>2038.0</v>
      </c>
      <c r="B351" s="11">
        <v>12525.0</v>
      </c>
      <c r="C351" s="11">
        <v>2013.0</v>
      </c>
      <c r="D351" s="11">
        <v>2026.0</v>
      </c>
      <c r="E351" s="12" t="s">
        <v>8075</v>
      </c>
      <c r="F351" s="11">
        <v>14.0</v>
      </c>
      <c r="G351" s="12" t="s">
        <v>7618</v>
      </c>
      <c r="H351" s="11">
        <v>2.61072549E8</v>
      </c>
      <c r="I351" s="12" t="s">
        <v>8040</v>
      </c>
      <c r="J351" s="12" t="s">
        <v>61</v>
      </c>
      <c r="K351" s="11">
        <v>4419.0</v>
      </c>
      <c r="L351" s="12" t="s">
        <v>8058</v>
      </c>
      <c r="M351" s="11">
        <v>0.0</v>
      </c>
      <c r="N351" s="11">
        <v>0.0</v>
      </c>
      <c r="O351" s="12" t="s">
        <v>8042</v>
      </c>
      <c r="P351" s="12" t="s">
        <v>8043</v>
      </c>
      <c r="Q351" s="12" t="s">
        <v>8044</v>
      </c>
      <c r="R351" s="12" t="s">
        <v>35</v>
      </c>
      <c r="S351" s="12" t="s">
        <v>8045</v>
      </c>
      <c r="T351" s="11">
        <v>4.7002222E7</v>
      </c>
      <c r="U351" s="11">
        <v>6.126670072E9</v>
      </c>
      <c r="V351" s="11">
        <v>2017.0</v>
      </c>
      <c r="W351" s="12" t="s">
        <v>8076</v>
      </c>
      <c r="X351" s="12" t="s">
        <v>8077</v>
      </c>
      <c r="Y351" s="12" t="s">
        <v>8078</v>
      </c>
      <c r="Z351" s="18">
        <v>45461.958333333336</v>
      </c>
      <c r="AA351" s="12" t="s">
        <v>8049</v>
      </c>
    </row>
    <row r="352" ht="14.25" customHeight="1">
      <c r="A352" s="3">
        <v>2038.0</v>
      </c>
      <c r="B352" s="3">
        <v>12525.0</v>
      </c>
      <c r="C352" s="3">
        <v>2013.0</v>
      </c>
      <c r="D352" s="3">
        <v>2026.0</v>
      </c>
      <c r="E352" s="4" t="s">
        <v>8075</v>
      </c>
      <c r="F352" s="3">
        <v>14.0</v>
      </c>
      <c r="G352" s="4" t="s">
        <v>7618</v>
      </c>
      <c r="H352" s="3">
        <v>2.61072549E8</v>
      </c>
      <c r="I352" s="4" t="s">
        <v>8040</v>
      </c>
      <c r="J352" s="4" t="s">
        <v>61</v>
      </c>
      <c r="K352" s="3">
        <v>4419.0</v>
      </c>
      <c r="L352" s="4" t="s">
        <v>8058</v>
      </c>
      <c r="M352" s="3">
        <v>0.0</v>
      </c>
      <c r="N352" s="3">
        <v>0.0</v>
      </c>
      <c r="O352" s="4" t="s">
        <v>8042</v>
      </c>
      <c r="P352" s="4" t="s">
        <v>8043</v>
      </c>
      <c r="Q352" s="4" t="s">
        <v>8044</v>
      </c>
      <c r="R352" s="4" t="s">
        <v>35</v>
      </c>
      <c r="S352" s="4" t="s">
        <v>8045</v>
      </c>
      <c r="T352" s="3">
        <v>6366359.0</v>
      </c>
      <c r="U352" s="3">
        <v>6.36635968E8</v>
      </c>
      <c r="V352" s="3">
        <v>2019.0</v>
      </c>
      <c r="W352" s="4" t="s">
        <v>8076</v>
      </c>
      <c r="X352" s="4" t="s">
        <v>8077</v>
      </c>
      <c r="Y352" s="4" t="s">
        <v>8078</v>
      </c>
      <c r="Z352" s="17">
        <v>45461.958333333336</v>
      </c>
      <c r="AA352" s="4" t="s">
        <v>8049</v>
      </c>
    </row>
    <row r="353" ht="14.25" customHeight="1">
      <c r="A353" s="11">
        <v>2037.0</v>
      </c>
      <c r="B353" s="11">
        <v>12524.0</v>
      </c>
      <c r="C353" s="11">
        <v>2013.0</v>
      </c>
      <c r="D353" s="11">
        <v>2022.0</v>
      </c>
      <c r="E353" s="12" t="s">
        <v>8079</v>
      </c>
      <c r="F353" s="11">
        <v>10.0</v>
      </c>
      <c r="G353" s="12" t="s">
        <v>7801</v>
      </c>
      <c r="H353" s="11">
        <v>5.89438998E8</v>
      </c>
      <c r="I353" s="12" t="s">
        <v>8040</v>
      </c>
      <c r="J353" s="12" t="s">
        <v>61</v>
      </c>
      <c r="K353" s="11">
        <v>1299.0</v>
      </c>
      <c r="L353" s="12" t="s">
        <v>8041</v>
      </c>
      <c r="M353" s="11">
        <v>10.0</v>
      </c>
      <c r="N353" s="11">
        <v>10.0</v>
      </c>
      <c r="O353" s="12" t="s">
        <v>8042</v>
      </c>
      <c r="P353" s="12" t="s">
        <v>8043</v>
      </c>
      <c r="Q353" s="12" t="s">
        <v>8044</v>
      </c>
      <c r="R353" s="12" t="s">
        <v>35</v>
      </c>
      <c r="S353" s="12" t="s">
        <v>8045</v>
      </c>
      <c r="T353" s="11">
        <v>0.0</v>
      </c>
      <c r="U353" s="11">
        <v>0.0</v>
      </c>
      <c r="V353" s="11">
        <v>2020.0</v>
      </c>
      <c r="W353" s="12" t="s">
        <v>8080</v>
      </c>
      <c r="X353" s="12" t="s">
        <v>8081</v>
      </c>
      <c r="Y353" s="12" t="s">
        <v>8082</v>
      </c>
      <c r="Z353" s="18">
        <v>45461.958333333336</v>
      </c>
      <c r="AA353" s="12" t="s">
        <v>8049</v>
      </c>
    </row>
    <row r="354" ht="14.25" customHeight="1">
      <c r="A354" s="3">
        <v>2037.0</v>
      </c>
      <c r="B354" s="3">
        <v>12524.0</v>
      </c>
      <c r="C354" s="3">
        <v>2013.0</v>
      </c>
      <c r="D354" s="3">
        <v>2022.0</v>
      </c>
      <c r="E354" s="4" t="s">
        <v>8079</v>
      </c>
      <c r="F354" s="3">
        <v>10.0</v>
      </c>
      <c r="G354" s="4" t="s">
        <v>7801</v>
      </c>
      <c r="H354" s="3">
        <v>5.89438998E8</v>
      </c>
      <c r="I354" s="4" t="s">
        <v>8040</v>
      </c>
      <c r="J354" s="4" t="s">
        <v>61</v>
      </c>
      <c r="K354" s="3">
        <v>1299.0</v>
      </c>
      <c r="L354" s="4" t="s">
        <v>8041</v>
      </c>
      <c r="M354" s="3">
        <v>10.0</v>
      </c>
      <c r="N354" s="3">
        <v>10.0</v>
      </c>
      <c r="O354" s="4" t="s">
        <v>8042</v>
      </c>
      <c r="P354" s="4" t="s">
        <v>8043</v>
      </c>
      <c r="Q354" s="4" t="s">
        <v>8044</v>
      </c>
      <c r="R354" s="4" t="s">
        <v>35</v>
      </c>
      <c r="S354" s="4" t="s">
        <v>8045</v>
      </c>
      <c r="T354" s="3">
        <v>0.0</v>
      </c>
      <c r="U354" s="3">
        <v>0.0</v>
      </c>
      <c r="V354" s="3">
        <v>2022.0</v>
      </c>
      <c r="W354" s="4" t="s">
        <v>8080</v>
      </c>
      <c r="X354" s="4" t="s">
        <v>8081</v>
      </c>
      <c r="Y354" s="4" t="s">
        <v>8082</v>
      </c>
      <c r="Z354" s="17">
        <v>45461.958333333336</v>
      </c>
      <c r="AA354" s="4" t="s">
        <v>8049</v>
      </c>
    </row>
    <row r="355" ht="14.25" customHeight="1">
      <c r="A355" s="11">
        <v>2037.0</v>
      </c>
      <c r="B355" s="11">
        <v>12524.0</v>
      </c>
      <c r="C355" s="11">
        <v>2013.0</v>
      </c>
      <c r="D355" s="11">
        <v>2022.0</v>
      </c>
      <c r="E355" s="12" t="s">
        <v>8079</v>
      </c>
      <c r="F355" s="11">
        <v>10.0</v>
      </c>
      <c r="G355" s="12" t="s">
        <v>7801</v>
      </c>
      <c r="H355" s="11">
        <v>5.89438998E8</v>
      </c>
      <c r="I355" s="12" t="s">
        <v>8040</v>
      </c>
      <c r="J355" s="12" t="s">
        <v>61</v>
      </c>
      <c r="K355" s="11">
        <v>1299.0</v>
      </c>
      <c r="L355" s="12" t="s">
        <v>8041</v>
      </c>
      <c r="M355" s="11">
        <v>10.0</v>
      </c>
      <c r="N355" s="11">
        <v>10.0</v>
      </c>
      <c r="O355" s="12" t="s">
        <v>8042</v>
      </c>
      <c r="P355" s="12" t="s">
        <v>8043</v>
      </c>
      <c r="Q355" s="12" t="s">
        <v>8044</v>
      </c>
      <c r="R355" s="12" t="s">
        <v>35</v>
      </c>
      <c r="S355" s="12" t="s">
        <v>8045</v>
      </c>
      <c r="T355" s="11">
        <v>2.296015E7</v>
      </c>
      <c r="U355" s="11">
        <v>2.244743367E9</v>
      </c>
      <c r="V355" s="11">
        <v>2017.0</v>
      </c>
      <c r="W355" s="12" t="s">
        <v>8080</v>
      </c>
      <c r="X355" s="12" t="s">
        <v>8081</v>
      </c>
      <c r="Y355" s="12" t="s">
        <v>8082</v>
      </c>
      <c r="Z355" s="18">
        <v>45461.958333333336</v>
      </c>
      <c r="AA355" s="12" t="s">
        <v>8049</v>
      </c>
    </row>
    <row r="356" ht="14.25" customHeight="1">
      <c r="A356" s="3">
        <v>2037.0</v>
      </c>
      <c r="B356" s="3">
        <v>12524.0</v>
      </c>
      <c r="C356" s="3">
        <v>2013.0</v>
      </c>
      <c r="D356" s="3">
        <v>2022.0</v>
      </c>
      <c r="E356" s="4" t="s">
        <v>8079</v>
      </c>
      <c r="F356" s="3">
        <v>10.0</v>
      </c>
      <c r="G356" s="4" t="s">
        <v>7801</v>
      </c>
      <c r="H356" s="3">
        <v>5.89438998E8</v>
      </c>
      <c r="I356" s="4" t="s">
        <v>8040</v>
      </c>
      <c r="J356" s="4" t="s">
        <v>61</v>
      </c>
      <c r="K356" s="3">
        <v>1299.0</v>
      </c>
      <c r="L356" s="4" t="s">
        <v>8041</v>
      </c>
      <c r="M356" s="3">
        <v>10.0</v>
      </c>
      <c r="N356" s="3">
        <v>10.0</v>
      </c>
      <c r="O356" s="4" t="s">
        <v>8042</v>
      </c>
      <c r="P356" s="4" t="s">
        <v>8043</v>
      </c>
      <c r="Q356" s="4" t="s">
        <v>8044</v>
      </c>
      <c r="R356" s="4" t="s">
        <v>35</v>
      </c>
      <c r="S356" s="4" t="s">
        <v>8045</v>
      </c>
      <c r="T356" s="3">
        <v>3.32243028E8</v>
      </c>
      <c r="U356" s="3">
        <v>3.32242887E8</v>
      </c>
      <c r="V356" s="3">
        <v>2021.0</v>
      </c>
      <c r="W356" s="4" t="s">
        <v>8080</v>
      </c>
      <c r="X356" s="4" t="s">
        <v>8081</v>
      </c>
      <c r="Y356" s="4" t="s">
        <v>8082</v>
      </c>
      <c r="Z356" s="17">
        <v>45461.958333333336</v>
      </c>
      <c r="AA356" s="4" t="s">
        <v>8049</v>
      </c>
    </row>
    <row r="357" ht="14.25" customHeight="1">
      <c r="A357" s="11">
        <v>2037.0</v>
      </c>
      <c r="B357" s="11">
        <v>12524.0</v>
      </c>
      <c r="C357" s="11">
        <v>2013.0</v>
      </c>
      <c r="D357" s="11">
        <v>2022.0</v>
      </c>
      <c r="E357" s="12" t="s">
        <v>8079</v>
      </c>
      <c r="F357" s="11">
        <v>10.0</v>
      </c>
      <c r="G357" s="12" t="s">
        <v>7801</v>
      </c>
      <c r="H357" s="11">
        <v>5.89438998E8</v>
      </c>
      <c r="I357" s="12" t="s">
        <v>8040</v>
      </c>
      <c r="J357" s="12" t="s">
        <v>61</v>
      </c>
      <c r="K357" s="11">
        <v>1299.0</v>
      </c>
      <c r="L357" s="12" t="s">
        <v>8041</v>
      </c>
      <c r="M357" s="11">
        <v>10.0</v>
      </c>
      <c r="N357" s="11">
        <v>10.0</v>
      </c>
      <c r="O357" s="12" t="s">
        <v>8042</v>
      </c>
      <c r="P357" s="12" t="s">
        <v>8043</v>
      </c>
      <c r="Q357" s="12" t="s">
        <v>8044</v>
      </c>
      <c r="R357" s="12" t="s">
        <v>35</v>
      </c>
      <c r="S357" s="12" t="s">
        <v>8045</v>
      </c>
      <c r="T357" s="11">
        <v>3.352726294E9</v>
      </c>
      <c r="U357" s="11">
        <v>3.325316838E9</v>
      </c>
      <c r="V357" s="11">
        <v>2016.0</v>
      </c>
      <c r="W357" s="12" t="s">
        <v>8080</v>
      </c>
      <c r="X357" s="12" t="s">
        <v>8081</v>
      </c>
      <c r="Y357" s="12" t="s">
        <v>8082</v>
      </c>
      <c r="Z357" s="18">
        <v>45461.958333333336</v>
      </c>
      <c r="AA357" s="12" t="s">
        <v>8049</v>
      </c>
    </row>
    <row r="358" ht="14.25" customHeight="1">
      <c r="A358" s="3">
        <v>2037.0</v>
      </c>
      <c r="B358" s="3">
        <v>12524.0</v>
      </c>
      <c r="C358" s="3">
        <v>2013.0</v>
      </c>
      <c r="D358" s="3">
        <v>2022.0</v>
      </c>
      <c r="E358" s="4" t="s">
        <v>8079</v>
      </c>
      <c r="F358" s="3">
        <v>10.0</v>
      </c>
      <c r="G358" s="4" t="s">
        <v>7801</v>
      </c>
      <c r="H358" s="3">
        <v>5.89438998E8</v>
      </c>
      <c r="I358" s="4" t="s">
        <v>8040</v>
      </c>
      <c r="J358" s="4" t="s">
        <v>61</v>
      </c>
      <c r="K358" s="3">
        <v>1299.0</v>
      </c>
      <c r="L358" s="4" t="s">
        <v>8041</v>
      </c>
      <c r="M358" s="3">
        <v>10.0</v>
      </c>
      <c r="N358" s="3">
        <v>10.0</v>
      </c>
      <c r="O358" s="4" t="s">
        <v>8042</v>
      </c>
      <c r="P358" s="4" t="s">
        <v>8043</v>
      </c>
      <c r="Q358" s="4" t="s">
        <v>8044</v>
      </c>
      <c r="R358" s="4" t="s">
        <v>35</v>
      </c>
      <c r="S358" s="4" t="s">
        <v>8045</v>
      </c>
      <c r="T358" s="3">
        <v>4.6056949E7</v>
      </c>
      <c r="U358" s="3">
        <v>8.64217126E8</v>
      </c>
      <c r="V358" s="3">
        <v>2018.0</v>
      </c>
      <c r="W358" s="4" t="s">
        <v>8080</v>
      </c>
      <c r="X358" s="4" t="s">
        <v>8081</v>
      </c>
      <c r="Y358" s="4" t="s">
        <v>8082</v>
      </c>
      <c r="Z358" s="17">
        <v>45461.958333333336</v>
      </c>
      <c r="AA358" s="4" t="s">
        <v>8049</v>
      </c>
    </row>
    <row r="359" ht="14.25" customHeight="1">
      <c r="A359" s="11">
        <v>2037.0</v>
      </c>
      <c r="B359" s="11">
        <v>12524.0</v>
      </c>
      <c r="C359" s="11">
        <v>2013.0</v>
      </c>
      <c r="D359" s="11">
        <v>2022.0</v>
      </c>
      <c r="E359" s="12" t="s">
        <v>8079</v>
      </c>
      <c r="F359" s="11">
        <v>10.0</v>
      </c>
      <c r="G359" s="12" t="s">
        <v>7801</v>
      </c>
      <c r="H359" s="11">
        <v>5.89438998E8</v>
      </c>
      <c r="I359" s="12" t="s">
        <v>8040</v>
      </c>
      <c r="J359" s="12" t="s">
        <v>61</v>
      </c>
      <c r="K359" s="11">
        <v>1299.0</v>
      </c>
      <c r="L359" s="12" t="s">
        <v>8041</v>
      </c>
      <c r="M359" s="11">
        <v>10.0</v>
      </c>
      <c r="N359" s="11">
        <v>10.0</v>
      </c>
      <c r="O359" s="12" t="s">
        <v>8042</v>
      </c>
      <c r="P359" s="12" t="s">
        <v>8043</v>
      </c>
      <c r="Q359" s="12" t="s">
        <v>8044</v>
      </c>
      <c r="R359" s="12" t="s">
        <v>35</v>
      </c>
      <c r="S359" s="12" t="s">
        <v>8045</v>
      </c>
      <c r="T359" s="11">
        <v>8961604.0</v>
      </c>
      <c r="U359" s="11">
        <v>8.96160492E8</v>
      </c>
      <c r="V359" s="11">
        <v>2019.0</v>
      </c>
      <c r="W359" s="12" t="s">
        <v>8080</v>
      </c>
      <c r="X359" s="12" t="s">
        <v>8081</v>
      </c>
      <c r="Y359" s="12" t="s">
        <v>8082</v>
      </c>
      <c r="Z359" s="18">
        <v>45461.958333333336</v>
      </c>
      <c r="AA359" s="12" t="s">
        <v>8049</v>
      </c>
    </row>
    <row r="360" ht="14.25" customHeight="1">
      <c r="A360" s="3">
        <v>2037.0</v>
      </c>
      <c r="B360" s="3">
        <v>12524.0</v>
      </c>
      <c r="C360" s="3">
        <v>2013.0</v>
      </c>
      <c r="D360" s="3">
        <v>2022.0</v>
      </c>
      <c r="E360" s="4" t="s">
        <v>8079</v>
      </c>
      <c r="F360" s="3">
        <v>10.0</v>
      </c>
      <c r="G360" s="4" t="s">
        <v>7801</v>
      </c>
      <c r="H360" s="3">
        <v>5.89438998E8</v>
      </c>
      <c r="I360" s="4" t="s">
        <v>8040</v>
      </c>
      <c r="J360" s="4" t="s">
        <v>61</v>
      </c>
      <c r="K360" s="3">
        <v>1299.0</v>
      </c>
      <c r="L360" s="4" t="s">
        <v>8041</v>
      </c>
      <c r="M360" s="3">
        <v>12.0</v>
      </c>
      <c r="N360" s="3">
        <v>0.0</v>
      </c>
      <c r="O360" s="4" t="s">
        <v>8042</v>
      </c>
      <c r="P360" s="4" t="s">
        <v>8043</v>
      </c>
      <c r="Q360" s="4" t="s">
        <v>8044</v>
      </c>
      <c r="R360" s="4" t="s">
        <v>35</v>
      </c>
      <c r="S360" s="4" t="s">
        <v>8045</v>
      </c>
      <c r="T360" s="3">
        <v>0.0</v>
      </c>
      <c r="U360" s="3">
        <v>0.0</v>
      </c>
      <c r="V360" s="3">
        <v>2020.0</v>
      </c>
      <c r="W360" s="4" t="s">
        <v>8080</v>
      </c>
      <c r="X360" s="4" t="s">
        <v>8081</v>
      </c>
      <c r="Y360" s="4" t="s">
        <v>8082</v>
      </c>
      <c r="Z360" s="17">
        <v>45461.958333333336</v>
      </c>
      <c r="AA360" s="4" t="s">
        <v>8049</v>
      </c>
    </row>
    <row r="361" ht="14.25" customHeight="1">
      <c r="A361" s="11">
        <v>2037.0</v>
      </c>
      <c r="B361" s="11">
        <v>12524.0</v>
      </c>
      <c r="C361" s="11">
        <v>2013.0</v>
      </c>
      <c r="D361" s="11">
        <v>2022.0</v>
      </c>
      <c r="E361" s="12" t="s">
        <v>8079</v>
      </c>
      <c r="F361" s="11">
        <v>10.0</v>
      </c>
      <c r="G361" s="12" t="s">
        <v>7801</v>
      </c>
      <c r="H361" s="11">
        <v>5.89438998E8</v>
      </c>
      <c r="I361" s="12" t="s">
        <v>8040</v>
      </c>
      <c r="J361" s="12" t="s">
        <v>61</v>
      </c>
      <c r="K361" s="11">
        <v>1299.0</v>
      </c>
      <c r="L361" s="12" t="s">
        <v>8041</v>
      </c>
      <c r="M361" s="11">
        <v>12.0</v>
      </c>
      <c r="N361" s="11">
        <v>0.0</v>
      </c>
      <c r="O361" s="12" t="s">
        <v>8042</v>
      </c>
      <c r="P361" s="12" t="s">
        <v>8043</v>
      </c>
      <c r="Q361" s="12" t="s">
        <v>8044</v>
      </c>
      <c r="R361" s="12" t="s">
        <v>35</v>
      </c>
      <c r="S361" s="12" t="s">
        <v>8045</v>
      </c>
      <c r="T361" s="11">
        <v>0.0</v>
      </c>
      <c r="U361" s="11">
        <v>0.0</v>
      </c>
      <c r="V361" s="11">
        <v>2022.0</v>
      </c>
      <c r="W361" s="12" t="s">
        <v>8080</v>
      </c>
      <c r="X361" s="12" t="s">
        <v>8081</v>
      </c>
      <c r="Y361" s="12" t="s">
        <v>8082</v>
      </c>
      <c r="Z361" s="18">
        <v>45461.958333333336</v>
      </c>
      <c r="AA361" s="12" t="s">
        <v>8049</v>
      </c>
    </row>
    <row r="362" ht="14.25" customHeight="1">
      <c r="A362" s="3">
        <v>2037.0</v>
      </c>
      <c r="B362" s="3">
        <v>12524.0</v>
      </c>
      <c r="C362" s="3">
        <v>2013.0</v>
      </c>
      <c r="D362" s="3">
        <v>2022.0</v>
      </c>
      <c r="E362" s="4" t="s">
        <v>8079</v>
      </c>
      <c r="F362" s="3">
        <v>10.0</v>
      </c>
      <c r="G362" s="4" t="s">
        <v>7801</v>
      </c>
      <c r="H362" s="3">
        <v>5.89438998E8</v>
      </c>
      <c r="I362" s="4" t="s">
        <v>8040</v>
      </c>
      <c r="J362" s="4" t="s">
        <v>61</v>
      </c>
      <c r="K362" s="3">
        <v>1299.0</v>
      </c>
      <c r="L362" s="4" t="s">
        <v>8041</v>
      </c>
      <c r="M362" s="3">
        <v>12.0</v>
      </c>
      <c r="N362" s="3">
        <v>0.0</v>
      </c>
      <c r="O362" s="4" t="s">
        <v>8042</v>
      </c>
      <c r="P362" s="4" t="s">
        <v>8043</v>
      </c>
      <c r="Q362" s="4" t="s">
        <v>8044</v>
      </c>
      <c r="R362" s="4" t="s">
        <v>35</v>
      </c>
      <c r="S362" s="4" t="s">
        <v>8045</v>
      </c>
      <c r="T362" s="3">
        <v>2.296015E7</v>
      </c>
      <c r="U362" s="3">
        <v>2.244743367E9</v>
      </c>
      <c r="V362" s="3">
        <v>2017.0</v>
      </c>
      <c r="W362" s="4" t="s">
        <v>8080</v>
      </c>
      <c r="X362" s="4" t="s">
        <v>8081</v>
      </c>
      <c r="Y362" s="4" t="s">
        <v>8082</v>
      </c>
      <c r="Z362" s="17">
        <v>45461.958333333336</v>
      </c>
      <c r="AA362" s="4" t="s">
        <v>8049</v>
      </c>
    </row>
    <row r="363" ht="14.25" customHeight="1">
      <c r="A363" s="11">
        <v>2037.0</v>
      </c>
      <c r="B363" s="11">
        <v>12524.0</v>
      </c>
      <c r="C363" s="11">
        <v>2013.0</v>
      </c>
      <c r="D363" s="11">
        <v>2022.0</v>
      </c>
      <c r="E363" s="12" t="s">
        <v>8079</v>
      </c>
      <c r="F363" s="11">
        <v>10.0</v>
      </c>
      <c r="G363" s="12" t="s">
        <v>7801</v>
      </c>
      <c r="H363" s="11">
        <v>5.89438998E8</v>
      </c>
      <c r="I363" s="12" t="s">
        <v>8040</v>
      </c>
      <c r="J363" s="12" t="s">
        <v>61</v>
      </c>
      <c r="K363" s="11">
        <v>1299.0</v>
      </c>
      <c r="L363" s="12" t="s">
        <v>8041</v>
      </c>
      <c r="M363" s="11">
        <v>12.0</v>
      </c>
      <c r="N363" s="11">
        <v>0.0</v>
      </c>
      <c r="O363" s="12" t="s">
        <v>8042</v>
      </c>
      <c r="P363" s="12" t="s">
        <v>8043</v>
      </c>
      <c r="Q363" s="12" t="s">
        <v>8044</v>
      </c>
      <c r="R363" s="12" t="s">
        <v>35</v>
      </c>
      <c r="S363" s="12" t="s">
        <v>8045</v>
      </c>
      <c r="T363" s="11">
        <v>3.32243028E8</v>
      </c>
      <c r="U363" s="11">
        <v>3.32242887E8</v>
      </c>
      <c r="V363" s="11">
        <v>2021.0</v>
      </c>
      <c r="W363" s="12" t="s">
        <v>8080</v>
      </c>
      <c r="X363" s="12" t="s">
        <v>8081</v>
      </c>
      <c r="Y363" s="12" t="s">
        <v>8082</v>
      </c>
      <c r="Z363" s="18">
        <v>45461.958333333336</v>
      </c>
      <c r="AA363" s="12" t="s">
        <v>8049</v>
      </c>
    </row>
    <row r="364" ht="14.25" customHeight="1">
      <c r="A364" s="3">
        <v>2037.0</v>
      </c>
      <c r="B364" s="3">
        <v>12524.0</v>
      </c>
      <c r="C364" s="3">
        <v>2013.0</v>
      </c>
      <c r="D364" s="3">
        <v>2022.0</v>
      </c>
      <c r="E364" s="4" t="s">
        <v>8079</v>
      </c>
      <c r="F364" s="3">
        <v>10.0</v>
      </c>
      <c r="G364" s="4" t="s">
        <v>7801</v>
      </c>
      <c r="H364" s="3">
        <v>5.89438998E8</v>
      </c>
      <c r="I364" s="4" t="s">
        <v>8040</v>
      </c>
      <c r="J364" s="4" t="s">
        <v>61</v>
      </c>
      <c r="K364" s="3">
        <v>1299.0</v>
      </c>
      <c r="L364" s="4" t="s">
        <v>8041</v>
      </c>
      <c r="M364" s="3">
        <v>12.0</v>
      </c>
      <c r="N364" s="3">
        <v>0.0</v>
      </c>
      <c r="O364" s="4" t="s">
        <v>8042</v>
      </c>
      <c r="P364" s="4" t="s">
        <v>8043</v>
      </c>
      <c r="Q364" s="4" t="s">
        <v>8044</v>
      </c>
      <c r="R364" s="4" t="s">
        <v>35</v>
      </c>
      <c r="S364" s="4" t="s">
        <v>8045</v>
      </c>
      <c r="T364" s="3">
        <v>3.352726294E9</v>
      </c>
      <c r="U364" s="3">
        <v>3.325316838E9</v>
      </c>
      <c r="V364" s="3">
        <v>2016.0</v>
      </c>
      <c r="W364" s="4" t="s">
        <v>8080</v>
      </c>
      <c r="X364" s="4" t="s">
        <v>8081</v>
      </c>
      <c r="Y364" s="4" t="s">
        <v>8082</v>
      </c>
      <c r="Z364" s="17">
        <v>45461.958333333336</v>
      </c>
      <c r="AA364" s="4" t="s">
        <v>8049</v>
      </c>
    </row>
    <row r="365" ht="14.25" customHeight="1">
      <c r="A365" s="11">
        <v>2037.0</v>
      </c>
      <c r="B365" s="11">
        <v>12524.0</v>
      </c>
      <c r="C365" s="11">
        <v>2013.0</v>
      </c>
      <c r="D365" s="11">
        <v>2022.0</v>
      </c>
      <c r="E365" s="12" t="s">
        <v>8079</v>
      </c>
      <c r="F365" s="11">
        <v>10.0</v>
      </c>
      <c r="G365" s="12" t="s">
        <v>7801</v>
      </c>
      <c r="H365" s="11">
        <v>5.89438998E8</v>
      </c>
      <c r="I365" s="12" t="s">
        <v>8040</v>
      </c>
      <c r="J365" s="12" t="s">
        <v>61</v>
      </c>
      <c r="K365" s="11">
        <v>1299.0</v>
      </c>
      <c r="L365" s="12" t="s">
        <v>8041</v>
      </c>
      <c r="M365" s="11">
        <v>12.0</v>
      </c>
      <c r="N365" s="11">
        <v>0.0</v>
      </c>
      <c r="O365" s="12" t="s">
        <v>8042</v>
      </c>
      <c r="P365" s="12" t="s">
        <v>8043</v>
      </c>
      <c r="Q365" s="12" t="s">
        <v>8044</v>
      </c>
      <c r="R365" s="12" t="s">
        <v>35</v>
      </c>
      <c r="S365" s="12" t="s">
        <v>8045</v>
      </c>
      <c r="T365" s="11">
        <v>4.6056949E7</v>
      </c>
      <c r="U365" s="11">
        <v>8.64217126E8</v>
      </c>
      <c r="V365" s="11">
        <v>2018.0</v>
      </c>
      <c r="W365" s="12" t="s">
        <v>8080</v>
      </c>
      <c r="X365" s="12" t="s">
        <v>8081</v>
      </c>
      <c r="Y365" s="12" t="s">
        <v>8082</v>
      </c>
      <c r="Z365" s="18">
        <v>45461.958333333336</v>
      </c>
      <c r="AA365" s="12" t="s">
        <v>8049</v>
      </c>
    </row>
    <row r="366" ht="14.25" customHeight="1">
      <c r="A366" s="3">
        <v>2037.0</v>
      </c>
      <c r="B366" s="3">
        <v>12524.0</v>
      </c>
      <c r="C366" s="3">
        <v>2013.0</v>
      </c>
      <c r="D366" s="3">
        <v>2022.0</v>
      </c>
      <c r="E366" s="4" t="s">
        <v>8079</v>
      </c>
      <c r="F366" s="3">
        <v>10.0</v>
      </c>
      <c r="G366" s="4" t="s">
        <v>7801</v>
      </c>
      <c r="H366" s="3">
        <v>5.89438998E8</v>
      </c>
      <c r="I366" s="4" t="s">
        <v>8040</v>
      </c>
      <c r="J366" s="4" t="s">
        <v>61</v>
      </c>
      <c r="K366" s="3">
        <v>1299.0</v>
      </c>
      <c r="L366" s="4" t="s">
        <v>8041</v>
      </c>
      <c r="M366" s="3">
        <v>12.0</v>
      </c>
      <c r="N366" s="3">
        <v>0.0</v>
      </c>
      <c r="O366" s="4" t="s">
        <v>8042</v>
      </c>
      <c r="P366" s="4" t="s">
        <v>8043</v>
      </c>
      <c r="Q366" s="4" t="s">
        <v>8044</v>
      </c>
      <c r="R366" s="4" t="s">
        <v>35</v>
      </c>
      <c r="S366" s="4" t="s">
        <v>8045</v>
      </c>
      <c r="T366" s="3">
        <v>8961604.0</v>
      </c>
      <c r="U366" s="3">
        <v>8.96160492E8</v>
      </c>
      <c r="V366" s="3">
        <v>2019.0</v>
      </c>
      <c r="W366" s="4" t="s">
        <v>8080</v>
      </c>
      <c r="X366" s="4" t="s">
        <v>8081</v>
      </c>
      <c r="Y366" s="4" t="s">
        <v>8082</v>
      </c>
      <c r="Z366" s="17">
        <v>45461.958333333336</v>
      </c>
      <c r="AA366" s="4" t="s">
        <v>8049</v>
      </c>
    </row>
    <row r="367" ht="14.25" customHeight="1">
      <c r="A367" s="11">
        <v>2037.0</v>
      </c>
      <c r="B367" s="11">
        <v>12524.0</v>
      </c>
      <c r="C367" s="11">
        <v>2013.0</v>
      </c>
      <c r="D367" s="11">
        <v>2022.0</v>
      </c>
      <c r="E367" s="12" t="s">
        <v>8079</v>
      </c>
      <c r="F367" s="11">
        <v>10.0</v>
      </c>
      <c r="G367" s="12" t="s">
        <v>7801</v>
      </c>
      <c r="H367" s="11">
        <v>5.89438998E8</v>
      </c>
      <c r="I367" s="12" t="s">
        <v>8040</v>
      </c>
      <c r="J367" s="12" t="s">
        <v>61</v>
      </c>
      <c r="K367" s="11">
        <v>1299.0</v>
      </c>
      <c r="L367" s="12" t="s">
        <v>8041</v>
      </c>
      <c r="M367" s="11">
        <v>14.0</v>
      </c>
      <c r="N367" s="11">
        <v>0.0</v>
      </c>
      <c r="O367" s="12" t="s">
        <v>8042</v>
      </c>
      <c r="P367" s="12" t="s">
        <v>8043</v>
      </c>
      <c r="Q367" s="12" t="s">
        <v>8044</v>
      </c>
      <c r="R367" s="12" t="s">
        <v>35</v>
      </c>
      <c r="S367" s="12" t="s">
        <v>8045</v>
      </c>
      <c r="T367" s="11">
        <v>0.0</v>
      </c>
      <c r="U367" s="11">
        <v>0.0</v>
      </c>
      <c r="V367" s="11">
        <v>2020.0</v>
      </c>
      <c r="W367" s="12" t="s">
        <v>8080</v>
      </c>
      <c r="X367" s="12" t="s">
        <v>8081</v>
      </c>
      <c r="Y367" s="12" t="s">
        <v>8082</v>
      </c>
      <c r="Z367" s="18">
        <v>45461.958333333336</v>
      </c>
      <c r="AA367" s="12" t="s">
        <v>8049</v>
      </c>
    </row>
    <row r="368" ht="14.25" customHeight="1">
      <c r="A368" s="3">
        <v>2037.0</v>
      </c>
      <c r="B368" s="3">
        <v>12524.0</v>
      </c>
      <c r="C368" s="3">
        <v>2013.0</v>
      </c>
      <c r="D368" s="3">
        <v>2022.0</v>
      </c>
      <c r="E368" s="4" t="s">
        <v>8079</v>
      </c>
      <c r="F368" s="3">
        <v>10.0</v>
      </c>
      <c r="G368" s="4" t="s">
        <v>7801</v>
      </c>
      <c r="H368" s="3">
        <v>5.89438998E8</v>
      </c>
      <c r="I368" s="4" t="s">
        <v>8040</v>
      </c>
      <c r="J368" s="4" t="s">
        <v>61</v>
      </c>
      <c r="K368" s="3">
        <v>1299.0</v>
      </c>
      <c r="L368" s="4" t="s">
        <v>8041</v>
      </c>
      <c r="M368" s="3">
        <v>14.0</v>
      </c>
      <c r="N368" s="3">
        <v>0.0</v>
      </c>
      <c r="O368" s="4" t="s">
        <v>8042</v>
      </c>
      <c r="P368" s="4" t="s">
        <v>8043</v>
      </c>
      <c r="Q368" s="4" t="s">
        <v>8044</v>
      </c>
      <c r="R368" s="4" t="s">
        <v>35</v>
      </c>
      <c r="S368" s="4" t="s">
        <v>8045</v>
      </c>
      <c r="T368" s="3">
        <v>0.0</v>
      </c>
      <c r="U368" s="3">
        <v>0.0</v>
      </c>
      <c r="V368" s="3">
        <v>2022.0</v>
      </c>
      <c r="W368" s="4" t="s">
        <v>8080</v>
      </c>
      <c r="X368" s="4" t="s">
        <v>8081</v>
      </c>
      <c r="Y368" s="4" t="s">
        <v>8082</v>
      </c>
      <c r="Z368" s="17">
        <v>45461.958333333336</v>
      </c>
      <c r="AA368" s="4" t="s">
        <v>8049</v>
      </c>
    </row>
    <row r="369" ht="14.25" customHeight="1">
      <c r="A369" s="11">
        <v>2037.0</v>
      </c>
      <c r="B369" s="11">
        <v>12524.0</v>
      </c>
      <c r="C369" s="11">
        <v>2013.0</v>
      </c>
      <c r="D369" s="11">
        <v>2022.0</v>
      </c>
      <c r="E369" s="12" t="s">
        <v>8079</v>
      </c>
      <c r="F369" s="11">
        <v>10.0</v>
      </c>
      <c r="G369" s="12" t="s">
        <v>7801</v>
      </c>
      <c r="H369" s="11">
        <v>5.89438998E8</v>
      </c>
      <c r="I369" s="12" t="s">
        <v>8040</v>
      </c>
      <c r="J369" s="12" t="s">
        <v>61</v>
      </c>
      <c r="K369" s="11">
        <v>1299.0</v>
      </c>
      <c r="L369" s="12" t="s">
        <v>8041</v>
      </c>
      <c r="M369" s="11">
        <v>14.0</v>
      </c>
      <c r="N369" s="11">
        <v>0.0</v>
      </c>
      <c r="O369" s="12" t="s">
        <v>8042</v>
      </c>
      <c r="P369" s="12" t="s">
        <v>8043</v>
      </c>
      <c r="Q369" s="12" t="s">
        <v>8044</v>
      </c>
      <c r="R369" s="12" t="s">
        <v>35</v>
      </c>
      <c r="S369" s="12" t="s">
        <v>8045</v>
      </c>
      <c r="T369" s="11">
        <v>2.296015E7</v>
      </c>
      <c r="U369" s="11">
        <v>2.244743367E9</v>
      </c>
      <c r="V369" s="11">
        <v>2017.0</v>
      </c>
      <c r="W369" s="12" t="s">
        <v>8080</v>
      </c>
      <c r="X369" s="12" t="s">
        <v>8081</v>
      </c>
      <c r="Y369" s="12" t="s">
        <v>8082</v>
      </c>
      <c r="Z369" s="18">
        <v>45461.958333333336</v>
      </c>
      <c r="AA369" s="12" t="s">
        <v>8049</v>
      </c>
    </row>
    <row r="370" ht="14.25" customHeight="1">
      <c r="A370" s="3">
        <v>2037.0</v>
      </c>
      <c r="B370" s="3">
        <v>12524.0</v>
      </c>
      <c r="C370" s="3">
        <v>2013.0</v>
      </c>
      <c r="D370" s="3">
        <v>2022.0</v>
      </c>
      <c r="E370" s="4" t="s">
        <v>8079</v>
      </c>
      <c r="F370" s="3">
        <v>10.0</v>
      </c>
      <c r="G370" s="4" t="s">
        <v>7801</v>
      </c>
      <c r="H370" s="3">
        <v>5.89438998E8</v>
      </c>
      <c r="I370" s="4" t="s">
        <v>8040</v>
      </c>
      <c r="J370" s="4" t="s">
        <v>61</v>
      </c>
      <c r="K370" s="3">
        <v>1299.0</v>
      </c>
      <c r="L370" s="4" t="s">
        <v>8041</v>
      </c>
      <c r="M370" s="3">
        <v>14.0</v>
      </c>
      <c r="N370" s="3">
        <v>0.0</v>
      </c>
      <c r="O370" s="4" t="s">
        <v>8042</v>
      </c>
      <c r="P370" s="4" t="s">
        <v>8043</v>
      </c>
      <c r="Q370" s="4" t="s">
        <v>8044</v>
      </c>
      <c r="R370" s="4" t="s">
        <v>35</v>
      </c>
      <c r="S370" s="4" t="s">
        <v>8045</v>
      </c>
      <c r="T370" s="3">
        <v>3.32243028E8</v>
      </c>
      <c r="U370" s="3">
        <v>3.32242887E8</v>
      </c>
      <c r="V370" s="3">
        <v>2021.0</v>
      </c>
      <c r="W370" s="4" t="s">
        <v>8080</v>
      </c>
      <c r="X370" s="4" t="s">
        <v>8081</v>
      </c>
      <c r="Y370" s="4" t="s">
        <v>8082</v>
      </c>
      <c r="Z370" s="17">
        <v>45461.958333333336</v>
      </c>
      <c r="AA370" s="4" t="s">
        <v>8049</v>
      </c>
    </row>
    <row r="371" ht="14.25" customHeight="1">
      <c r="A371" s="11">
        <v>2037.0</v>
      </c>
      <c r="B371" s="11">
        <v>12524.0</v>
      </c>
      <c r="C371" s="11">
        <v>2013.0</v>
      </c>
      <c r="D371" s="11">
        <v>2022.0</v>
      </c>
      <c r="E371" s="12" t="s">
        <v>8079</v>
      </c>
      <c r="F371" s="11">
        <v>10.0</v>
      </c>
      <c r="G371" s="12" t="s">
        <v>7801</v>
      </c>
      <c r="H371" s="11">
        <v>5.89438998E8</v>
      </c>
      <c r="I371" s="12" t="s">
        <v>8040</v>
      </c>
      <c r="J371" s="12" t="s">
        <v>61</v>
      </c>
      <c r="K371" s="11">
        <v>1299.0</v>
      </c>
      <c r="L371" s="12" t="s">
        <v>8041</v>
      </c>
      <c r="M371" s="11">
        <v>14.0</v>
      </c>
      <c r="N371" s="11">
        <v>0.0</v>
      </c>
      <c r="O371" s="12" t="s">
        <v>8042</v>
      </c>
      <c r="P371" s="12" t="s">
        <v>8043</v>
      </c>
      <c r="Q371" s="12" t="s">
        <v>8044</v>
      </c>
      <c r="R371" s="12" t="s">
        <v>35</v>
      </c>
      <c r="S371" s="12" t="s">
        <v>8045</v>
      </c>
      <c r="T371" s="11">
        <v>3.352726294E9</v>
      </c>
      <c r="U371" s="11">
        <v>3.325316838E9</v>
      </c>
      <c r="V371" s="11">
        <v>2016.0</v>
      </c>
      <c r="W371" s="12" t="s">
        <v>8080</v>
      </c>
      <c r="X371" s="12" t="s">
        <v>8081</v>
      </c>
      <c r="Y371" s="12" t="s">
        <v>8082</v>
      </c>
      <c r="Z371" s="18">
        <v>45461.958333333336</v>
      </c>
      <c r="AA371" s="12" t="s">
        <v>8049</v>
      </c>
    </row>
    <row r="372" ht="14.25" customHeight="1">
      <c r="A372" s="3">
        <v>2037.0</v>
      </c>
      <c r="B372" s="3">
        <v>12524.0</v>
      </c>
      <c r="C372" s="3">
        <v>2013.0</v>
      </c>
      <c r="D372" s="3">
        <v>2022.0</v>
      </c>
      <c r="E372" s="4" t="s">
        <v>8079</v>
      </c>
      <c r="F372" s="3">
        <v>10.0</v>
      </c>
      <c r="G372" s="4" t="s">
        <v>7801</v>
      </c>
      <c r="H372" s="3">
        <v>5.89438998E8</v>
      </c>
      <c r="I372" s="4" t="s">
        <v>8040</v>
      </c>
      <c r="J372" s="4" t="s">
        <v>61</v>
      </c>
      <c r="K372" s="3">
        <v>1299.0</v>
      </c>
      <c r="L372" s="4" t="s">
        <v>8041</v>
      </c>
      <c r="M372" s="3">
        <v>14.0</v>
      </c>
      <c r="N372" s="3">
        <v>0.0</v>
      </c>
      <c r="O372" s="4" t="s">
        <v>8042</v>
      </c>
      <c r="P372" s="4" t="s">
        <v>8043</v>
      </c>
      <c r="Q372" s="4" t="s">
        <v>8044</v>
      </c>
      <c r="R372" s="4" t="s">
        <v>35</v>
      </c>
      <c r="S372" s="4" t="s">
        <v>8045</v>
      </c>
      <c r="T372" s="3">
        <v>4.6056949E7</v>
      </c>
      <c r="U372" s="3">
        <v>8.64217126E8</v>
      </c>
      <c r="V372" s="3">
        <v>2018.0</v>
      </c>
      <c r="W372" s="4" t="s">
        <v>8080</v>
      </c>
      <c r="X372" s="4" t="s">
        <v>8081</v>
      </c>
      <c r="Y372" s="4" t="s">
        <v>8082</v>
      </c>
      <c r="Z372" s="17">
        <v>45461.958333333336</v>
      </c>
      <c r="AA372" s="4" t="s">
        <v>8049</v>
      </c>
    </row>
    <row r="373" ht="14.25" customHeight="1">
      <c r="A373" s="11">
        <v>2037.0</v>
      </c>
      <c r="B373" s="11">
        <v>12524.0</v>
      </c>
      <c r="C373" s="11">
        <v>2013.0</v>
      </c>
      <c r="D373" s="11">
        <v>2022.0</v>
      </c>
      <c r="E373" s="12" t="s">
        <v>8079</v>
      </c>
      <c r="F373" s="11">
        <v>10.0</v>
      </c>
      <c r="G373" s="12" t="s">
        <v>7801</v>
      </c>
      <c r="H373" s="11">
        <v>5.89438998E8</v>
      </c>
      <c r="I373" s="12" t="s">
        <v>8040</v>
      </c>
      <c r="J373" s="12" t="s">
        <v>61</v>
      </c>
      <c r="K373" s="11">
        <v>1299.0</v>
      </c>
      <c r="L373" s="12" t="s">
        <v>8041</v>
      </c>
      <c r="M373" s="11">
        <v>14.0</v>
      </c>
      <c r="N373" s="11">
        <v>0.0</v>
      </c>
      <c r="O373" s="12" t="s">
        <v>8042</v>
      </c>
      <c r="P373" s="12" t="s">
        <v>8043</v>
      </c>
      <c r="Q373" s="12" t="s">
        <v>8044</v>
      </c>
      <c r="R373" s="12" t="s">
        <v>35</v>
      </c>
      <c r="S373" s="12" t="s">
        <v>8045</v>
      </c>
      <c r="T373" s="11">
        <v>8961604.0</v>
      </c>
      <c r="U373" s="11">
        <v>8.96160492E8</v>
      </c>
      <c r="V373" s="11">
        <v>2019.0</v>
      </c>
      <c r="W373" s="12" t="s">
        <v>8080</v>
      </c>
      <c r="X373" s="12" t="s">
        <v>8081</v>
      </c>
      <c r="Y373" s="12" t="s">
        <v>8082</v>
      </c>
      <c r="Z373" s="18">
        <v>45461.958333333336</v>
      </c>
      <c r="AA373" s="12" t="s">
        <v>8049</v>
      </c>
    </row>
    <row r="374" ht="14.25" customHeight="1">
      <c r="A374" s="3">
        <v>2037.0</v>
      </c>
      <c r="B374" s="3">
        <v>12524.0</v>
      </c>
      <c r="C374" s="3">
        <v>2013.0</v>
      </c>
      <c r="D374" s="3">
        <v>2022.0</v>
      </c>
      <c r="E374" s="4" t="s">
        <v>8079</v>
      </c>
      <c r="F374" s="3">
        <v>10.0</v>
      </c>
      <c r="G374" s="4" t="s">
        <v>7801</v>
      </c>
      <c r="H374" s="3">
        <v>5.89438998E8</v>
      </c>
      <c r="I374" s="4" t="s">
        <v>8040</v>
      </c>
      <c r="J374" s="4" t="s">
        <v>61</v>
      </c>
      <c r="K374" s="3">
        <v>1299.0</v>
      </c>
      <c r="L374" s="4" t="s">
        <v>8041</v>
      </c>
      <c r="M374" s="3">
        <v>21.0</v>
      </c>
      <c r="N374" s="3">
        <v>0.0</v>
      </c>
      <c r="O374" s="4" t="s">
        <v>8042</v>
      </c>
      <c r="P374" s="4" t="s">
        <v>8043</v>
      </c>
      <c r="Q374" s="4" t="s">
        <v>8044</v>
      </c>
      <c r="R374" s="4" t="s">
        <v>35</v>
      </c>
      <c r="S374" s="4" t="s">
        <v>8045</v>
      </c>
      <c r="T374" s="3">
        <v>0.0</v>
      </c>
      <c r="U374" s="3">
        <v>0.0</v>
      </c>
      <c r="V374" s="3">
        <v>2020.0</v>
      </c>
      <c r="W374" s="4" t="s">
        <v>8080</v>
      </c>
      <c r="X374" s="4" t="s">
        <v>8081</v>
      </c>
      <c r="Y374" s="4" t="s">
        <v>8082</v>
      </c>
      <c r="Z374" s="17">
        <v>45461.958333333336</v>
      </c>
      <c r="AA374" s="4" t="s">
        <v>8049</v>
      </c>
    </row>
    <row r="375" ht="14.25" customHeight="1">
      <c r="A375" s="11">
        <v>2037.0</v>
      </c>
      <c r="B375" s="11">
        <v>12524.0</v>
      </c>
      <c r="C375" s="11">
        <v>2013.0</v>
      </c>
      <c r="D375" s="11">
        <v>2022.0</v>
      </c>
      <c r="E375" s="12" t="s">
        <v>8079</v>
      </c>
      <c r="F375" s="11">
        <v>10.0</v>
      </c>
      <c r="G375" s="12" t="s">
        <v>7801</v>
      </c>
      <c r="H375" s="11">
        <v>5.89438998E8</v>
      </c>
      <c r="I375" s="12" t="s">
        <v>8040</v>
      </c>
      <c r="J375" s="12" t="s">
        <v>61</v>
      </c>
      <c r="K375" s="11">
        <v>1299.0</v>
      </c>
      <c r="L375" s="12" t="s">
        <v>8041</v>
      </c>
      <c r="M375" s="11">
        <v>21.0</v>
      </c>
      <c r="N375" s="11">
        <v>0.0</v>
      </c>
      <c r="O375" s="12" t="s">
        <v>8042</v>
      </c>
      <c r="P375" s="12" t="s">
        <v>8043</v>
      </c>
      <c r="Q375" s="12" t="s">
        <v>8044</v>
      </c>
      <c r="R375" s="12" t="s">
        <v>35</v>
      </c>
      <c r="S375" s="12" t="s">
        <v>8045</v>
      </c>
      <c r="T375" s="11">
        <v>0.0</v>
      </c>
      <c r="U375" s="11">
        <v>0.0</v>
      </c>
      <c r="V375" s="11">
        <v>2022.0</v>
      </c>
      <c r="W375" s="12" t="s">
        <v>8080</v>
      </c>
      <c r="X375" s="12" t="s">
        <v>8081</v>
      </c>
      <c r="Y375" s="12" t="s">
        <v>8082</v>
      </c>
      <c r="Z375" s="18">
        <v>45461.958333333336</v>
      </c>
      <c r="AA375" s="12" t="s">
        <v>8049</v>
      </c>
    </row>
    <row r="376" ht="14.25" customHeight="1">
      <c r="A376" s="3">
        <v>2037.0</v>
      </c>
      <c r="B376" s="3">
        <v>12524.0</v>
      </c>
      <c r="C376" s="3">
        <v>2013.0</v>
      </c>
      <c r="D376" s="3">
        <v>2022.0</v>
      </c>
      <c r="E376" s="4" t="s">
        <v>8079</v>
      </c>
      <c r="F376" s="3">
        <v>10.0</v>
      </c>
      <c r="G376" s="4" t="s">
        <v>7801</v>
      </c>
      <c r="H376" s="3">
        <v>5.89438998E8</v>
      </c>
      <c r="I376" s="4" t="s">
        <v>8040</v>
      </c>
      <c r="J376" s="4" t="s">
        <v>61</v>
      </c>
      <c r="K376" s="3">
        <v>1299.0</v>
      </c>
      <c r="L376" s="4" t="s">
        <v>8041</v>
      </c>
      <c r="M376" s="3">
        <v>21.0</v>
      </c>
      <c r="N376" s="3">
        <v>0.0</v>
      </c>
      <c r="O376" s="4" t="s">
        <v>8042</v>
      </c>
      <c r="P376" s="4" t="s">
        <v>8043</v>
      </c>
      <c r="Q376" s="4" t="s">
        <v>8044</v>
      </c>
      <c r="R376" s="4" t="s">
        <v>35</v>
      </c>
      <c r="S376" s="4" t="s">
        <v>8045</v>
      </c>
      <c r="T376" s="3">
        <v>2.296015E7</v>
      </c>
      <c r="U376" s="3">
        <v>2.244743367E9</v>
      </c>
      <c r="V376" s="3">
        <v>2017.0</v>
      </c>
      <c r="W376" s="4" t="s">
        <v>8080</v>
      </c>
      <c r="X376" s="4" t="s">
        <v>8081</v>
      </c>
      <c r="Y376" s="4" t="s">
        <v>8082</v>
      </c>
      <c r="Z376" s="17">
        <v>45461.958333333336</v>
      </c>
      <c r="AA376" s="4" t="s">
        <v>8049</v>
      </c>
    </row>
    <row r="377" ht="14.25" customHeight="1">
      <c r="A377" s="11">
        <v>2037.0</v>
      </c>
      <c r="B377" s="11">
        <v>12524.0</v>
      </c>
      <c r="C377" s="11">
        <v>2013.0</v>
      </c>
      <c r="D377" s="11">
        <v>2022.0</v>
      </c>
      <c r="E377" s="12" t="s">
        <v>8079</v>
      </c>
      <c r="F377" s="11">
        <v>10.0</v>
      </c>
      <c r="G377" s="12" t="s">
        <v>7801</v>
      </c>
      <c r="H377" s="11">
        <v>5.89438998E8</v>
      </c>
      <c r="I377" s="12" t="s">
        <v>8040</v>
      </c>
      <c r="J377" s="12" t="s">
        <v>61</v>
      </c>
      <c r="K377" s="11">
        <v>1299.0</v>
      </c>
      <c r="L377" s="12" t="s">
        <v>8041</v>
      </c>
      <c r="M377" s="11">
        <v>21.0</v>
      </c>
      <c r="N377" s="11">
        <v>0.0</v>
      </c>
      <c r="O377" s="12" t="s">
        <v>8042</v>
      </c>
      <c r="P377" s="12" t="s">
        <v>8043</v>
      </c>
      <c r="Q377" s="12" t="s">
        <v>8044</v>
      </c>
      <c r="R377" s="12" t="s">
        <v>35</v>
      </c>
      <c r="S377" s="12" t="s">
        <v>8045</v>
      </c>
      <c r="T377" s="11">
        <v>3.32243028E8</v>
      </c>
      <c r="U377" s="11">
        <v>3.32242887E8</v>
      </c>
      <c r="V377" s="11">
        <v>2021.0</v>
      </c>
      <c r="W377" s="12" t="s">
        <v>8080</v>
      </c>
      <c r="X377" s="12" t="s">
        <v>8081</v>
      </c>
      <c r="Y377" s="12" t="s">
        <v>8082</v>
      </c>
      <c r="Z377" s="18">
        <v>45461.958333333336</v>
      </c>
      <c r="AA377" s="12" t="s">
        <v>8049</v>
      </c>
    </row>
    <row r="378" ht="14.25" customHeight="1">
      <c r="A378" s="3">
        <v>2037.0</v>
      </c>
      <c r="B378" s="3">
        <v>12524.0</v>
      </c>
      <c r="C378" s="3">
        <v>2013.0</v>
      </c>
      <c r="D378" s="3">
        <v>2022.0</v>
      </c>
      <c r="E378" s="4" t="s">
        <v>8079</v>
      </c>
      <c r="F378" s="3">
        <v>10.0</v>
      </c>
      <c r="G378" s="4" t="s">
        <v>7801</v>
      </c>
      <c r="H378" s="3">
        <v>5.89438998E8</v>
      </c>
      <c r="I378" s="4" t="s">
        <v>8040</v>
      </c>
      <c r="J378" s="4" t="s">
        <v>61</v>
      </c>
      <c r="K378" s="3">
        <v>1299.0</v>
      </c>
      <c r="L378" s="4" t="s">
        <v>8041</v>
      </c>
      <c r="M378" s="3">
        <v>21.0</v>
      </c>
      <c r="N378" s="3">
        <v>0.0</v>
      </c>
      <c r="O378" s="4" t="s">
        <v>8042</v>
      </c>
      <c r="P378" s="4" t="s">
        <v>8043</v>
      </c>
      <c r="Q378" s="4" t="s">
        <v>8044</v>
      </c>
      <c r="R378" s="4" t="s">
        <v>35</v>
      </c>
      <c r="S378" s="4" t="s">
        <v>8045</v>
      </c>
      <c r="T378" s="3">
        <v>3.352726294E9</v>
      </c>
      <c r="U378" s="3">
        <v>3.325316838E9</v>
      </c>
      <c r="V378" s="3">
        <v>2016.0</v>
      </c>
      <c r="W378" s="4" t="s">
        <v>8080</v>
      </c>
      <c r="X378" s="4" t="s">
        <v>8081</v>
      </c>
      <c r="Y378" s="4" t="s">
        <v>8082</v>
      </c>
      <c r="Z378" s="17">
        <v>45461.958333333336</v>
      </c>
      <c r="AA378" s="4" t="s">
        <v>8049</v>
      </c>
    </row>
    <row r="379" ht="14.25" customHeight="1">
      <c r="A379" s="11">
        <v>2037.0</v>
      </c>
      <c r="B379" s="11">
        <v>12524.0</v>
      </c>
      <c r="C379" s="11">
        <v>2013.0</v>
      </c>
      <c r="D379" s="11">
        <v>2022.0</v>
      </c>
      <c r="E379" s="12" t="s">
        <v>8079</v>
      </c>
      <c r="F379" s="11">
        <v>10.0</v>
      </c>
      <c r="G379" s="12" t="s">
        <v>7801</v>
      </c>
      <c r="H379" s="11">
        <v>5.89438998E8</v>
      </c>
      <c r="I379" s="12" t="s">
        <v>8040</v>
      </c>
      <c r="J379" s="12" t="s">
        <v>61</v>
      </c>
      <c r="K379" s="11">
        <v>1299.0</v>
      </c>
      <c r="L379" s="12" t="s">
        <v>8041</v>
      </c>
      <c r="M379" s="11">
        <v>21.0</v>
      </c>
      <c r="N379" s="11">
        <v>0.0</v>
      </c>
      <c r="O379" s="12" t="s">
        <v>8042</v>
      </c>
      <c r="P379" s="12" t="s">
        <v>8043</v>
      </c>
      <c r="Q379" s="12" t="s">
        <v>8044</v>
      </c>
      <c r="R379" s="12" t="s">
        <v>35</v>
      </c>
      <c r="S379" s="12" t="s">
        <v>8045</v>
      </c>
      <c r="T379" s="11">
        <v>4.6056949E7</v>
      </c>
      <c r="U379" s="11">
        <v>8.64217126E8</v>
      </c>
      <c r="V379" s="11">
        <v>2018.0</v>
      </c>
      <c r="W379" s="12" t="s">
        <v>8080</v>
      </c>
      <c r="X379" s="12" t="s">
        <v>8081</v>
      </c>
      <c r="Y379" s="12" t="s">
        <v>8082</v>
      </c>
      <c r="Z379" s="18">
        <v>45461.958333333336</v>
      </c>
      <c r="AA379" s="12" t="s">
        <v>8049</v>
      </c>
    </row>
    <row r="380" ht="14.25" customHeight="1">
      <c r="A380" s="3">
        <v>2037.0</v>
      </c>
      <c r="B380" s="3">
        <v>12524.0</v>
      </c>
      <c r="C380" s="3">
        <v>2013.0</v>
      </c>
      <c r="D380" s="3">
        <v>2022.0</v>
      </c>
      <c r="E380" s="4" t="s">
        <v>8079</v>
      </c>
      <c r="F380" s="3">
        <v>10.0</v>
      </c>
      <c r="G380" s="4" t="s">
        <v>7801</v>
      </c>
      <c r="H380" s="3">
        <v>5.89438998E8</v>
      </c>
      <c r="I380" s="4" t="s">
        <v>8040</v>
      </c>
      <c r="J380" s="4" t="s">
        <v>61</v>
      </c>
      <c r="K380" s="3">
        <v>1299.0</v>
      </c>
      <c r="L380" s="4" t="s">
        <v>8041</v>
      </c>
      <c r="M380" s="3">
        <v>21.0</v>
      </c>
      <c r="N380" s="3">
        <v>0.0</v>
      </c>
      <c r="O380" s="4" t="s">
        <v>8042</v>
      </c>
      <c r="P380" s="4" t="s">
        <v>8043</v>
      </c>
      <c r="Q380" s="4" t="s">
        <v>8044</v>
      </c>
      <c r="R380" s="4" t="s">
        <v>35</v>
      </c>
      <c r="S380" s="4" t="s">
        <v>8045</v>
      </c>
      <c r="T380" s="3">
        <v>8961604.0</v>
      </c>
      <c r="U380" s="3">
        <v>8.96160492E8</v>
      </c>
      <c r="V380" s="3">
        <v>2019.0</v>
      </c>
      <c r="W380" s="4" t="s">
        <v>8080</v>
      </c>
      <c r="X380" s="4" t="s">
        <v>8081</v>
      </c>
      <c r="Y380" s="4" t="s">
        <v>8082</v>
      </c>
      <c r="Z380" s="17">
        <v>45461.958333333336</v>
      </c>
      <c r="AA380" s="4" t="s">
        <v>8049</v>
      </c>
    </row>
    <row r="381" ht="14.25" customHeight="1">
      <c r="A381" s="11">
        <v>2037.0</v>
      </c>
      <c r="B381" s="11">
        <v>12524.0</v>
      </c>
      <c r="C381" s="11">
        <v>2013.0</v>
      </c>
      <c r="D381" s="11">
        <v>2022.0</v>
      </c>
      <c r="E381" s="12" t="s">
        <v>8079</v>
      </c>
      <c r="F381" s="11">
        <v>10.0</v>
      </c>
      <c r="G381" s="12" t="s">
        <v>7801</v>
      </c>
      <c r="H381" s="11">
        <v>5.89438998E8</v>
      </c>
      <c r="I381" s="12" t="s">
        <v>8040</v>
      </c>
      <c r="J381" s="12" t="s">
        <v>61</v>
      </c>
      <c r="K381" s="11">
        <v>1299.0</v>
      </c>
      <c r="L381" s="12" t="s">
        <v>8058</v>
      </c>
      <c r="M381" s="11">
        <v>4.0</v>
      </c>
      <c r="N381" s="11">
        <v>0.0</v>
      </c>
      <c r="O381" s="12" t="s">
        <v>8042</v>
      </c>
      <c r="P381" s="12" t="s">
        <v>8043</v>
      </c>
      <c r="Q381" s="12" t="s">
        <v>8044</v>
      </c>
      <c r="R381" s="12" t="s">
        <v>35</v>
      </c>
      <c r="S381" s="12" t="s">
        <v>8045</v>
      </c>
      <c r="T381" s="11">
        <v>0.0</v>
      </c>
      <c r="U381" s="11">
        <v>0.0</v>
      </c>
      <c r="V381" s="11">
        <v>2020.0</v>
      </c>
      <c r="W381" s="12" t="s">
        <v>8080</v>
      </c>
      <c r="X381" s="12" t="s">
        <v>8081</v>
      </c>
      <c r="Y381" s="12" t="s">
        <v>8082</v>
      </c>
      <c r="Z381" s="18">
        <v>45461.958333333336</v>
      </c>
      <c r="AA381" s="12" t="s">
        <v>8049</v>
      </c>
    </row>
    <row r="382" ht="14.25" customHeight="1">
      <c r="A382" s="3">
        <v>2037.0</v>
      </c>
      <c r="B382" s="3">
        <v>12524.0</v>
      </c>
      <c r="C382" s="3">
        <v>2013.0</v>
      </c>
      <c r="D382" s="3">
        <v>2022.0</v>
      </c>
      <c r="E382" s="4" t="s">
        <v>8079</v>
      </c>
      <c r="F382" s="3">
        <v>10.0</v>
      </c>
      <c r="G382" s="4" t="s">
        <v>7801</v>
      </c>
      <c r="H382" s="3">
        <v>5.89438998E8</v>
      </c>
      <c r="I382" s="4" t="s">
        <v>8040</v>
      </c>
      <c r="J382" s="4" t="s">
        <v>61</v>
      </c>
      <c r="K382" s="3">
        <v>1299.0</v>
      </c>
      <c r="L382" s="4" t="s">
        <v>8058</v>
      </c>
      <c r="M382" s="3">
        <v>4.0</v>
      </c>
      <c r="N382" s="3">
        <v>0.0</v>
      </c>
      <c r="O382" s="4" t="s">
        <v>8042</v>
      </c>
      <c r="P382" s="4" t="s">
        <v>8043</v>
      </c>
      <c r="Q382" s="4" t="s">
        <v>8044</v>
      </c>
      <c r="R382" s="4" t="s">
        <v>35</v>
      </c>
      <c r="S382" s="4" t="s">
        <v>8045</v>
      </c>
      <c r="T382" s="3">
        <v>0.0</v>
      </c>
      <c r="U382" s="3">
        <v>0.0</v>
      </c>
      <c r="V382" s="3">
        <v>2022.0</v>
      </c>
      <c r="W382" s="4" t="s">
        <v>8080</v>
      </c>
      <c r="X382" s="4" t="s">
        <v>8081</v>
      </c>
      <c r="Y382" s="4" t="s">
        <v>8082</v>
      </c>
      <c r="Z382" s="17">
        <v>45461.958333333336</v>
      </c>
      <c r="AA382" s="4" t="s">
        <v>8049</v>
      </c>
    </row>
    <row r="383" ht="14.25" customHeight="1">
      <c r="A383" s="11">
        <v>2037.0</v>
      </c>
      <c r="B383" s="11">
        <v>12524.0</v>
      </c>
      <c r="C383" s="11">
        <v>2013.0</v>
      </c>
      <c r="D383" s="11">
        <v>2022.0</v>
      </c>
      <c r="E383" s="12" t="s">
        <v>8079</v>
      </c>
      <c r="F383" s="11">
        <v>10.0</v>
      </c>
      <c r="G383" s="12" t="s">
        <v>7801</v>
      </c>
      <c r="H383" s="11">
        <v>5.89438998E8</v>
      </c>
      <c r="I383" s="12" t="s">
        <v>8040</v>
      </c>
      <c r="J383" s="12" t="s">
        <v>61</v>
      </c>
      <c r="K383" s="11">
        <v>1299.0</v>
      </c>
      <c r="L383" s="12" t="s">
        <v>8058</v>
      </c>
      <c r="M383" s="11">
        <v>4.0</v>
      </c>
      <c r="N383" s="11">
        <v>0.0</v>
      </c>
      <c r="O383" s="12" t="s">
        <v>8042</v>
      </c>
      <c r="P383" s="12" t="s">
        <v>8043</v>
      </c>
      <c r="Q383" s="12" t="s">
        <v>8044</v>
      </c>
      <c r="R383" s="12" t="s">
        <v>35</v>
      </c>
      <c r="S383" s="12" t="s">
        <v>8045</v>
      </c>
      <c r="T383" s="11">
        <v>2.296015E7</v>
      </c>
      <c r="U383" s="11">
        <v>2.244743367E9</v>
      </c>
      <c r="V383" s="11">
        <v>2017.0</v>
      </c>
      <c r="W383" s="12" t="s">
        <v>8080</v>
      </c>
      <c r="X383" s="12" t="s">
        <v>8081</v>
      </c>
      <c r="Y383" s="12" t="s">
        <v>8082</v>
      </c>
      <c r="Z383" s="18">
        <v>45461.958333333336</v>
      </c>
      <c r="AA383" s="12" t="s">
        <v>8049</v>
      </c>
    </row>
    <row r="384" ht="14.25" customHeight="1">
      <c r="A384" s="3">
        <v>2037.0</v>
      </c>
      <c r="B384" s="3">
        <v>12524.0</v>
      </c>
      <c r="C384" s="3">
        <v>2013.0</v>
      </c>
      <c r="D384" s="3">
        <v>2022.0</v>
      </c>
      <c r="E384" s="4" t="s">
        <v>8079</v>
      </c>
      <c r="F384" s="3">
        <v>10.0</v>
      </c>
      <c r="G384" s="4" t="s">
        <v>7801</v>
      </c>
      <c r="H384" s="3">
        <v>5.89438998E8</v>
      </c>
      <c r="I384" s="4" t="s">
        <v>8040</v>
      </c>
      <c r="J384" s="4" t="s">
        <v>61</v>
      </c>
      <c r="K384" s="3">
        <v>1299.0</v>
      </c>
      <c r="L384" s="4" t="s">
        <v>8058</v>
      </c>
      <c r="M384" s="3">
        <v>4.0</v>
      </c>
      <c r="N384" s="3">
        <v>0.0</v>
      </c>
      <c r="O384" s="4" t="s">
        <v>8042</v>
      </c>
      <c r="P384" s="4" t="s">
        <v>8043</v>
      </c>
      <c r="Q384" s="4" t="s">
        <v>8044</v>
      </c>
      <c r="R384" s="4" t="s">
        <v>35</v>
      </c>
      <c r="S384" s="4" t="s">
        <v>8045</v>
      </c>
      <c r="T384" s="3">
        <v>3.32243028E8</v>
      </c>
      <c r="U384" s="3">
        <v>3.32242887E8</v>
      </c>
      <c r="V384" s="3">
        <v>2021.0</v>
      </c>
      <c r="W384" s="4" t="s">
        <v>8080</v>
      </c>
      <c r="X384" s="4" t="s">
        <v>8081</v>
      </c>
      <c r="Y384" s="4" t="s">
        <v>8082</v>
      </c>
      <c r="Z384" s="17">
        <v>45461.958333333336</v>
      </c>
      <c r="AA384" s="4" t="s">
        <v>8049</v>
      </c>
    </row>
    <row r="385" ht="14.25" customHeight="1">
      <c r="A385" s="11">
        <v>2037.0</v>
      </c>
      <c r="B385" s="11">
        <v>12524.0</v>
      </c>
      <c r="C385" s="11">
        <v>2013.0</v>
      </c>
      <c r="D385" s="11">
        <v>2022.0</v>
      </c>
      <c r="E385" s="12" t="s">
        <v>8079</v>
      </c>
      <c r="F385" s="11">
        <v>10.0</v>
      </c>
      <c r="G385" s="12" t="s">
        <v>7801</v>
      </c>
      <c r="H385" s="11">
        <v>5.89438998E8</v>
      </c>
      <c r="I385" s="12" t="s">
        <v>8040</v>
      </c>
      <c r="J385" s="12" t="s">
        <v>61</v>
      </c>
      <c r="K385" s="11">
        <v>1299.0</v>
      </c>
      <c r="L385" s="12" t="s">
        <v>8058</v>
      </c>
      <c r="M385" s="11">
        <v>4.0</v>
      </c>
      <c r="N385" s="11">
        <v>0.0</v>
      </c>
      <c r="O385" s="12" t="s">
        <v>8042</v>
      </c>
      <c r="P385" s="12" t="s">
        <v>8043</v>
      </c>
      <c r="Q385" s="12" t="s">
        <v>8044</v>
      </c>
      <c r="R385" s="12" t="s">
        <v>35</v>
      </c>
      <c r="S385" s="12" t="s">
        <v>8045</v>
      </c>
      <c r="T385" s="11">
        <v>3.352726294E9</v>
      </c>
      <c r="U385" s="11">
        <v>3.325316838E9</v>
      </c>
      <c r="V385" s="11">
        <v>2016.0</v>
      </c>
      <c r="W385" s="12" t="s">
        <v>8080</v>
      </c>
      <c r="X385" s="12" t="s">
        <v>8081</v>
      </c>
      <c r="Y385" s="12" t="s">
        <v>8082</v>
      </c>
      <c r="Z385" s="18">
        <v>45461.958333333336</v>
      </c>
      <c r="AA385" s="12" t="s">
        <v>8049</v>
      </c>
    </row>
    <row r="386" ht="14.25" customHeight="1">
      <c r="A386" s="3">
        <v>2037.0</v>
      </c>
      <c r="B386" s="3">
        <v>12524.0</v>
      </c>
      <c r="C386" s="3">
        <v>2013.0</v>
      </c>
      <c r="D386" s="3">
        <v>2022.0</v>
      </c>
      <c r="E386" s="4" t="s">
        <v>8079</v>
      </c>
      <c r="F386" s="3">
        <v>10.0</v>
      </c>
      <c r="G386" s="4" t="s">
        <v>7801</v>
      </c>
      <c r="H386" s="3">
        <v>5.89438998E8</v>
      </c>
      <c r="I386" s="4" t="s">
        <v>8040</v>
      </c>
      <c r="J386" s="4" t="s">
        <v>61</v>
      </c>
      <c r="K386" s="3">
        <v>1299.0</v>
      </c>
      <c r="L386" s="4" t="s">
        <v>8058</v>
      </c>
      <c r="M386" s="3">
        <v>4.0</v>
      </c>
      <c r="N386" s="3">
        <v>0.0</v>
      </c>
      <c r="O386" s="4" t="s">
        <v>8042</v>
      </c>
      <c r="P386" s="4" t="s">
        <v>8043</v>
      </c>
      <c r="Q386" s="4" t="s">
        <v>8044</v>
      </c>
      <c r="R386" s="4" t="s">
        <v>35</v>
      </c>
      <c r="S386" s="4" t="s">
        <v>8045</v>
      </c>
      <c r="T386" s="3">
        <v>4.6056949E7</v>
      </c>
      <c r="U386" s="3">
        <v>8.64217126E8</v>
      </c>
      <c r="V386" s="3">
        <v>2018.0</v>
      </c>
      <c r="W386" s="4" t="s">
        <v>8080</v>
      </c>
      <c r="X386" s="4" t="s">
        <v>8081</v>
      </c>
      <c r="Y386" s="4" t="s">
        <v>8082</v>
      </c>
      <c r="Z386" s="17">
        <v>45461.958333333336</v>
      </c>
      <c r="AA386" s="4" t="s">
        <v>8049</v>
      </c>
    </row>
    <row r="387" ht="14.25" customHeight="1">
      <c r="A387" s="11">
        <v>2037.0</v>
      </c>
      <c r="B387" s="11">
        <v>12524.0</v>
      </c>
      <c r="C387" s="11">
        <v>2013.0</v>
      </c>
      <c r="D387" s="11">
        <v>2022.0</v>
      </c>
      <c r="E387" s="12" t="s">
        <v>8079</v>
      </c>
      <c r="F387" s="11">
        <v>10.0</v>
      </c>
      <c r="G387" s="12" t="s">
        <v>7801</v>
      </c>
      <c r="H387" s="11">
        <v>5.89438998E8</v>
      </c>
      <c r="I387" s="12" t="s">
        <v>8040</v>
      </c>
      <c r="J387" s="12" t="s">
        <v>61</v>
      </c>
      <c r="K387" s="11">
        <v>1299.0</v>
      </c>
      <c r="L387" s="12" t="s">
        <v>8058</v>
      </c>
      <c r="M387" s="11">
        <v>4.0</v>
      </c>
      <c r="N387" s="11">
        <v>0.0</v>
      </c>
      <c r="O387" s="12" t="s">
        <v>8042</v>
      </c>
      <c r="P387" s="12" t="s">
        <v>8043</v>
      </c>
      <c r="Q387" s="12" t="s">
        <v>8044</v>
      </c>
      <c r="R387" s="12" t="s">
        <v>35</v>
      </c>
      <c r="S387" s="12" t="s">
        <v>8045</v>
      </c>
      <c r="T387" s="11">
        <v>8961604.0</v>
      </c>
      <c r="U387" s="11">
        <v>8.96160492E8</v>
      </c>
      <c r="V387" s="11">
        <v>2019.0</v>
      </c>
      <c r="W387" s="12" t="s">
        <v>8080</v>
      </c>
      <c r="X387" s="12" t="s">
        <v>8081</v>
      </c>
      <c r="Y387" s="12" t="s">
        <v>8082</v>
      </c>
      <c r="Z387" s="18">
        <v>45461.958333333336</v>
      </c>
      <c r="AA387" s="12" t="s">
        <v>8049</v>
      </c>
    </row>
    <row r="388" ht="14.25" customHeight="1">
      <c r="A388" s="3">
        <v>2036.0</v>
      </c>
      <c r="B388" s="3">
        <v>12523.0</v>
      </c>
      <c r="C388" s="3">
        <v>2013.0</v>
      </c>
      <c r="D388" s="3">
        <v>2026.0</v>
      </c>
      <c r="E388" s="4" t="s">
        <v>8083</v>
      </c>
      <c r="F388" s="3">
        <v>14.0</v>
      </c>
      <c r="G388" s="4" t="s">
        <v>7618</v>
      </c>
      <c r="H388" s="3">
        <v>3.77080937E8</v>
      </c>
      <c r="I388" s="4" t="s">
        <v>8040</v>
      </c>
      <c r="J388" s="4" t="s">
        <v>61</v>
      </c>
      <c r="K388" s="3">
        <v>1641.0</v>
      </c>
      <c r="L388" s="4" t="s">
        <v>8041</v>
      </c>
      <c r="M388" s="3">
        <v>0.0</v>
      </c>
      <c r="N388" s="3">
        <v>0.0</v>
      </c>
      <c r="O388" s="4" t="s">
        <v>8042</v>
      </c>
      <c r="P388" s="4" t="s">
        <v>8043</v>
      </c>
      <c r="Q388" s="4" t="s">
        <v>8044</v>
      </c>
      <c r="R388" s="4" t="s">
        <v>35</v>
      </c>
      <c r="S388" s="4" t="s">
        <v>8045</v>
      </c>
      <c r="T388" s="3">
        <v>0.0</v>
      </c>
      <c r="U388" s="3">
        <v>0.0</v>
      </c>
      <c r="V388" s="3">
        <v>2020.0</v>
      </c>
      <c r="W388" s="4" t="s">
        <v>8080</v>
      </c>
      <c r="X388" s="4" t="s">
        <v>8084</v>
      </c>
      <c r="Y388" s="4" t="s">
        <v>8085</v>
      </c>
      <c r="Z388" s="17">
        <v>45461.958333333336</v>
      </c>
      <c r="AA388" s="4" t="s">
        <v>8049</v>
      </c>
    </row>
    <row r="389" ht="14.25" customHeight="1">
      <c r="A389" s="11">
        <v>2036.0</v>
      </c>
      <c r="B389" s="11">
        <v>12523.0</v>
      </c>
      <c r="C389" s="11">
        <v>2013.0</v>
      </c>
      <c r="D389" s="11">
        <v>2026.0</v>
      </c>
      <c r="E389" s="12" t="s">
        <v>8083</v>
      </c>
      <c r="F389" s="11">
        <v>14.0</v>
      </c>
      <c r="G389" s="12" t="s">
        <v>7618</v>
      </c>
      <c r="H389" s="11">
        <v>3.77080937E8</v>
      </c>
      <c r="I389" s="12" t="s">
        <v>8040</v>
      </c>
      <c r="J389" s="12" t="s">
        <v>61</v>
      </c>
      <c r="K389" s="11">
        <v>1641.0</v>
      </c>
      <c r="L389" s="12" t="s">
        <v>8041</v>
      </c>
      <c r="M389" s="11">
        <v>0.0</v>
      </c>
      <c r="N389" s="11">
        <v>0.0</v>
      </c>
      <c r="O389" s="12" t="s">
        <v>8042</v>
      </c>
      <c r="P389" s="12" t="s">
        <v>8043</v>
      </c>
      <c r="Q389" s="12" t="s">
        <v>8044</v>
      </c>
      <c r="R389" s="12" t="s">
        <v>35</v>
      </c>
      <c r="S389" s="12" t="s">
        <v>8045</v>
      </c>
      <c r="T389" s="11">
        <v>79.0</v>
      </c>
      <c r="U389" s="11">
        <v>0.0</v>
      </c>
      <c r="V389" s="11">
        <v>2024.0</v>
      </c>
      <c r="W389" s="12" t="s">
        <v>8080</v>
      </c>
      <c r="X389" s="12" t="s">
        <v>8084</v>
      </c>
      <c r="Y389" s="12" t="s">
        <v>8085</v>
      </c>
      <c r="Z389" s="18">
        <v>45461.958333333336</v>
      </c>
      <c r="AA389" s="12" t="s">
        <v>8049</v>
      </c>
    </row>
    <row r="390" ht="14.25" customHeight="1">
      <c r="A390" s="3">
        <v>2036.0</v>
      </c>
      <c r="B390" s="3">
        <v>12523.0</v>
      </c>
      <c r="C390" s="3">
        <v>2013.0</v>
      </c>
      <c r="D390" s="3">
        <v>2026.0</v>
      </c>
      <c r="E390" s="4" t="s">
        <v>8083</v>
      </c>
      <c r="F390" s="3">
        <v>14.0</v>
      </c>
      <c r="G390" s="4" t="s">
        <v>7618</v>
      </c>
      <c r="H390" s="3">
        <v>3.77080937E8</v>
      </c>
      <c r="I390" s="4" t="s">
        <v>8040</v>
      </c>
      <c r="J390" s="4" t="s">
        <v>61</v>
      </c>
      <c r="K390" s="3">
        <v>1641.0</v>
      </c>
      <c r="L390" s="4" t="s">
        <v>8041</v>
      </c>
      <c r="M390" s="3">
        <v>0.0</v>
      </c>
      <c r="N390" s="3">
        <v>0.0</v>
      </c>
      <c r="O390" s="4" t="s">
        <v>8042</v>
      </c>
      <c r="P390" s="4" t="s">
        <v>8043</v>
      </c>
      <c r="Q390" s="4" t="s">
        <v>8044</v>
      </c>
      <c r="R390" s="4" t="s">
        <v>35</v>
      </c>
      <c r="S390" s="4" t="s">
        <v>8045</v>
      </c>
      <c r="T390" s="3">
        <v>1.529190118E9</v>
      </c>
      <c r="U390" s="3">
        <v>1.529190118E9</v>
      </c>
      <c r="V390" s="3">
        <v>2022.0</v>
      </c>
      <c r="W390" s="4" t="s">
        <v>8080</v>
      </c>
      <c r="X390" s="4" t="s">
        <v>8084</v>
      </c>
      <c r="Y390" s="4" t="s">
        <v>8085</v>
      </c>
      <c r="Z390" s="17">
        <v>45461.958333333336</v>
      </c>
      <c r="AA390" s="4" t="s">
        <v>8049</v>
      </c>
    </row>
    <row r="391" ht="14.25" customHeight="1">
      <c r="A391" s="11">
        <v>2036.0</v>
      </c>
      <c r="B391" s="11">
        <v>12523.0</v>
      </c>
      <c r="C391" s="11">
        <v>2013.0</v>
      </c>
      <c r="D391" s="11">
        <v>2026.0</v>
      </c>
      <c r="E391" s="12" t="s">
        <v>8083</v>
      </c>
      <c r="F391" s="11">
        <v>14.0</v>
      </c>
      <c r="G391" s="12" t="s">
        <v>7618</v>
      </c>
      <c r="H391" s="11">
        <v>3.77080937E8</v>
      </c>
      <c r="I391" s="12" t="s">
        <v>8040</v>
      </c>
      <c r="J391" s="12" t="s">
        <v>61</v>
      </c>
      <c r="K391" s="11">
        <v>1641.0</v>
      </c>
      <c r="L391" s="12" t="s">
        <v>8041</v>
      </c>
      <c r="M391" s="11">
        <v>0.0</v>
      </c>
      <c r="N391" s="11">
        <v>0.0</v>
      </c>
      <c r="O391" s="12" t="s">
        <v>8042</v>
      </c>
      <c r="P391" s="12" t="s">
        <v>8043</v>
      </c>
      <c r="Q391" s="12" t="s">
        <v>8044</v>
      </c>
      <c r="R391" s="12" t="s">
        <v>35</v>
      </c>
      <c r="S391" s="12" t="s">
        <v>8045</v>
      </c>
      <c r="T391" s="11">
        <v>1529720.0</v>
      </c>
      <c r="U391" s="11">
        <v>1.52986272E8</v>
      </c>
      <c r="V391" s="11">
        <v>2019.0</v>
      </c>
      <c r="W391" s="12" t="s">
        <v>8080</v>
      </c>
      <c r="X391" s="12" t="s">
        <v>8084</v>
      </c>
      <c r="Y391" s="12" t="s">
        <v>8085</v>
      </c>
      <c r="Z391" s="18">
        <v>45461.958333333336</v>
      </c>
      <c r="AA391" s="12" t="s">
        <v>8049</v>
      </c>
    </row>
    <row r="392" ht="14.25" customHeight="1">
      <c r="A392" s="3">
        <v>2036.0</v>
      </c>
      <c r="B392" s="3">
        <v>12523.0</v>
      </c>
      <c r="C392" s="3">
        <v>2013.0</v>
      </c>
      <c r="D392" s="3">
        <v>2026.0</v>
      </c>
      <c r="E392" s="4" t="s">
        <v>8083</v>
      </c>
      <c r="F392" s="3">
        <v>14.0</v>
      </c>
      <c r="G392" s="4" t="s">
        <v>7618</v>
      </c>
      <c r="H392" s="3">
        <v>3.77080937E8</v>
      </c>
      <c r="I392" s="4" t="s">
        <v>8040</v>
      </c>
      <c r="J392" s="4" t="s">
        <v>61</v>
      </c>
      <c r="K392" s="3">
        <v>1641.0</v>
      </c>
      <c r="L392" s="4" t="s">
        <v>8041</v>
      </c>
      <c r="M392" s="3">
        <v>0.0</v>
      </c>
      <c r="N392" s="3">
        <v>0.0</v>
      </c>
      <c r="O392" s="4" t="s">
        <v>8042</v>
      </c>
      <c r="P392" s="4" t="s">
        <v>8043</v>
      </c>
      <c r="Q392" s="4" t="s">
        <v>8044</v>
      </c>
      <c r="R392" s="4" t="s">
        <v>35</v>
      </c>
      <c r="S392" s="4" t="s">
        <v>8045</v>
      </c>
      <c r="T392" s="3">
        <v>2.1970744E7</v>
      </c>
      <c r="U392" s="3">
        <v>1.259287609E9</v>
      </c>
      <c r="V392" s="3">
        <v>2018.0</v>
      </c>
      <c r="W392" s="4" t="s">
        <v>8080</v>
      </c>
      <c r="X392" s="4" t="s">
        <v>8084</v>
      </c>
      <c r="Y392" s="4" t="s">
        <v>8085</v>
      </c>
      <c r="Z392" s="17">
        <v>45461.958333333336</v>
      </c>
      <c r="AA392" s="4" t="s">
        <v>8049</v>
      </c>
    </row>
    <row r="393" ht="14.25" customHeight="1">
      <c r="A393" s="11">
        <v>2036.0</v>
      </c>
      <c r="B393" s="11">
        <v>12523.0</v>
      </c>
      <c r="C393" s="11">
        <v>2013.0</v>
      </c>
      <c r="D393" s="11">
        <v>2026.0</v>
      </c>
      <c r="E393" s="12" t="s">
        <v>8083</v>
      </c>
      <c r="F393" s="11">
        <v>14.0</v>
      </c>
      <c r="G393" s="12" t="s">
        <v>7618</v>
      </c>
      <c r="H393" s="11">
        <v>3.77080937E8</v>
      </c>
      <c r="I393" s="12" t="s">
        <v>8040</v>
      </c>
      <c r="J393" s="12" t="s">
        <v>61</v>
      </c>
      <c r="K393" s="11">
        <v>1641.0</v>
      </c>
      <c r="L393" s="12" t="s">
        <v>8041</v>
      </c>
      <c r="M393" s="11">
        <v>0.0</v>
      </c>
      <c r="N393" s="11">
        <v>0.0</v>
      </c>
      <c r="O393" s="12" t="s">
        <v>8042</v>
      </c>
      <c r="P393" s="12" t="s">
        <v>8043</v>
      </c>
      <c r="Q393" s="12" t="s">
        <v>8044</v>
      </c>
      <c r="R393" s="12" t="s">
        <v>35</v>
      </c>
      <c r="S393" s="12" t="s">
        <v>8045</v>
      </c>
      <c r="T393" s="11">
        <v>6958170.0</v>
      </c>
      <c r="U393" s="11">
        <v>6.95816986E8</v>
      </c>
      <c r="V393" s="11">
        <v>2017.0</v>
      </c>
      <c r="W393" s="12" t="s">
        <v>8080</v>
      </c>
      <c r="X393" s="12" t="s">
        <v>8084</v>
      </c>
      <c r="Y393" s="12" t="s">
        <v>8085</v>
      </c>
      <c r="Z393" s="18">
        <v>45461.958333333336</v>
      </c>
      <c r="AA393" s="12" t="s">
        <v>8049</v>
      </c>
    </row>
    <row r="394" ht="14.25" customHeight="1">
      <c r="A394" s="3">
        <v>2036.0</v>
      </c>
      <c r="B394" s="3">
        <v>12523.0</v>
      </c>
      <c r="C394" s="3">
        <v>2013.0</v>
      </c>
      <c r="D394" s="3">
        <v>2026.0</v>
      </c>
      <c r="E394" s="4" t="s">
        <v>8083</v>
      </c>
      <c r="F394" s="3">
        <v>14.0</v>
      </c>
      <c r="G394" s="4" t="s">
        <v>7618</v>
      </c>
      <c r="H394" s="3">
        <v>3.77080937E8</v>
      </c>
      <c r="I394" s="4" t="s">
        <v>8040</v>
      </c>
      <c r="J394" s="4" t="s">
        <v>61</v>
      </c>
      <c r="K394" s="3">
        <v>1641.0</v>
      </c>
      <c r="L394" s="4" t="s">
        <v>8041</v>
      </c>
      <c r="M394" s="3">
        <v>0.0</v>
      </c>
      <c r="N394" s="3">
        <v>0.0</v>
      </c>
      <c r="O394" s="4" t="s">
        <v>8042</v>
      </c>
      <c r="P394" s="4" t="s">
        <v>8043</v>
      </c>
      <c r="Q394" s="4" t="s">
        <v>8044</v>
      </c>
      <c r="R394" s="4" t="s">
        <v>35</v>
      </c>
      <c r="S394" s="4" t="s">
        <v>8045</v>
      </c>
      <c r="T394" s="3">
        <v>7.42354643E8</v>
      </c>
      <c r="U394" s="3">
        <v>7.42354643E8</v>
      </c>
      <c r="V394" s="3">
        <v>2016.0</v>
      </c>
      <c r="W394" s="4" t="s">
        <v>8080</v>
      </c>
      <c r="X394" s="4" t="s">
        <v>8084</v>
      </c>
      <c r="Y394" s="4" t="s">
        <v>8085</v>
      </c>
      <c r="Z394" s="17">
        <v>45461.958333333336</v>
      </c>
      <c r="AA394" s="4" t="s">
        <v>8049</v>
      </c>
    </row>
    <row r="395" ht="14.25" customHeight="1">
      <c r="A395" s="11">
        <v>2036.0</v>
      </c>
      <c r="B395" s="11">
        <v>12523.0</v>
      </c>
      <c r="C395" s="11">
        <v>2013.0</v>
      </c>
      <c r="D395" s="11">
        <v>2026.0</v>
      </c>
      <c r="E395" s="12" t="s">
        <v>8083</v>
      </c>
      <c r="F395" s="11">
        <v>14.0</v>
      </c>
      <c r="G395" s="12" t="s">
        <v>7618</v>
      </c>
      <c r="H395" s="11">
        <v>3.77080937E8</v>
      </c>
      <c r="I395" s="12" t="s">
        <v>8040</v>
      </c>
      <c r="J395" s="12" t="s">
        <v>61</v>
      </c>
      <c r="K395" s="11">
        <v>1641.0</v>
      </c>
      <c r="L395" s="12" t="s">
        <v>8041</v>
      </c>
      <c r="M395" s="11">
        <v>0.0</v>
      </c>
      <c r="N395" s="11">
        <v>0.0</v>
      </c>
      <c r="O395" s="12" t="s">
        <v>8042</v>
      </c>
      <c r="P395" s="12" t="s">
        <v>8043</v>
      </c>
      <c r="Q395" s="12" t="s">
        <v>8044</v>
      </c>
      <c r="R395" s="12" t="s">
        <v>35</v>
      </c>
      <c r="S395" s="12" t="s">
        <v>8045</v>
      </c>
      <c r="T395" s="11">
        <v>8276539.0</v>
      </c>
      <c r="U395" s="11">
        <v>8.27644227E8</v>
      </c>
      <c r="V395" s="11">
        <v>2021.0</v>
      </c>
      <c r="W395" s="12" t="s">
        <v>8080</v>
      </c>
      <c r="X395" s="12" t="s">
        <v>8084</v>
      </c>
      <c r="Y395" s="12" t="s">
        <v>8085</v>
      </c>
      <c r="Z395" s="18">
        <v>45461.958333333336</v>
      </c>
      <c r="AA395" s="12" t="s">
        <v>8049</v>
      </c>
    </row>
    <row r="396" ht="14.25" customHeight="1">
      <c r="A396" s="3">
        <v>2036.0</v>
      </c>
      <c r="B396" s="3">
        <v>12523.0</v>
      </c>
      <c r="C396" s="3">
        <v>2013.0</v>
      </c>
      <c r="D396" s="3">
        <v>2026.0</v>
      </c>
      <c r="E396" s="4" t="s">
        <v>8083</v>
      </c>
      <c r="F396" s="3">
        <v>14.0</v>
      </c>
      <c r="G396" s="4" t="s">
        <v>7618</v>
      </c>
      <c r="H396" s="3">
        <v>3.77080937E8</v>
      </c>
      <c r="I396" s="4" t="s">
        <v>8040</v>
      </c>
      <c r="J396" s="4" t="s">
        <v>61</v>
      </c>
      <c r="K396" s="3">
        <v>1641.0</v>
      </c>
      <c r="L396" s="4" t="s">
        <v>8041</v>
      </c>
      <c r="M396" s="3">
        <v>0.0</v>
      </c>
      <c r="N396" s="3">
        <v>0.0</v>
      </c>
      <c r="O396" s="4" t="s">
        <v>8042</v>
      </c>
      <c r="P396" s="4" t="s">
        <v>8043</v>
      </c>
      <c r="Q396" s="4" t="s">
        <v>8044</v>
      </c>
      <c r="R396" s="4" t="s">
        <v>35</v>
      </c>
      <c r="S396" s="4" t="s">
        <v>8045</v>
      </c>
      <c r="T396" s="3">
        <v>9.80642205E8</v>
      </c>
      <c r="U396" s="3">
        <v>9.80642205E8</v>
      </c>
      <c r="V396" s="3">
        <v>2023.0</v>
      </c>
      <c r="W396" s="4" t="s">
        <v>8080</v>
      </c>
      <c r="X396" s="4" t="s">
        <v>8084</v>
      </c>
      <c r="Y396" s="4" t="s">
        <v>8085</v>
      </c>
      <c r="Z396" s="17">
        <v>45461.958333333336</v>
      </c>
      <c r="AA396" s="4" t="s">
        <v>8049</v>
      </c>
    </row>
    <row r="397" ht="14.25" customHeight="1">
      <c r="A397" s="11">
        <v>2036.0</v>
      </c>
      <c r="B397" s="11">
        <v>12523.0</v>
      </c>
      <c r="C397" s="11">
        <v>2013.0</v>
      </c>
      <c r="D397" s="11">
        <v>2026.0</v>
      </c>
      <c r="E397" s="12" t="s">
        <v>8083</v>
      </c>
      <c r="F397" s="11">
        <v>14.0</v>
      </c>
      <c r="G397" s="12" t="s">
        <v>7618</v>
      </c>
      <c r="H397" s="11">
        <v>3.77080937E8</v>
      </c>
      <c r="I397" s="12" t="s">
        <v>8040</v>
      </c>
      <c r="J397" s="12" t="s">
        <v>61</v>
      </c>
      <c r="K397" s="11">
        <v>1641.0</v>
      </c>
      <c r="L397" s="12" t="s">
        <v>8041</v>
      </c>
      <c r="M397" s="11">
        <v>12.0</v>
      </c>
      <c r="N397" s="11">
        <v>0.0</v>
      </c>
      <c r="O397" s="12" t="s">
        <v>8042</v>
      </c>
      <c r="P397" s="12" t="s">
        <v>8043</v>
      </c>
      <c r="Q397" s="12" t="s">
        <v>8044</v>
      </c>
      <c r="R397" s="12" t="s">
        <v>35</v>
      </c>
      <c r="S397" s="12" t="s">
        <v>8045</v>
      </c>
      <c r="T397" s="11">
        <v>0.0</v>
      </c>
      <c r="U397" s="11">
        <v>0.0</v>
      </c>
      <c r="V397" s="11">
        <v>2020.0</v>
      </c>
      <c r="W397" s="12" t="s">
        <v>8080</v>
      </c>
      <c r="X397" s="12" t="s">
        <v>8084</v>
      </c>
      <c r="Y397" s="12" t="s">
        <v>8085</v>
      </c>
      <c r="Z397" s="18">
        <v>45461.958333333336</v>
      </c>
      <c r="AA397" s="12" t="s">
        <v>8049</v>
      </c>
    </row>
    <row r="398" ht="14.25" customHeight="1">
      <c r="A398" s="3">
        <v>2036.0</v>
      </c>
      <c r="B398" s="3">
        <v>12523.0</v>
      </c>
      <c r="C398" s="3">
        <v>2013.0</v>
      </c>
      <c r="D398" s="3">
        <v>2026.0</v>
      </c>
      <c r="E398" s="4" t="s">
        <v>8083</v>
      </c>
      <c r="F398" s="3">
        <v>14.0</v>
      </c>
      <c r="G398" s="4" t="s">
        <v>7618</v>
      </c>
      <c r="H398" s="3">
        <v>3.77080937E8</v>
      </c>
      <c r="I398" s="4" t="s">
        <v>8040</v>
      </c>
      <c r="J398" s="4" t="s">
        <v>61</v>
      </c>
      <c r="K398" s="3">
        <v>1641.0</v>
      </c>
      <c r="L398" s="4" t="s">
        <v>8041</v>
      </c>
      <c r="M398" s="3">
        <v>12.0</v>
      </c>
      <c r="N398" s="3">
        <v>0.0</v>
      </c>
      <c r="O398" s="4" t="s">
        <v>8042</v>
      </c>
      <c r="P398" s="4" t="s">
        <v>8043</v>
      </c>
      <c r="Q398" s="4" t="s">
        <v>8044</v>
      </c>
      <c r="R398" s="4" t="s">
        <v>35</v>
      </c>
      <c r="S398" s="4" t="s">
        <v>8045</v>
      </c>
      <c r="T398" s="3">
        <v>79.0</v>
      </c>
      <c r="U398" s="3">
        <v>0.0</v>
      </c>
      <c r="V398" s="3">
        <v>2024.0</v>
      </c>
      <c r="W398" s="4" t="s">
        <v>8080</v>
      </c>
      <c r="X398" s="4" t="s">
        <v>8084</v>
      </c>
      <c r="Y398" s="4" t="s">
        <v>8085</v>
      </c>
      <c r="Z398" s="17">
        <v>45461.958333333336</v>
      </c>
      <c r="AA398" s="4" t="s">
        <v>8049</v>
      </c>
    </row>
    <row r="399" ht="14.25" customHeight="1">
      <c r="A399" s="11">
        <v>2036.0</v>
      </c>
      <c r="B399" s="11">
        <v>12523.0</v>
      </c>
      <c r="C399" s="11">
        <v>2013.0</v>
      </c>
      <c r="D399" s="11">
        <v>2026.0</v>
      </c>
      <c r="E399" s="12" t="s">
        <v>8083</v>
      </c>
      <c r="F399" s="11">
        <v>14.0</v>
      </c>
      <c r="G399" s="12" t="s">
        <v>7618</v>
      </c>
      <c r="H399" s="11">
        <v>3.77080937E8</v>
      </c>
      <c r="I399" s="12" t="s">
        <v>8040</v>
      </c>
      <c r="J399" s="12" t="s">
        <v>61</v>
      </c>
      <c r="K399" s="11">
        <v>1641.0</v>
      </c>
      <c r="L399" s="12" t="s">
        <v>8041</v>
      </c>
      <c r="M399" s="11">
        <v>12.0</v>
      </c>
      <c r="N399" s="11">
        <v>0.0</v>
      </c>
      <c r="O399" s="12" t="s">
        <v>8042</v>
      </c>
      <c r="P399" s="12" t="s">
        <v>8043</v>
      </c>
      <c r="Q399" s="12" t="s">
        <v>8044</v>
      </c>
      <c r="R399" s="12" t="s">
        <v>35</v>
      </c>
      <c r="S399" s="12" t="s">
        <v>8045</v>
      </c>
      <c r="T399" s="11">
        <v>1.529190118E9</v>
      </c>
      <c r="U399" s="11">
        <v>1.529190118E9</v>
      </c>
      <c r="V399" s="11">
        <v>2022.0</v>
      </c>
      <c r="W399" s="12" t="s">
        <v>8080</v>
      </c>
      <c r="X399" s="12" t="s">
        <v>8084</v>
      </c>
      <c r="Y399" s="12" t="s">
        <v>8085</v>
      </c>
      <c r="Z399" s="18">
        <v>45461.958333333336</v>
      </c>
      <c r="AA399" s="12" t="s">
        <v>8049</v>
      </c>
    </row>
    <row r="400" ht="14.25" customHeight="1">
      <c r="A400" s="3">
        <v>2036.0</v>
      </c>
      <c r="B400" s="3">
        <v>12523.0</v>
      </c>
      <c r="C400" s="3">
        <v>2013.0</v>
      </c>
      <c r="D400" s="3">
        <v>2026.0</v>
      </c>
      <c r="E400" s="4" t="s">
        <v>8083</v>
      </c>
      <c r="F400" s="3">
        <v>14.0</v>
      </c>
      <c r="G400" s="4" t="s">
        <v>7618</v>
      </c>
      <c r="H400" s="3">
        <v>3.77080937E8</v>
      </c>
      <c r="I400" s="4" t="s">
        <v>8040</v>
      </c>
      <c r="J400" s="4" t="s">
        <v>61</v>
      </c>
      <c r="K400" s="3">
        <v>1641.0</v>
      </c>
      <c r="L400" s="4" t="s">
        <v>8041</v>
      </c>
      <c r="M400" s="3">
        <v>12.0</v>
      </c>
      <c r="N400" s="3">
        <v>0.0</v>
      </c>
      <c r="O400" s="4" t="s">
        <v>8042</v>
      </c>
      <c r="P400" s="4" t="s">
        <v>8043</v>
      </c>
      <c r="Q400" s="4" t="s">
        <v>8044</v>
      </c>
      <c r="R400" s="4" t="s">
        <v>35</v>
      </c>
      <c r="S400" s="4" t="s">
        <v>8045</v>
      </c>
      <c r="T400" s="3">
        <v>1529720.0</v>
      </c>
      <c r="U400" s="3">
        <v>1.52986272E8</v>
      </c>
      <c r="V400" s="3">
        <v>2019.0</v>
      </c>
      <c r="W400" s="4" t="s">
        <v>8080</v>
      </c>
      <c r="X400" s="4" t="s">
        <v>8084</v>
      </c>
      <c r="Y400" s="4" t="s">
        <v>8085</v>
      </c>
      <c r="Z400" s="17">
        <v>45461.958333333336</v>
      </c>
      <c r="AA400" s="4" t="s">
        <v>8049</v>
      </c>
    </row>
    <row r="401" ht="14.25" customHeight="1">
      <c r="A401" s="11">
        <v>2036.0</v>
      </c>
      <c r="B401" s="11">
        <v>12523.0</v>
      </c>
      <c r="C401" s="11">
        <v>2013.0</v>
      </c>
      <c r="D401" s="11">
        <v>2026.0</v>
      </c>
      <c r="E401" s="12" t="s">
        <v>8083</v>
      </c>
      <c r="F401" s="11">
        <v>14.0</v>
      </c>
      <c r="G401" s="12" t="s">
        <v>7618</v>
      </c>
      <c r="H401" s="11">
        <v>3.77080937E8</v>
      </c>
      <c r="I401" s="12" t="s">
        <v>8040</v>
      </c>
      <c r="J401" s="12" t="s">
        <v>61</v>
      </c>
      <c r="K401" s="11">
        <v>1641.0</v>
      </c>
      <c r="L401" s="12" t="s">
        <v>8041</v>
      </c>
      <c r="M401" s="11">
        <v>12.0</v>
      </c>
      <c r="N401" s="11">
        <v>0.0</v>
      </c>
      <c r="O401" s="12" t="s">
        <v>8042</v>
      </c>
      <c r="P401" s="12" t="s">
        <v>8043</v>
      </c>
      <c r="Q401" s="12" t="s">
        <v>8044</v>
      </c>
      <c r="R401" s="12" t="s">
        <v>35</v>
      </c>
      <c r="S401" s="12" t="s">
        <v>8045</v>
      </c>
      <c r="T401" s="11">
        <v>2.1970744E7</v>
      </c>
      <c r="U401" s="11">
        <v>1.259287609E9</v>
      </c>
      <c r="V401" s="11">
        <v>2018.0</v>
      </c>
      <c r="W401" s="12" t="s">
        <v>8080</v>
      </c>
      <c r="X401" s="12" t="s">
        <v>8084</v>
      </c>
      <c r="Y401" s="12" t="s">
        <v>8085</v>
      </c>
      <c r="Z401" s="18">
        <v>45461.958333333336</v>
      </c>
      <c r="AA401" s="12" t="s">
        <v>8049</v>
      </c>
    </row>
    <row r="402" ht="14.25" customHeight="1">
      <c r="A402" s="3">
        <v>2036.0</v>
      </c>
      <c r="B402" s="3">
        <v>12523.0</v>
      </c>
      <c r="C402" s="3">
        <v>2013.0</v>
      </c>
      <c r="D402" s="3">
        <v>2026.0</v>
      </c>
      <c r="E402" s="4" t="s">
        <v>8083</v>
      </c>
      <c r="F402" s="3">
        <v>14.0</v>
      </c>
      <c r="G402" s="4" t="s">
        <v>7618</v>
      </c>
      <c r="H402" s="3">
        <v>3.77080937E8</v>
      </c>
      <c r="I402" s="4" t="s">
        <v>8040</v>
      </c>
      <c r="J402" s="4" t="s">
        <v>61</v>
      </c>
      <c r="K402" s="3">
        <v>1641.0</v>
      </c>
      <c r="L402" s="4" t="s">
        <v>8041</v>
      </c>
      <c r="M402" s="3">
        <v>12.0</v>
      </c>
      <c r="N402" s="3">
        <v>0.0</v>
      </c>
      <c r="O402" s="4" t="s">
        <v>8042</v>
      </c>
      <c r="P402" s="4" t="s">
        <v>8043</v>
      </c>
      <c r="Q402" s="4" t="s">
        <v>8044</v>
      </c>
      <c r="R402" s="4" t="s">
        <v>35</v>
      </c>
      <c r="S402" s="4" t="s">
        <v>8045</v>
      </c>
      <c r="T402" s="3">
        <v>6958170.0</v>
      </c>
      <c r="U402" s="3">
        <v>6.95816986E8</v>
      </c>
      <c r="V402" s="3">
        <v>2017.0</v>
      </c>
      <c r="W402" s="4" t="s">
        <v>8080</v>
      </c>
      <c r="X402" s="4" t="s">
        <v>8084</v>
      </c>
      <c r="Y402" s="4" t="s">
        <v>8085</v>
      </c>
      <c r="Z402" s="17">
        <v>45461.958333333336</v>
      </c>
      <c r="AA402" s="4" t="s">
        <v>8049</v>
      </c>
    </row>
    <row r="403" ht="14.25" customHeight="1">
      <c r="A403" s="11">
        <v>2036.0</v>
      </c>
      <c r="B403" s="11">
        <v>12523.0</v>
      </c>
      <c r="C403" s="11">
        <v>2013.0</v>
      </c>
      <c r="D403" s="11">
        <v>2026.0</v>
      </c>
      <c r="E403" s="12" t="s">
        <v>8083</v>
      </c>
      <c r="F403" s="11">
        <v>14.0</v>
      </c>
      <c r="G403" s="12" t="s">
        <v>7618</v>
      </c>
      <c r="H403" s="11">
        <v>3.77080937E8</v>
      </c>
      <c r="I403" s="12" t="s">
        <v>8040</v>
      </c>
      <c r="J403" s="12" t="s">
        <v>61</v>
      </c>
      <c r="K403" s="11">
        <v>1641.0</v>
      </c>
      <c r="L403" s="12" t="s">
        <v>8041</v>
      </c>
      <c r="M403" s="11">
        <v>12.0</v>
      </c>
      <c r="N403" s="11">
        <v>0.0</v>
      </c>
      <c r="O403" s="12" t="s">
        <v>8042</v>
      </c>
      <c r="P403" s="12" t="s">
        <v>8043</v>
      </c>
      <c r="Q403" s="12" t="s">
        <v>8044</v>
      </c>
      <c r="R403" s="12" t="s">
        <v>35</v>
      </c>
      <c r="S403" s="12" t="s">
        <v>8045</v>
      </c>
      <c r="T403" s="11">
        <v>7.42354643E8</v>
      </c>
      <c r="U403" s="11">
        <v>7.42354643E8</v>
      </c>
      <c r="V403" s="11">
        <v>2016.0</v>
      </c>
      <c r="W403" s="12" t="s">
        <v>8080</v>
      </c>
      <c r="X403" s="12" t="s">
        <v>8084</v>
      </c>
      <c r="Y403" s="12" t="s">
        <v>8085</v>
      </c>
      <c r="Z403" s="18">
        <v>45461.958333333336</v>
      </c>
      <c r="AA403" s="12" t="s">
        <v>8049</v>
      </c>
    </row>
    <row r="404" ht="14.25" customHeight="1">
      <c r="A404" s="3">
        <v>2036.0</v>
      </c>
      <c r="B404" s="3">
        <v>12523.0</v>
      </c>
      <c r="C404" s="3">
        <v>2013.0</v>
      </c>
      <c r="D404" s="3">
        <v>2026.0</v>
      </c>
      <c r="E404" s="4" t="s">
        <v>8083</v>
      </c>
      <c r="F404" s="3">
        <v>14.0</v>
      </c>
      <c r="G404" s="4" t="s">
        <v>7618</v>
      </c>
      <c r="H404" s="3">
        <v>3.77080937E8</v>
      </c>
      <c r="I404" s="4" t="s">
        <v>8040</v>
      </c>
      <c r="J404" s="4" t="s">
        <v>61</v>
      </c>
      <c r="K404" s="3">
        <v>1641.0</v>
      </c>
      <c r="L404" s="4" t="s">
        <v>8041</v>
      </c>
      <c r="M404" s="3">
        <v>12.0</v>
      </c>
      <c r="N404" s="3">
        <v>0.0</v>
      </c>
      <c r="O404" s="4" t="s">
        <v>8042</v>
      </c>
      <c r="P404" s="4" t="s">
        <v>8043</v>
      </c>
      <c r="Q404" s="4" t="s">
        <v>8044</v>
      </c>
      <c r="R404" s="4" t="s">
        <v>35</v>
      </c>
      <c r="S404" s="4" t="s">
        <v>8045</v>
      </c>
      <c r="T404" s="3">
        <v>8276539.0</v>
      </c>
      <c r="U404" s="3">
        <v>8.27644227E8</v>
      </c>
      <c r="V404" s="3">
        <v>2021.0</v>
      </c>
      <c r="W404" s="4" t="s">
        <v>8080</v>
      </c>
      <c r="X404" s="4" t="s">
        <v>8084</v>
      </c>
      <c r="Y404" s="4" t="s">
        <v>8085</v>
      </c>
      <c r="Z404" s="17">
        <v>45461.958333333336</v>
      </c>
      <c r="AA404" s="4" t="s">
        <v>8049</v>
      </c>
    </row>
    <row r="405" ht="14.25" customHeight="1">
      <c r="A405" s="11">
        <v>2036.0</v>
      </c>
      <c r="B405" s="11">
        <v>12523.0</v>
      </c>
      <c r="C405" s="11">
        <v>2013.0</v>
      </c>
      <c r="D405" s="11">
        <v>2026.0</v>
      </c>
      <c r="E405" s="12" t="s">
        <v>8083</v>
      </c>
      <c r="F405" s="11">
        <v>14.0</v>
      </c>
      <c r="G405" s="12" t="s">
        <v>7618</v>
      </c>
      <c r="H405" s="11">
        <v>3.77080937E8</v>
      </c>
      <c r="I405" s="12" t="s">
        <v>8040</v>
      </c>
      <c r="J405" s="12" t="s">
        <v>61</v>
      </c>
      <c r="K405" s="11">
        <v>1641.0</v>
      </c>
      <c r="L405" s="12" t="s">
        <v>8041</v>
      </c>
      <c r="M405" s="11">
        <v>12.0</v>
      </c>
      <c r="N405" s="11">
        <v>0.0</v>
      </c>
      <c r="O405" s="12" t="s">
        <v>8042</v>
      </c>
      <c r="P405" s="12" t="s">
        <v>8043</v>
      </c>
      <c r="Q405" s="12" t="s">
        <v>8044</v>
      </c>
      <c r="R405" s="12" t="s">
        <v>35</v>
      </c>
      <c r="S405" s="12" t="s">
        <v>8045</v>
      </c>
      <c r="T405" s="11">
        <v>9.80642205E8</v>
      </c>
      <c r="U405" s="11">
        <v>9.80642205E8</v>
      </c>
      <c r="V405" s="11">
        <v>2023.0</v>
      </c>
      <c r="W405" s="12" t="s">
        <v>8080</v>
      </c>
      <c r="X405" s="12" t="s">
        <v>8084</v>
      </c>
      <c r="Y405" s="12" t="s">
        <v>8085</v>
      </c>
      <c r="Z405" s="18">
        <v>45461.958333333336</v>
      </c>
      <c r="AA405" s="12" t="s">
        <v>8049</v>
      </c>
    </row>
    <row r="406" ht="14.25" customHeight="1">
      <c r="A406" s="3">
        <v>2036.0</v>
      </c>
      <c r="B406" s="3">
        <v>12523.0</v>
      </c>
      <c r="C406" s="3">
        <v>2013.0</v>
      </c>
      <c r="D406" s="3">
        <v>2026.0</v>
      </c>
      <c r="E406" s="4" t="s">
        <v>8083</v>
      </c>
      <c r="F406" s="3">
        <v>14.0</v>
      </c>
      <c r="G406" s="4" t="s">
        <v>7618</v>
      </c>
      <c r="H406" s="3">
        <v>3.77080937E8</v>
      </c>
      <c r="I406" s="4" t="s">
        <v>8040</v>
      </c>
      <c r="J406" s="4" t="s">
        <v>61</v>
      </c>
      <c r="K406" s="3">
        <v>1641.0</v>
      </c>
      <c r="L406" s="4" t="s">
        <v>8074</v>
      </c>
      <c r="M406" s="3">
        <v>0.0</v>
      </c>
      <c r="N406" s="3">
        <v>0.0</v>
      </c>
      <c r="O406" s="4" t="s">
        <v>8042</v>
      </c>
      <c r="P406" s="4" t="s">
        <v>8043</v>
      </c>
      <c r="Q406" s="4" t="s">
        <v>8044</v>
      </c>
      <c r="R406" s="4" t="s">
        <v>35</v>
      </c>
      <c r="S406" s="4" t="s">
        <v>8045</v>
      </c>
      <c r="T406" s="3">
        <v>0.0</v>
      </c>
      <c r="U406" s="3">
        <v>0.0</v>
      </c>
      <c r="V406" s="3">
        <v>2020.0</v>
      </c>
      <c r="W406" s="4" t="s">
        <v>8080</v>
      </c>
      <c r="X406" s="4" t="s">
        <v>8084</v>
      </c>
      <c r="Y406" s="4" t="s">
        <v>8085</v>
      </c>
      <c r="Z406" s="17">
        <v>45461.958333333336</v>
      </c>
      <c r="AA406" s="4" t="s">
        <v>8049</v>
      </c>
    </row>
    <row r="407" ht="14.25" customHeight="1">
      <c r="A407" s="11">
        <v>2036.0</v>
      </c>
      <c r="B407" s="11">
        <v>12523.0</v>
      </c>
      <c r="C407" s="11">
        <v>2013.0</v>
      </c>
      <c r="D407" s="11">
        <v>2026.0</v>
      </c>
      <c r="E407" s="12" t="s">
        <v>8083</v>
      </c>
      <c r="F407" s="11">
        <v>14.0</v>
      </c>
      <c r="G407" s="12" t="s">
        <v>7618</v>
      </c>
      <c r="H407" s="11">
        <v>3.77080937E8</v>
      </c>
      <c r="I407" s="12" t="s">
        <v>8040</v>
      </c>
      <c r="J407" s="12" t="s">
        <v>61</v>
      </c>
      <c r="K407" s="11">
        <v>1641.0</v>
      </c>
      <c r="L407" s="12" t="s">
        <v>8074</v>
      </c>
      <c r="M407" s="11">
        <v>0.0</v>
      </c>
      <c r="N407" s="11">
        <v>0.0</v>
      </c>
      <c r="O407" s="12" t="s">
        <v>8042</v>
      </c>
      <c r="P407" s="12" t="s">
        <v>8043</v>
      </c>
      <c r="Q407" s="12" t="s">
        <v>8044</v>
      </c>
      <c r="R407" s="12" t="s">
        <v>35</v>
      </c>
      <c r="S407" s="12" t="s">
        <v>8045</v>
      </c>
      <c r="T407" s="11">
        <v>79.0</v>
      </c>
      <c r="U407" s="11">
        <v>0.0</v>
      </c>
      <c r="V407" s="11">
        <v>2024.0</v>
      </c>
      <c r="W407" s="12" t="s">
        <v>8080</v>
      </c>
      <c r="X407" s="12" t="s">
        <v>8084</v>
      </c>
      <c r="Y407" s="12" t="s">
        <v>8085</v>
      </c>
      <c r="Z407" s="18">
        <v>45461.958333333336</v>
      </c>
      <c r="AA407" s="12" t="s">
        <v>8049</v>
      </c>
    </row>
    <row r="408" ht="14.25" customHeight="1">
      <c r="A408" s="3">
        <v>2036.0</v>
      </c>
      <c r="B408" s="3">
        <v>12523.0</v>
      </c>
      <c r="C408" s="3">
        <v>2013.0</v>
      </c>
      <c r="D408" s="3">
        <v>2026.0</v>
      </c>
      <c r="E408" s="4" t="s">
        <v>8083</v>
      </c>
      <c r="F408" s="3">
        <v>14.0</v>
      </c>
      <c r="G408" s="4" t="s">
        <v>7618</v>
      </c>
      <c r="H408" s="3">
        <v>3.77080937E8</v>
      </c>
      <c r="I408" s="4" t="s">
        <v>8040</v>
      </c>
      <c r="J408" s="4" t="s">
        <v>61</v>
      </c>
      <c r="K408" s="3">
        <v>1641.0</v>
      </c>
      <c r="L408" s="4" t="s">
        <v>8074</v>
      </c>
      <c r="M408" s="3">
        <v>0.0</v>
      </c>
      <c r="N408" s="3">
        <v>0.0</v>
      </c>
      <c r="O408" s="4" t="s">
        <v>8042</v>
      </c>
      <c r="P408" s="4" t="s">
        <v>8043</v>
      </c>
      <c r="Q408" s="4" t="s">
        <v>8044</v>
      </c>
      <c r="R408" s="4" t="s">
        <v>35</v>
      </c>
      <c r="S408" s="4" t="s">
        <v>8045</v>
      </c>
      <c r="T408" s="3">
        <v>1.529190118E9</v>
      </c>
      <c r="U408" s="3">
        <v>1.529190118E9</v>
      </c>
      <c r="V408" s="3">
        <v>2022.0</v>
      </c>
      <c r="W408" s="4" t="s">
        <v>8080</v>
      </c>
      <c r="X408" s="4" t="s">
        <v>8084</v>
      </c>
      <c r="Y408" s="4" t="s">
        <v>8085</v>
      </c>
      <c r="Z408" s="17">
        <v>45461.958333333336</v>
      </c>
      <c r="AA408" s="4" t="s">
        <v>8049</v>
      </c>
    </row>
    <row r="409" ht="14.25" customHeight="1">
      <c r="A409" s="11">
        <v>2036.0</v>
      </c>
      <c r="B409" s="11">
        <v>12523.0</v>
      </c>
      <c r="C409" s="11">
        <v>2013.0</v>
      </c>
      <c r="D409" s="11">
        <v>2026.0</v>
      </c>
      <c r="E409" s="12" t="s">
        <v>8083</v>
      </c>
      <c r="F409" s="11">
        <v>14.0</v>
      </c>
      <c r="G409" s="12" t="s">
        <v>7618</v>
      </c>
      <c r="H409" s="11">
        <v>3.77080937E8</v>
      </c>
      <c r="I409" s="12" t="s">
        <v>8040</v>
      </c>
      <c r="J409" s="12" t="s">
        <v>61</v>
      </c>
      <c r="K409" s="11">
        <v>1641.0</v>
      </c>
      <c r="L409" s="12" t="s">
        <v>8074</v>
      </c>
      <c r="M409" s="11">
        <v>0.0</v>
      </c>
      <c r="N409" s="11">
        <v>0.0</v>
      </c>
      <c r="O409" s="12" t="s">
        <v>8042</v>
      </c>
      <c r="P409" s="12" t="s">
        <v>8043</v>
      </c>
      <c r="Q409" s="12" t="s">
        <v>8044</v>
      </c>
      <c r="R409" s="12" t="s">
        <v>35</v>
      </c>
      <c r="S409" s="12" t="s">
        <v>8045</v>
      </c>
      <c r="T409" s="11">
        <v>1529720.0</v>
      </c>
      <c r="U409" s="11">
        <v>1.52986272E8</v>
      </c>
      <c r="V409" s="11">
        <v>2019.0</v>
      </c>
      <c r="W409" s="12" t="s">
        <v>8080</v>
      </c>
      <c r="X409" s="12" t="s">
        <v>8084</v>
      </c>
      <c r="Y409" s="12" t="s">
        <v>8085</v>
      </c>
      <c r="Z409" s="18">
        <v>45461.958333333336</v>
      </c>
      <c r="AA409" s="12" t="s">
        <v>8049</v>
      </c>
    </row>
    <row r="410" ht="14.25" customHeight="1">
      <c r="A410" s="3">
        <v>2036.0</v>
      </c>
      <c r="B410" s="3">
        <v>12523.0</v>
      </c>
      <c r="C410" s="3">
        <v>2013.0</v>
      </c>
      <c r="D410" s="3">
        <v>2026.0</v>
      </c>
      <c r="E410" s="4" t="s">
        <v>8083</v>
      </c>
      <c r="F410" s="3">
        <v>14.0</v>
      </c>
      <c r="G410" s="4" t="s">
        <v>7618</v>
      </c>
      <c r="H410" s="3">
        <v>3.77080937E8</v>
      </c>
      <c r="I410" s="4" t="s">
        <v>8040</v>
      </c>
      <c r="J410" s="4" t="s">
        <v>61</v>
      </c>
      <c r="K410" s="3">
        <v>1641.0</v>
      </c>
      <c r="L410" s="4" t="s">
        <v>8074</v>
      </c>
      <c r="M410" s="3">
        <v>0.0</v>
      </c>
      <c r="N410" s="3">
        <v>0.0</v>
      </c>
      <c r="O410" s="4" t="s">
        <v>8042</v>
      </c>
      <c r="P410" s="4" t="s">
        <v>8043</v>
      </c>
      <c r="Q410" s="4" t="s">
        <v>8044</v>
      </c>
      <c r="R410" s="4" t="s">
        <v>35</v>
      </c>
      <c r="S410" s="4" t="s">
        <v>8045</v>
      </c>
      <c r="T410" s="3">
        <v>2.1970744E7</v>
      </c>
      <c r="U410" s="3">
        <v>1.259287609E9</v>
      </c>
      <c r="V410" s="3">
        <v>2018.0</v>
      </c>
      <c r="W410" s="4" t="s">
        <v>8080</v>
      </c>
      <c r="X410" s="4" t="s">
        <v>8084</v>
      </c>
      <c r="Y410" s="4" t="s">
        <v>8085</v>
      </c>
      <c r="Z410" s="17">
        <v>45461.958333333336</v>
      </c>
      <c r="AA410" s="4" t="s">
        <v>8049</v>
      </c>
    </row>
    <row r="411" ht="14.25" customHeight="1">
      <c r="A411" s="11">
        <v>2036.0</v>
      </c>
      <c r="B411" s="11">
        <v>12523.0</v>
      </c>
      <c r="C411" s="11">
        <v>2013.0</v>
      </c>
      <c r="D411" s="11">
        <v>2026.0</v>
      </c>
      <c r="E411" s="12" t="s">
        <v>8083</v>
      </c>
      <c r="F411" s="11">
        <v>14.0</v>
      </c>
      <c r="G411" s="12" t="s">
        <v>7618</v>
      </c>
      <c r="H411" s="11">
        <v>3.77080937E8</v>
      </c>
      <c r="I411" s="12" t="s">
        <v>8040</v>
      </c>
      <c r="J411" s="12" t="s">
        <v>61</v>
      </c>
      <c r="K411" s="11">
        <v>1641.0</v>
      </c>
      <c r="L411" s="12" t="s">
        <v>8074</v>
      </c>
      <c r="M411" s="11">
        <v>0.0</v>
      </c>
      <c r="N411" s="11">
        <v>0.0</v>
      </c>
      <c r="O411" s="12" t="s">
        <v>8042</v>
      </c>
      <c r="P411" s="12" t="s">
        <v>8043</v>
      </c>
      <c r="Q411" s="12" t="s">
        <v>8044</v>
      </c>
      <c r="R411" s="12" t="s">
        <v>35</v>
      </c>
      <c r="S411" s="12" t="s">
        <v>8045</v>
      </c>
      <c r="T411" s="11">
        <v>6958170.0</v>
      </c>
      <c r="U411" s="11">
        <v>6.95816986E8</v>
      </c>
      <c r="V411" s="11">
        <v>2017.0</v>
      </c>
      <c r="W411" s="12" t="s">
        <v>8080</v>
      </c>
      <c r="X411" s="12" t="s">
        <v>8084</v>
      </c>
      <c r="Y411" s="12" t="s">
        <v>8085</v>
      </c>
      <c r="Z411" s="18">
        <v>45461.958333333336</v>
      </c>
      <c r="AA411" s="12" t="s">
        <v>8049</v>
      </c>
    </row>
    <row r="412" ht="14.25" customHeight="1">
      <c r="A412" s="3">
        <v>2036.0</v>
      </c>
      <c r="B412" s="3">
        <v>12523.0</v>
      </c>
      <c r="C412" s="3">
        <v>2013.0</v>
      </c>
      <c r="D412" s="3">
        <v>2026.0</v>
      </c>
      <c r="E412" s="4" t="s">
        <v>8083</v>
      </c>
      <c r="F412" s="3">
        <v>14.0</v>
      </c>
      <c r="G412" s="4" t="s">
        <v>7618</v>
      </c>
      <c r="H412" s="3">
        <v>3.77080937E8</v>
      </c>
      <c r="I412" s="4" t="s">
        <v>8040</v>
      </c>
      <c r="J412" s="4" t="s">
        <v>61</v>
      </c>
      <c r="K412" s="3">
        <v>1641.0</v>
      </c>
      <c r="L412" s="4" t="s">
        <v>8074</v>
      </c>
      <c r="M412" s="3">
        <v>0.0</v>
      </c>
      <c r="N412" s="3">
        <v>0.0</v>
      </c>
      <c r="O412" s="4" t="s">
        <v>8042</v>
      </c>
      <c r="P412" s="4" t="s">
        <v>8043</v>
      </c>
      <c r="Q412" s="4" t="s">
        <v>8044</v>
      </c>
      <c r="R412" s="4" t="s">
        <v>35</v>
      </c>
      <c r="S412" s="4" t="s">
        <v>8045</v>
      </c>
      <c r="T412" s="3">
        <v>7.42354643E8</v>
      </c>
      <c r="U412" s="3">
        <v>7.42354643E8</v>
      </c>
      <c r="V412" s="3">
        <v>2016.0</v>
      </c>
      <c r="W412" s="4" t="s">
        <v>8080</v>
      </c>
      <c r="X412" s="4" t="s">
        <v>8084</v>
      </c>
      <c r="Y412" s="4" t="s">
        <v>8085</v>
      </c>
      <c r="Z412" s="17">
        <v>45461.958333333336</v>
      </c>
      <c r="AA412" s="4" t="s">
        <v>8049</v>
      </c>
    </row>
    <row r="413" ht="14.25" customHeight="1">
      <c r="A413" s="11">
        <v>2036.0</v>
      </c>
      <c r="B413" s="11">
        <v>12523.0</v>
      </c>
      <c r="C413" s="11">
        <v>2013.0</v>
      </c>
      <c r="D413" s="11">
        <v>2026.0</v>
      </c>
      <c r="E413" s="12" t="s">
        <v>8083</v>
      </c>
      <c r="F413" s="11">
        <v>14.0</v>
      </c>
      <c r="G413" s="12" t="s">
        <v>7618</v>
      </c>
      <c r="H413" s="11">
        <v>3.77080937E8</v>
      </c>
      <c r="I413" s="12" t="s">
        <v>8040</v>
      </c>
      <c r="J413" s="12" t="s">
        <v>61</v>
      </c>
      <c r="K413" s="11">
        <v>1641.0</v>
      </c>
      <c r="L413" s="12" t="s">
        <v>8074</v>
      </c>
      <c r="M413" s="11">
        <v>0.0</v>
      </c>
      <c r="N413" s="11">
        <v>0.0</v>
      </c>
      <c r="O413" s="12" t="s">
        <v>8042</v>
      </c>
      <c r="P413" s="12" t="s">
        <v>8043</v>
      </c>
      <c r="Q413" s="12" t="s">
        <v>8044</v>
      </c>
      <c r="R413" s="12" t="s">
        <v>35</v>
      </c>
      <c r="S413" s="12" t="s">
        <v>8045</v>
      </c>
      <c r="T413" s="11">
        <v>8276539.0</v>
      </c>
      <c r="U413" s="11">
        <v>8.27644227E8</v>
      </c>
      <c r="V413" s="11">
        <v>2021.0</v>
      </c>
      <c r="W413" s="12" t="s">
        <v>8080</v>
      </c>
      <c r="X413" s="12" t="s">
        <v>8084</v>
      </c>
      <c r="Y413" s="12" t="s">
        <v>8085</v>
      </c>
      <c r="Z413" s="18">
        <v>45461.958333333336</v>
      </c>
      <c r="AA413" s="12" t="s">
        <v>8049</v>
      </c>
    </row>
    <row r="414" ht="14.25" customHeight="1">
      <c r="A414" s="3">
        <v>2036.0</v>
      </c>
      <c r="B414" s="3">
        <v>12523.0</v>
      </c>
      <c r="C414" s="3">
        <v>2013.0</v>
      </c>
      <c r="D414" s="3">
        <v>2026.0</v>
      </c>
      <c r="E414" s="4" t="s">
        <v>8083</v>
      </c>
      <c r="F414" s="3">
        <v>14.0</v>
      </c>
      <c r="G414" s="4" t="s">
        <v>7618</v>
      </c>
      <c r="H414" s="3">
        <v>3.77080937E8</v>
      </c>
      <c r="I414" s="4" t="s">
        <v>8040</v>
      </c>
      <c r="J414" s="4" t="s">
        <v>61</v>
      </c>
      <c r="K414" s="3">
        <v>1641.0</v>
      </c>
      <c r="L414" s="4" t="s">
        <v>8074</v>
      </c>
      <c r="M414" s="3">
        <v>0.0</v>
      </c>
      <c r="N414" s="3">
        <v>0.0</v>
      </c>
      <c r="O414" s="4" t="s">
        <v>8042</v>
      </c>
      <c r="P414" s="4" t="s">
        <v>8043</v>
      </c>
      <c r="Q414" s="4" t="s">
        <v>8044</v>
      </c>
      <c r="R414" s="4" t="s">
        <v>35</v>
      </c>
      <c r="S414" s="4" t="s">
        <v>8045</v>
      </c>
      <c r="T414" s="3">
        <v>9.80642205E8</v>
      </c>
      <c r="U414" s="3">
        <v>9.80642205E8</v>
      </c>
      <c r="V414" s="3">
        <v>2023.0</v>
      </c>
      <c r="W414" s="4" t="s">
        <v>8080</v>
      </c>
      <c r="X414" s="4" t="s">
        <v>8084</v>
      </c>
      <c r="Y414" s="4" t="s">
        <v>8085</v>
      </c>
      <c r="Z414" s="17">
        <v>45461.958333333336</v>
      </c>
      <c r="AA414" s="4" t="s">
        <v>8049</v>
      </c>
    </row>
    <row r="415" ht="14.25" customHeight="1">
      <c r="A415" s="11">
        <v>2035.0</v>
      </c>
      <c r="B415" s="11">
        <v>12522.0</v>
      </c>
      <c r="C415" s="11">
        <v>2013.0</v>
      </c>
      <c r="D415" s="11">
        <v>2026.0</v>
      </c>
      <c r="E415" s="12" t="s">
        <v>8086</v>
      </c>
      <c r="F415" s="11">
        <v>14.0</v>
      </c>
      <c r="G415" s="12" t="s">
        <v>7618</v>
      </c>
      <c r="H415" s="11">
        <v>9.60826172E8</v>
      </c>
      <c r="I415" s="12" t="s">
        <v>8040</v>
      </c>
      <c r="J415" s="12" t="s">
        <v>61</v>
      </c>
      <c r="K415" s="11">
        <v>965.0</v>
      </c>
      <c r="L415" s="12" t="s">
        <v>8041</v>
      </c>
      <c r="M415" s="11">
        <v>0.0</v>
      </c>
      <c r="N415" s="11">
        <v>0.0</v>
      </c>
      <c r="O415" s="12" t="s">
        <v>8042</v>
      </c>
      <c r="P415" s="12" t="s">
        <v>8043</v>
      </c>
      <c r="Q415" s="12" t="s">
        <v>8044</v>
      </c>
      <c r="R415" s="12" t="s">
        <v>35</v>
      </c>
      <c r="S415" s="12" t="s">
        <v>8045</v>
      </c>
      <c r="T415" s="11">
        <v>0.0</v>
      </c>
      <c r="U415" s="11">
        <v>0.0</v>
      </c>
      <c r="V415" s="11">
        <v>2021.0</v>
      </c>
      <c r="W415" s="12" t="s">
        <v>8064</v>
      </c>
      <c r="X415" s="12" t="s">
        <v>8087</v>
      </c>
      <c r="Y415" s="12" t="s">
        <v>8088</v>
      </c>
      <c r="Z415" s="18">
        <v>45461.958333333336</v>
      </c>
      <c r="AA415" s="12" t="s">
        <v>8049</v>
      </c>
    </row>
    <row r="416" ht="14.25" customHeight="1">
      <c r="A416" s="3">
        <v>2035.0</v>
      </c>
      <c r="B416" s="3">
        <v>12522.0</v>
      </c>
      <c r="C416" s="3">
        <v>2013.0</v>
      </c>
      <c r="D416" s="3">
        <v>2026.0</v>
      </c>
      <c r="E416" s="4" t="s">
        <v>8086</v>
      </c>
      <c r="F416" s="3">
        <v>14.0</v>
      </c>
      <c r="G416" s="4" t="s">
        <v>7618</v>
      </c>
      <c r="H416" s="3">
        <v>9.60826172E8</v>
      </c>
      <c r="I416" s="4" t="s">
        <v>8040</v>
      </c>
      <c r="J416" s="4" t="s">
        <v>61</v>
      </c>
      <c r="K416" s="3">
        <v>965.0</v>
      </c>
      <c r="L416" s="4" t="s">
        <v>8041</v>
      </c>
      <c r="M416" s="3">
        <v>0.0</v>
      </c>
      <c r="N416" s="3">
        <v>0.0</v>
      </c>
      <c r="O416" s="4" t="s">
        <v>8042</v>
      </c>
      <c r="P416" s="4" t="s">
        <v>8043</v>
      </c>
      <c r="Q416" s="4" t="s">
        <v>8044</v>
      </c>
      <c r="R416" s="4" t="s">
        <v>35</v>
      </c>
      <c r="S416" s="4" t="s">
        <v>8045</v>
      </c>
      <c r="T416" s="3">
        <v>1.1747514E7</v>
      </c>
      <c r="U416" s="3">
        <v>4.68849651E8</v>
      </c>
      <c r="V416" s="3">
        <v>2020.0</v>
      </c>
      <c r="W416" s="4" t="s">
        <v>8064</v>
      </c>
      <c r="X416" s="4" t="s">
        <v>8087</v>
      </c>
      <c r="Y416" s="4" t="s">
        <v>8088</v>
      </c>
      <c r="Z416" s="17">
        <v>45461.958333333336</v>
      </c>
      <c r="AA416" s="4" t="s">
        <v>8049</v>
      </c>
    </row>
    <row r="417" ht="14.25" customHeight="1">
      <c r="A417" s="11">
        <v>2035.0</v>
      </c>
      <c r="B417" s="11">
        <v>12522.0</v>
      </c>
      <c r="C417" s="11">
        <v>2013.0</v>
      </c>
      <c r="D417" s="11">
        <v>2026.0</v>
      </c>
      <c r="E417" s="12" t="s">
        <v>8086</v>
      </c>
      <c r="F417" s="11">
        <v>14.0</v>
      </c>
      <c r="G417" s="12" t="s">
        <v>7618</v>
      </c>
      <c r="H417" s="11">
        <v>9.60826172E8</v>
      </c>
      <c r="I417" s="12" t="s">
        <v>8040</v>
      </c>
      <c r="J417" s="12" t="s">
        <v>61</v>
      </c>
      <c r="K417" s="11">
        <v>965.0</v>
      </c>
      <c r="L417" s="12" t="s">
        <v>8041</v>
      </c>
      <c r="M417" s="11">
        <v>0.0</v>
      </c>
      <c r="N417" s="11">
        <v>0.0</v>
      </c>
      <c r="O417" s="12" t="s">
        <v>8042</v>
      </c>
      <c r="P417" s="12" t="s">
        <v>8043</v>
      </c>
      <c r="Q417" s="12" t="s">
        <v>8044</v>
      </c>
      <c r="R417" s="12" t="s">
        <v>35</v>
      </c>
      <c r="S417" s="12" t="s">
        <v>8045</v>
      </c>
      <c r="T417" s="11">
        <v>1.5488996E7</v>
      </c>
      <c r="U417" s="11">
        <v>1.4673996E7</v>
      </c>
      <c r="V417" s="11">
        <v>2016.0</v>
      </c>
      <c r="W417" s="12" t="s">
        <v>8064</v>
      </c>
      <c r="X417" s="12" t="s">
        <v>8087</v>
      </c>
      <c r="Y417" s="12" t="s">
        <v>8088</v>
      </c>
      <c r="Z417" s="18">
        <v>45461.958333333336</v>
      </c>
      <c r="AA417" s="12" t="s">
        <v>8049</v>
      </c>
    </row>
    <row r="418" ht="14.25" customHeight="1">
      <c r="A418" s="3">
        <v>2035.0</v>
      </c>
      <c r="B418" s="3">
        <v>12522.0</v>
      </c>
      <c r="C418" s="3">
        <v>2013.0</v>
      </c>
      <c r="D418" s="3">
        <v>2026.0</v>
      </c>
      <c r="E418" s="4" t="s">
        <v>8086</v>
      </c>
      <c r="F418" s="3">
        <v>14.0</v>
      </c>
      <c r="G418" s="4" t="s">
        <v>7618</v>
      </c>
      <c r="H418" s="3">
        <v>9.60826172E8</v>
      </c>
      <c r="I418" s="4" t="s">
        <v>8040</v>
      </c>
      <c r="J418" s="4" t="s">
        <v>61</v>
      </c>
      <c r="K418" s="3">
        <v>965.0</v>
      </c>
      <c r="L418" s="4" t="s">
        <v>8041</v>
      </c>
      <c r="M418" s="3">
        <v>0.0</v>
      </c>
      <c r="N418" s="3">
        <v>0.0</v>
      </c>
      <c r="O418" s="4" t="s">
        <v>8042</v>
      </c>
      <c r="P418" s="4" t="s">
        <v>8043</v>
      </c>
      <c r="Q418" s="4" t="s">
        <v>8044</v>
      </c>
      <c r="R418" s="4" t="s">
        <v>35</v>
      </c>
      <c r="S418" s="4" t="s">
        <v>8045</v>
      </c>
      <c r="T418" s="3">
        <v>1.588054661E9</v>
      </c>
      <c r="U418" s="3">
        <v>1.588054661E9</v>
      </c>
      <c r="V418" s="3">
        <v>2023.0</v>
      </c>
      <c r="W418" s="4" t="s">
        <v>8064</v>
      </c>
      <c r="X418" s="4" t="s">
        <v>8087</v>
      </c>
      <c r="Y418" s="4" t="s">
        <v>8088</v>
      </c>
      <c r="Z418" s="17">
        <v>45461.958333333336</v>
      </c>
      <c r="AA418" s="4" t="s">
        <v>8049</v>
      </c>
    </row>
    <row r="419" ht="14.25" customHeight="1">
      <c r="A419" s="11">
        <v>2035.0</v>
      </c>
      <c r="B419" s="11">
        <v>12522.0</v>
      </c>
      <c r="C419" s="11">
        <v>2013.0</v>
      </c>
      <c r="D419" s="11">
        <v>2026.0</v>
      </c>
      <c r="E419" s="12" t="s">
        <v>8086</v>
      </c>
      <c r="F419" s="11">
        <v>14.0</v>
      </c>
      <c r="G419" s="12" t="s">
        <v>7618</v>
      </c>
      <c r="H419" s="11">
        <v>9.60826172E8</v>
      </c>
      <c r="I419" s="12" t="s">
        <v>8040</v>
      </c>
      <c r="J419" s="12" t="s">
        <v>61</v>
      </c>
      <c r="K419" s="11">
        <v>965.0</v>
      </c>
      <c r="L419" s="12" t="s">
        <v>8041</v>
      </c>
      <c r="M419" s="11">
        <v>0.0</v>
      </c>
      <c r="N419" s="11">
        <v>0.0</v>
      </c>
      <c r="O419" s="12" t="s">
        <v>8042</v>
      </c>
      <c r="P419" s="12" t="s">
        <v>8043</v>
      </c>
      <c r="Q419" s="12" t="s">
        <v>8044</v>
      </c>
      <c r="R419" s="12" t="s">
        <v>35</v>
      </c>
      <c r="S419" s="12" t="s">
        <v>8045</v>
      </c>
      <c r="T419" s="11">
        <v>2.55644558E8</v>
      </c>
      <c r="U419" s="11">
        <v>1.176954416E9</v>
      </c>
      <c r="V419" s="11">
        <v>2024.0</v>
      </c>
      <c r="W419" s="12" t="s">
        <v>8064</v>
      </c>
      <c r="X419" s="12" t="s">
        <v>8087</v>
      </c>
      <c r="Y419" s="12" t="s">
        <v>8088</v>
      </c>
      <c r="Z419" s="18">
        <v>45461.958333333336</v>
      </c>
      <c r="AA419" s="12" t="s">
        <v>8049</v>
      </c>
    </row>
    <row r="420" ht="14.25" customHeight="1">
      <c r="A420" s="3">
        <v>2035.0</v>
      </c>
      <c r="B420" s="3">
        <v>12522.0</v>
      </c>
      <c r="C420" s="3">
        <v>2013.0</v>
      </c>
      <c r="D420" s="3">
        <v>2026.0</v>
      </c>
      <c r="E420" s="4" t="s">
        <v>8086</v>
      </c>
      <c r="F420" s="3">
        <v>14.0</v>
      </c>
      <c r="G420" s="4" t="s">
        <v>7618</v>
      </c>
      <c r="H420" s="3">
        <v>9.60826172E8</v>
      </c>
      <c r="I420" s="4" t="s">
        <v>8040</v>
      </c>
      <c r="J420" s="4" t="s">
        <v>61</v>
      </c>
      <c r="K420" s="3">
        <v>965.0</v>
      </c>
      <c r="L420" s="4" t="s">
        <v>8041</v>
      </c>
      <c r="M420" s="3">
        <v>0.0</v>
      </c>
      <c r="N420" s="3">
        <v>0.0</v>
      </c>
      <c r="O420" s="4" t="s">
        <v>8042</v>
      </c>
      <c r="P420" s="4" t="s">
        <v>8043</v>
      </c>
      <c r="Q420" s="4" t="s">
        <v>8044</v>
      </c>
      <c r="R420" s="4" t="s">
        <v>35</v>
      </c>
      <c r="S420" s="4" t="s">
        <v>8045</v>
      </c>
      <c r="T420" s="3">
        <v>3.151729113E9</v>
      </c>
      <c r="U420" s="3">
        <v>3.151729113E9</v>
      </c>
      <c r="V420" s="3">
        <v>2022.0</v>
      </c>
      <c r="W420" s="4" t="s">
        <v>8064</v>
      </c>
      <c r="X420" s="4" t="s">
        <v>8087</v>
      </c>
      <c r="Y420" s="4" t="s">
        <v>8088</v>
      </c>
      <c r="Z420" s="17">
        <v>45461.958333333336</v>
      </c>
      <c r="AA420" s="4" t="s">
        <v>8049</v>
      </c>
    </row>
    <row r="421" ht="14.25" customHeight="1">
      <c r="A421" s="11">
        <v>2035.0</v>
      </c>
      <c r="B421" s="11">
        <v>12522.0</v>
      </c>
      <c r="C421" s="11">
        <v>2013.0</v>
      </c>
      <c r="D421" s="11">
        <v>2026.0</v>
      </c>
      <c r="E421" s="12" t="s">
        <v>8086</v>
      </c>
      <c r="F421" s="11">
        <v>14.0</v>
      </c>
      <c r="G421" s="12" t="s">
        <v>7618</v>
      </c>
      <c r="H421" s="11">
        <v>9.60826172E8</v>
      </c>
      <c r="I421" s="12" t="s">
        <v>8040</v>
      </c>
      <c r="J421" s="12" t="s">
        <v>61</v>
      </c>
      <c r="K421" s="11">
        <v>965.0</v>
      </c>
      <c r="L421" s="12" t="s">
        <v>8041</v>
      </c>
      <c r="M421" s="11">
        <v>0.0</v>
      </c>
      <c r="N421" s="11">
        <v>0.0</v>
      </c>
      <c r="O421" s="12" t="s">
        <v>8042</v>
      </c>
      <c r="P421" s="12" t="s">
        <v>8043</v>
      </c>
      <c r="Q421" s="12" t="s">
        <v>8044</v>
      </c>
      <c r="R421" s="12" t="s">
        <v>35</v>
      </c>
      <c r="S421" s="12" t="s">
        <v>8045</v>
      </c>
      <c r="T421" s="11">
        <v>4000085.0</v>
      </c>
      <c r="U421" s="11">
        <v>2.06118191E8</v>
      </c>
      <c r="V421" s="11">
        <v>2018.0</v>
      </c>
      <c r="W421" s="12" t="s">
        <v>8064</v>
      </c>
      <c r="X421" s="12" t="s">
        <v>8087</v>
      </c>
      <c r="Y421" s="12" t="s">
        <v>8088</v>
      </c>
      <c r="Z421" s="18">
        <v>45461.958333333336</v>
      </c>
      <c r="AA421" s="12" t="s">
        <v>8049</v>
      </c>
    </row>
    <row r="422" ht="14.25" customHeight="1">
      <c r="A422" s="3">
        <v>2035.0</v>
      </c>
      <c r="B422" s="3">
        <v>12522.0</v>
      </c>
      <c r="C422" s="3">
        <v>2013.0</v>
      </c>
      <c r="D422" s="3">
        <v>2026.0</v>
      </c>
      <c r="E422" s="4" t="s">
        <v>8086</v>
      </c>
      <c r="F422" s="3">
        <v>14.0</v>
      </c>
      <c r="G422" s="4" t="s">
        <v>7618</v>
      </c>
      <c r="H422" s="3">
        <v>9.60826172E8</v>
      </c>
      <c r="I422" s="4" t="s">
        <v>8040</v>
      </c>
      <c r="J422" s="4" t="s">
        <v>61</v>
      </c>
      <c r="K422" s="3">
        <v>965.0</v>
      </c>
      <c r="L422" s="4" t="s">
        <v>8041</v>
      </c>
      <c r="M422" s="3">
        <v>0.0</v>
      </c>
      <c r="N422" s="3">
        <v>0.0</v>
      </c>
      <c r="O422" s="4" t="s">
        <v>8042</v>
      </c>
      <c r="P422" s="4" t="s">
        <v>8043</v>
      </c>
      <c r="Q422" s="4" t="s">
        <v>8044</v>
      </c>
      <c r="R422" s="4" t="s">
        <v>35</v>
      </c>
      <c r="S422" s="4" t="s">
        <v>8045</v>
      </c>
      <c r="T422" s="3">
        <v>5882137.0</v>
      </c>
      <c r="U422" s="3">
        <v>5.88202699E8</v>
      </c>
      <c r="V422" s="3">
        <v>2019.0</v>
      </c>
      <c r="W422" s="4" t="s">
        <v>8064</v>
      </c>
      <c r="X422" s="4" t="s">
        <v>8087</v>
      </c>
      <c r="Y422" s="4" t="s">
        <v>8088</v>
      </c>
      <c r="Z422" s="17">
        <v>45461.958333333336</v>
      </c>
      <c r="AA422" s="4" t="s">
        <v>8049</v>
      </c>
    </row>
    <row r="423" ht="14.25" customHeight="1">
      <c r="A423" s="11">
        <v>2035.0</v>
      </c>
      <c r="B423" s="11">
        <v>12522.0</v>
      </c>
      <c r="C423" s="11">
        <v>2013.0</v>
      </c>
      <c r="D423" s="11">
        <v>2026.0</v>
      </c>
      <c r="E423" s="12" t="s">
        <v>8086</v>
      </c>
      <c r="F423" s="11">
        <v>14.0</v>
      </c>
      <c r="G423" s="12" t="s">
        <v>7618</v>
      </c>
      <c r="H423" s="11">
        <v>9.60826172E8</v>
      </c>
      <c r="I423" s="12" t="s">
        <v>8040</v>
      </c>
      <c r="J423" s="12" t="s">
        <v>61</v>
      </c>
      <c r="K423" s="11">
        <v>965.0</v>
      </c>
      <c r="L423" s="12" t="s">
        <v>8041</v>
      </c>
      <c r="M423" s="11">
        <v>0.0</v>
      </c>
      <c r="N423" s="11">
        <v>0.0</v>
      </c>
      <c r="O423" s="12" t="s">
        <v>8042</v>
      </c>
      <c r="P423" s="12" t="s">
        <v>8043</v>
      </c>
      <c r="Q423" s="12" t="s">
        <v>8044</v>
      </c>
      <c r="R423" s="12" t="s">
        <v>35</v>
      </c>
      <c r="S423" s="12" t="s">
        <v>8045</v>
      </c>
      <c r="T423" s="11">
        <v>6308936.0</v>
      </c>
      <c r="U423" s="11">
        <v>6.30893192E8</v>
      </c>
      <c r="V423" s="11">
        <v>2017.0</v>
      </c>
      <c r="W423" s="12" t="s">
        <v>8064</v>
      </c>
      <c r="X423" s="12" t="s">
        <v>8087</v>
      </c>
      <c r="Y423" s="12" t="s">
        <v>8088</v>
      </c>
      <c r="Z423" s="18">
        <v>45461.958333333336</v>
      </c>
      <c r="AA423" s="12" t="s">
        <v>8049</v>
      </c>
    </row>
    <row r="424" ht="14.25" customHeight="1">
      <c r="A424" s="3">
        <v>2035.0</v>
      </c>
      <c r="B424" s="3">
        <v>12522.0</v>
      </c>
      <c r="C424" s="3">
        <v>2013.0</v>
      </c>
      <c r="D424" s="3">
        <v>2026.0</v>
      </c>
      <c r="E424" s="4" t="s">
        <v>8086</v>
      </c>
      <c r="F424" s="3">
        <v>14.0</v>
      </c>
      <c r="G424" s="4" t="s">
        <v>7618</v>
      </c>
      <c r="H424" s="3">
        <v>9.60826172E8</v>
      </c>
      <c r="I424" s="4" t="s">
        <v>8040</v>
      </c>
      <c r="J424" s="4" t="s">
        <v>61</v>
      </c>
      <c r="K424" s="3">
        <v>965.0</v>
      </c>
      <c r="L424" s="4" t="s">
        <v>8041</v>
      </c>
      <c r="M424" s="3">
        <v>12.0</v>
      </c>
      <c r="N424" s="3">
        <v>12.0</v>
      </c>
      <c r="O424" s="4" t="s">
        <v>8042</v>
      </c>
      <c r="P424" s="4" t="s">
        <v>8043</v>
      </c>
      <c r="Q424" s="4" t="s">
        <v>8044</v>
      </c>
      <c r="R424" s="4" t="s">
        <v>35</v>
      </c>
      <c r="S424" s="4" t="s">
        <v>8045</v>
      </c>
      <c r="T424" s="3">
        <v>0.0</v>
      </c>
      <c r="U424" s="3">
        <v>0.0</v>
      </c>
      <c r="V424" s="3">
        <v>2021.0</v>
      </c>
      <c r="W424" s="4" t="s">
        <v>8064</v>
      </c>
      <c r="X424" s="4" t="s">
        <v>8087</v>
      </c>
      <c r="Y424" s="4" t="s">
        <v>8088</v>
      </c>
      <c r="Z424" s="17">
        <v>45461.958333333336</v>
      </c>
      <c r="AA424" s="4" t="s">
        <v>8049</v>
      </c>
    </row>
    <row r="425" ht="14.25" customHeight="1">
      <c r="A425" s="11">
        <v>2035.0</v>
      </c>
      <c r="B425" s="11">
        <v>12522.0</v>
      </c>
      <c r="C425" s="11">
        <v>2013.0</v>
      </c>
      <c r="D425" s="11">
        <v>2026.0</v>
      </c>
      <c r="E425" s="12" t="s">
        <v>8086</v>
      </c>
      <c r="F425" s="11">
        <v>14.0</v>
      </c>
      <c r="G425" s="12" t="s">
        <v>7618</v>
      </c>
      <c r="H425" s="11">
        <v>9.60826172E8</v>
      </c>
      <c r="I425" s="12" t="s">
        <v>8040</v>
      </c>
      <c r="J425" s="12" t="s">
        <v>61</v>
      </c>
      <c r="K425" s="11">
        <v>965.0</v>
      </c>
      <c r="L425" s="12" t="s">
        <v>8041</v>
      </c>
      <c r="M425" s="11">
        <v>12.0</v>
      </c>
      <c r="N425" s="11">
        <v>12.0</v>
      </c>
      <c r="O425" s="12" t="s">
        <v>8042</v>
      </c>
      <c r="P425" s="12" t="s">
        <v>8043</v>
      </c>
      <c r="Q425" s="12" t="s">
        <v>8044</v>
      </c>
      <c r="R425" s="12" t="s">
        <v>35</v>
      </c>
      <c r="S425" s="12" t="s">
        <v>8045</v>
      </c>
      <c r="T425" s="11">
        <v>1.1747514E7</v>
      </c>
      <c r="U425" s="11">
        <v>4.68849651E8</v>
      </c>
      <c r="V425" s="11">
        <v>2020.0</v>
      </c>
      <c r="W425" s="12" t="s">
        <v>8064</v>
      </c>
      <c r="X425" s="12" t="s">
        <v>8087</v>
      </c>
      <c r="Y425" s="12" t="s">
        <v>8088</v>
      </c>
      <c r="Z425" s="18">
        <v>45461.958333333336</v>
      </c>
      <c r="AA425" s="12" t="s">
        <v>8049</v>
      </c>
    </row>
    <row r="426" ht="14.25" customHeight="1">
      <c r="A426" s="3">
        <v>2035.0</v>
      </c>
      <c r="B426" s="3">
        <v>12522.0</v>
      </c>
      <c r="C426" s="3">
        <v>2013.0</v>
      </c>
      <c r="D426" s="3">
        <v>2026.0</v>
      </c>
      <c r="E426" s="4" t="s">
        <v>8086</v>
      </c>
      <c r="F426" s="3">
        <v>14.0</v>
      </c>
      <c r="G426" s="4" t="s">
        <v>7618</v>
      </c>
      <c r="H426" s="3">
        <v>9.60826172E8</v>
      </c>
      <c r="I426" s="4" t="s">
        <v>8040</v>
      </c>
      <c r="J426" s="4" t="s">
        <v>61</v>
      </c>
      <c r="K426" s="3">
        <v>965.0</v>
      </c>
      <c r="L426" s="4" t="s">
        <v>8041</v>
      </c>
      <c r="M426" s="3">
        <v>12.0</v>
      </c>
      <c r="N426" s="3">
        <v>12.0</v>
      </c>
      <c r="O426" s="4" t="s">
        <v>8042</v>
      </c>
      <c r="P426" s="4" t="s">
        <v>8043</v>
      </c>
      <c r="Q426" s="4" t="s">
        <v>8044</v>
      </c>
      <c r="R426" s="4" t="s">
        <v>35</v>
      </c>
      <c r="S426" s="4" t="s">
        <v>8045</v>
      </c>
      <c r="T426" s="3">
        <v>1.5488996E7</v>
      </c>
      <c r="U426" s="3">
        <v>1.4673996E7</v>
      </c>
      <c r="V426" s="3">
        <v>2016.0</v>
      </c>
      <c r="W426" s="4" t="s">
        <v>8064</v>
      </c>
      <c r="X426" s="4" t="s">
        <v>8087</v>
      </c>
      <c r="Y426" s="4" t="s">
        <v>8088</v>
      </c>
      <c r="Z426" s="17">
        <v>45461.958333333336</v>
      </c>
      <c r="AA426" s="4" t="s">
        <v>8049</v>
      </c>
    </row>
    <row r="427" ht="14.25" customHeight="1">
      <c r="A427" s="11">
        <v>2035.0</v>
      </c>
      <c r="B427" s="11">
        <v>12522.0</v>
      </c>
      <c r="C427" s="11">
        <v>2013.0</v>
      </c>
      <c r="D427" s="11">
        <v>2026.0</v>
      </c>
      <c r="E427" s="12" t="s">
        <v>8086</v>
      </c>
      <c r="F427" s="11">
        <v>14.0</v>
      </c>
      <c r="G427" s="12" t="s">
        <v>7618</v>
      </c>
      <c r="H427" s="11">
        <v>9.60826172E8</v>
      </c>
      <c r="I427" s="12" t="s">
        <v>8040</v>
      </c>
      <c r="J427" s="12" t="s">
        <v>61</v>
      </c>
      <c r="K427" s="11">
        <v>965.0</v>
      </c>
      <c r="L427" s="12" t="s">
        <v>8041</v>
      </c>
      <c r="M427" s="11">
        <v>12.0</v>
      </c>
      <c r="N427" s="11">
        <v>12.0</v>
      </c>
      <c r="O427" s="12" t="s">
        <v>8042</v>
      </c>
      <c r="P427" s="12" t="s">
        <v>8043</v>
      </c>
      <c r="Q427" s="12" t="s">
        <v>8044</v>
      </c>
      <c r="R427" s="12" t="s">
        <v>35</v>
      </c>
      <c r="S427" s="12" t="s">
        <v>8045</v>
      </c>
      <c r="T427" s="11">
        <v>1.588054661E9</v>
      </c>
      <c r="U427" s="11">
        <v>1.588054661E9</v>
      </c>
      <c r="V427" s="11">
        <v>2023.0</v>
      </c>
      <c r="W427" s="12" t="s">
        <v>8064</v>
      </c>
      <c r="X427" s="12" t="s">
        <v>8087</v>
      </c>
      <c r="Y427" s="12" t="s">
        <v>8088</v>
      </c>
      <c r="Z427" s="18">
        <v>45461.958333333336</v>
      </c>
      <c r="AA427" s="12" t="s">
        <v>8049</v>
      </c>
    </row>
    <row r="428" ht="14.25" customHeight="1">
      <c r="A428" s="3">
        <v>2035.0</v>
      </c>
      <c r="B428" s="3">
        <v>12522.0</v>
      </c>
      <c r="C428" s="3">
        <v>2013.0</v>
      </c>
      <c r="D428" s="3">
        <v>2026.0</v>
      </c>
      <c r="E428" s="4" t="s">
        <v>8086</v>
      </c>
      <c r="F428" s="3">
        <v>14.0</v>
      </c>
      <c r="G428" s="4" t="s">
        <v>7618</v>
      </c>
      <c r="H428" s="3">
        <v>9.60826172E8</v>
      </c>
      <c r="I428" s="4" t="s">
        <v>8040</v>
      </c>
      <c r="J428" s="4" t="s">
        <v>61</v>
      </c>
      <c r="K428" s="3">
        <v>965.0</v>
      </c>
      <c r="L428" s="4" t="s">
        <v>8041</v>
      </c>
      <c r="M428" s="3">
        <v>12.0</v>
      </c>
      <c r="N428" s="3">
        <v>12.0</v>
      </c>
      <c r="O428" s="4" t="s">
        <v>8042</v>
      </c>
      <c r="P428" s="4" t="s">
        <v>8043</v>
      </c>
      <c r="Q428" s="4" t="s">
        <v>8044</v>
      </c>
      <c r="R428" s="4" t="s">
        <v>35</v>
      </c>
      <c r="S428" s="4" t="s">
        <v>8045</v>
      </c>
      <c r="T428" s="3">
        <v>2.55644558E8</v>
      </c>
      <c r="U428" s="3">
        <v>1.176954416E9</v>
      </c>
      <c r="V428" s="3">
        <v>2024.0</v>
      </c>
      <c r="W428" s="4" t="s">
        <v>8064</v>
      </c>
      <c r="X428" s="4" t="s">
        <v>8087</v>
      </c>
      <c r="Y428" s="4" t="s">
        <v>8088</v>
      </c>
      <c r="Z428" s="17">
        <v>45461.958333333336</v>
      </c>
      <c r="AA428" s="4" t="s">
        <v>8049</v>
      </c>
    </row>
    <row r="429" ht="14.25" customHeight="1">
      <c r="A429" s="11">
        <v>2035.0</v>
      </c>
      <c r="B429" s="11">
        <v>12522.0</v>
      </c>
      <c r="C429" s="11">
        <v>2013.0</v>
      </c>
      <c r="D429" s="11">
        <v>2026.0</v>
      </c>
      <c r="E429" s="12" t="s">
        <v>8086</v>
      </c>
      <c r="F429" s="11">
        <v>14.0</v>
      </c>
      <c r="G429" s="12" t="s">
        <v>7618</v>
      </c>
      <c r="H429" s="11">
        <v>9.60826172E8</v>
      </c>
      <c r="I429" s="12" t="s">
        <v>8040</v>
      </c>
      <c r="J429" s="12" t="s">
        <v>61</v>
      </c>
      <c r="K429" s="11">
        <v>965.0</v>
      </c>
      <c r="L429" s="12" t="s">
        <v>8041</v>
      </c>
      <c r="M429" s="11">
        <v>12.0</v>
      </c>
      <c r="N429" s="11">
        <v>12.0</v>
      </c>
      <c r="O429" s="12" t="s">
        <v>8042</v>
      </c>
      <c r="P429" s="12" t="s">
        <v>8043</v>
      </c>
      <c r="Q429" s="12" t="s">
        <v>8044</v>
      </c>
      <c r="R429" s="12" t="s">
        <v>35</v>
      </c>
      <c r="S429" s="12" t="s">
        <v>8045</v>
      </c>
      <c r="T429" s="11">
        <v>3.151729113E9</v>
      </c>
      <c r="U429" s="11">
        <v>3.151729113E9</v>
      </c>
      <c r="V429" s="11">
        <v>2022.0</v>
      </c>
      <c r="W429" s="12" t="s">
        <v>8064</v>
      </c>
      <c r="X429" s="12" t="s">
        <v>8087</v>
      </c>
      <c r="Y429" s="12" t="s">
        <v>8088</v>
      </c>
      <c r="Z429" s="18">
        <v>45461.958333333336</v>
      </c>
      <c r="AA429" s="12" t="s">
        <v>8049</v>
      </c>
    </row>
    <row r="430" ht="14.25" customHeight="1">
      <c r="A430" s="3">
        <v>2035.0</v>
      </c>
      <c r="B430" s="3">
        <v>12522.0</v>
      </c>
      <c r="C430" s="3">
        <v>2013.0</v>
      </c>
      <c r="D430" s="3">
        <v>2026.0</v>
      </c>
      <c r="E430" s="4" t="s">
        <v>8086</v>
      </c>
      <c r="F430" s="3">
        <v>14.0</v>
      </c>
      <c r="G430" s="4" t="s">
        <v>7618</v>
      </c>
      <c r="H430" s="3">
        <v>9.60826172E8</v>
      </c>
      <c r="I430" s="4" t="s">
        <v>8040</v>
      </c>
      <c r="J430" s="4" t="s">
        <v>61</v>
      </c>
      <c r="K430" s="3">
        <v>965.0</v>
      </c>
      <c r="L430" s="4" t="s">
        <v>8041</v>
      </c>
      <c r="M430" s="3">
        <v>12.0</v>
      </c>
      <c r="N430" s="3">
        <v>12.0</v>
      </c>
      <c r="O430" s="4" t="s">
        <v>8042</v>
      </c>
      <c r="P430" s="4" t="s">
        <v>8043</v>
      </c>
      <c r="Q430" s="4" t="s">
        <v>8044</v>
      </c>
      <c r="R430" s="4" t="s">
        <v>35</v>
      </c>
      <c r="S430" s="4" t="s">
        <v>8045</v>
      </c>
      <c r="T430" s="3">
        <v>4000085.0</v>
      </c>
      <c r="U430" s="3">
        <v>2.06118191E8</v>
      </c>
      <c r="V430" s="3">
        <v>2018.0</v>
      </c>
      <c r="W430" s="4" t="s">
        <v>8064</v>
      </c>
      <c r="X430" s="4" t="s">
        <v>8087</v>
      </c>
      <c r="Y430" s="4" t="s">
        <v>8088</v>
      </c>
      <c r="Z430" s="17">
        <v>45461.958333333336</v>
      </c>
      <c r="AA430" s="4" t="s">
        <v>8049</v>
      </c>
    </row>
    <row r="431" ht="14.25" customHeight="1">
      <c r="A431" s="11">
        <v>2035.0</v>
      </c>
      <c r="B431" s="11">
        <v>12522.0</v>
      </c>
      <c r="C431" s="11">
        <v>2013.0</v>
      </c>
      <c r="D431" s="11">
        <v>2026.0</v>
      </c>
      <c r="E431" s="12" t="s">
        <v>8086</v>
      </c>
      <c r="F431" s="11">
        <v>14.0</v>
      </c>
      <c r="G431" s="12" t="s">
        <v>7618</v>
      </c>
      <c r="H431" s="11">
        <v>9.60826172E8</v>
      </c>
      <c r="I431" s="12" t="s">
        <v>8040</v>
      </c>
      <c r="J431" s="12" t="s">
        <v>61</v>
      </c>
      <c r="K431" s="11">
        <v>965.0</v>
      </c>
      <c r="L431" s="12" t="s">
        <v>8041</v>
      </c>
      <c r="M431" s="11">
        <v>12.0</v>
      </c>
      <c r="N431" s="11">
        <v>12.0</v>
      </c>
      <c r="O431" s="12" t="s">
        <v>8042</v>
      </c>
      <c r="P431" s="12" t="s">
        <v>8043</v>
      </c>
      <c r="Q431" s="12" t="s">
        <v>8044</v>
      </c>
      <c r="R431" s="12" t="s">
        <v>35</v>
      </c>
      <c r="S431" s="12" t="s">
        <v>8045</v>
      </c>
      <c r="T431" s="11">
        <v>5882137.0</v>
      </c>
      <c r="U431" s="11">
        <v>5.88202699E8</v>
      </c>
      <c r="V431" s="11">
        <v>2019.0</v>
      </c>
      <c r="W431" s="12" t="s">
        <v>8064</v>
      </c>
      <c r="X431" s="12" t="s">
        <v>8087</v>
      </c>
      <c r="Y431" s="12" t="s">
        <v>8088</v>
      </c>
      <c r="Z431" s="18">
        <v>45461.958333333336</v>
      </c>
      <c r="AA431" s="12" t="s">
        <v>8049</v>
      </c>
    </row>
    <row r="432" ht="14.25" customHeight="1">
      <c r="A432" s="3">
        <v>2035.0</v>
      </c>
      <c r="B432" s="3">
        <v>12522.0</v>
      </c>
      <c r="C432" s="3">
        <v>2013.0</v>
      </c>
      <c r="D432" s="3">
        <v>2026.0</v>
      </c>
      <c r="E432" s="4" t="s">
        <v>8086</v>
      </c>
      <c r="F432" s="3">
        <v>14.0</v>
      </c>
      <c r="G432" s="4" t="s">
        <v>7618</v>
      </c>
      <c r="H432" s="3">
        <v>9.60826172E8</v>
      </c>
      <c r="I432" s="4" t="s">
        <v>8040</v>
      </c>
      <c r="J432" s="4" t="s">
        <v>61</v>
      </c>
      <c r="K432" s="3">
        <v>965.0</v>
      </c>
      <c r="L432" s="4" t="s">
        <v>8041</v>
      </c>
      <c r="M432" s="3">
        <v>12.0</v>
      </c>
      <c r="N432" s="3">
        <v>12.0</v>
      </c>
      <c r="O432" s="4" t="s">
        <v>8042</v>
      </c>
      <c r="P432" s="4" t="s">
        <v>8043</v>
      </c>
      <c r="Q432" s="4" t="s">
        <v>8044</v>
      </c>
      <c r="R432" s="4" t="s">
        <v>35</v>
      </c>
      <c r="S432" s="4" t="s">
        <v>8045</v>
      </c>
      <c r="T432" s="3">
        <v>6308936.0</v>
      </c>
      <c r="U432" s="3">
        <v>6.30893192E8</v>
      </c>
      <c r="V432" s="3">
        <v>2017.0</v>
      </c>
      <c r="W432" s="4" t="s">
        <v>8064</v>
      </c>
      <c r="X432" s="4" t="s">
        <v>8087</v>
      </c>
      <c r="Y432" s="4" t="s">
        <v>8088</v>
      </c>
      <c r="Z432" s="17">
        <v>45461.958333333336</v>
      </c>
      <c r="AA432" s="4" t="s">
        <v>8049</v>
      </c>
    </row>
    <row r="433" ht="14.25" customHeight="1">
      <c r="A433" s="11">
        <v>2035.0</v>
      </c>
      <c r="B433" s="11">
        <v>12522.0</v>
      </c>
      <c r="C433" s="11">
        <v>2013.0</v>
      </c>
      <c r="D433" s="11">
        <v>2026.0</v>
      </c>
      <c r="E433" s="12" t="s">
        <v>8086</v>
      </c>
      <c r="F433" s="11">
        <v>14.0</v>
      </c>
      <c r="G433" s="12" t="s">
        <v>7618</v>
      </c>
      <c r="H433" s="11">
        <v>9.60826172E8</v>
      </c>
      <c r="I433" s="12" t="s">
        <v>8040</v>
      </c>
      <c r="J433" s="12" t="s">
        <v>61</v>
      </c>
      <c r="K433" s="11">
        <v>965.0</v>
      </c>
      <c r="L433" s="12" t="s">
        <v>8041</v>
      </c>
      <c r="M433" s="11">
        <v>14.0</v>
      </c>
      <c r="N433" s="11">
        <v>14.0</v>
      </c>
      <c r="O433" s="12" t="s">
        <v>8042</v>
      </c>
      <c r="P433" s="12" t="s">
        <v>8043</v>
      </c>
      <c r="Q433" s="12" t="s">
        <v>8044</v>
      </c>
      <c r="R433" s="12" t="s">
        <v>35</v>
      </c>
      <c r="S433" s="12" t="s">
        <v>8045</v>
      </c>
      <c r="T433" s="11">
        <v>0.0</v>
      </c>
      <c r="U433" s="11">
        <v>0.0</v>
      </c>
      <c r="V433" s="11">
        <v>2021.0</v>
      </c>
      <c r="W433" s="12" t="s">
        <v>8064</v>
      </c>
      <c r="X433" s="12" t="s">
        <v>8087</v>
      </c>
      <c r="Y433" s="12" t="s">
        <v>8088</v>
      </c>
      <c r="Z433" s="18">
        <v>45461.958333333336</v>
      </c>
      <c r="AA433" s="12" t="s">
        <v>8049</v>
      </c>
    </row>
    <row r="434" ht="14.25" customHeight="1">
      <c r="A434" s="3">
        <v>2035.0</v>
      </c>
      <c r="B434" s="3">
        <v>12522.0</v>
      </c>
      <c r="C434" s="3">
        <v>2013.0</v>
      </c>
      <c r="D434" s="3">
        <v>2026.0</v>
      </c>
      <c r="E434" s="4" t="s">
        <v>8086</v>
      </c>
      <c r="F434" s="3">
        <v>14.0</v>
      </c>
      <c r="G434" s="4" t="s">
        <v>7618</v>
      </c>
      <c r="H434" s="3">
        <v>9.60826172E8</v>
      </c>
      <c r="I434" s="4" t="s">
        <v>8040</v>
      </c>
      <c r="J434" s="4" t="s">
        <v>61</v>
      </c>
      <c r="K434" s="3">
        <v>965.0</v>
      </c>
      <c r="L434" s="4" t="s">
        <v>8041</v>
      </c>
      <c r="M434" s="3">
        <v>14.0</v>
      </c>
      <c r="N434" s="3">
        <v>14.0</v>
      </c>
      <c r="O434" s="4" t="s">
        <v>8042</v>
      </c>
      <c r="P434" s="4" t="s">
        <v>8043</v>
      </c>
      <c r="Q434" s="4" t="s">
        <v>8044</v>
      </c>
      <c r="R434" s="4" t="s">
        <v>35</v>
      </c>
      <c r="S434" s="4" t="s">
        <v>8045</v>
      </c>
      <c r="T434" s="3">
        <v>1.1747514E7</v>
      </c>
      <c r="U434" s="3">
        <v>4.68849651E8</v>
      </c>
      <c r="V434" s="3">
        <v>2020.0</v>
      </c>
      <c r="W434" s="4" t="s">
        <v>8064</v>
      </c>
      <c r="X434" s="4" t="s">
        <v>8087</v>
      </c>
      <c r="Y434" s="4" t="s">
        <v>8088</v>
      </c>
      <c r="Z434" s="17">
        <v>45461.958333333336</v>
      </c>
      <c r="AA434" s="4" t="s">
        <v>8049</v>
      </c>
    </row>
    <row r="435" ht="14.25" customHeight="1">
      <c r="A435" s="11">
        <v>2035.0</v>
      </c>
      <c r="B435" s="11">
        <v>12522.0</v>
      </c>
      <c r="C435" s="11">
        <v>2013.0</v>
      </c>
      <c r="D435" s="11">
        <v>2026.0</v>
      </c>
      <c r="E435" s="12" t="s">
        <v>8086</v>
      </c>
      <c r="F435" s="11">
        <v>14.0</v>
      </c>
      <c r="G435" s="12" t="s">
        <v>7618</v>
      </c>
      <c r="H435" s="11">
        <v>9.60826172E8</v>
      </c>
      <c r="I435" s="12" t="s">
        <v>8040</v>
      </c>
      <c r="J435" s="12" t="s">
        <v>61</v>
      </c>
      <c r="K435" s="11">
        <v>965.0</v>
      </c>
      <c r="L435" s="12" t="s">
        <v>8041</v>
      </c>
      <c r="M435" s="11">
        <v>14.0</v>
      </c>
      <c r="N435" s="11">
        <v>14.0</v>
      </c>
      <c r="O435" s="12" t="s">
        <v>8042</v>
      </c>
      <c r="P435" s="12" t="s">
        <v>8043</v>
      </c>
      <c r="Q435" s="12" t="s">
        <v>8044</v>
      </c>
      <c r="R435" s="12" t="s">
        <v>35</v>
      </c>
      <c r="S435" s="12" t="s">
        <v>8045</v>
      </c>
      <c r="T435" s="11">
        <v>1.5488996E7</v>
      </c>
      <c r="U435" s="11">
        <v>1.4673996E7</v>
      </c>
      <c r="V435" s="11">
        <v>2016.0</v>
      </c>
      <c r="W435" s="12" t="s">
        <v>8064</v>
      </c>
      <c r="X435" s="12" t="s">
        <v>8087</v>
      </c>
      <c r="Y435" s="12" t="s">
        <v>8088</v>
      </c>
      <c r="Z435" s="18">
        <v>45461.958333333336</v>
      </c>
      <c r="AA435" s="12" t="s">
        <v>8049</v>
      </c>
    </row>
    <row r="436" ht="14.25" customHeight="1">
      <c r="A436" s="3">
        <v>2035.0</v>
      </c>
      <c r="B436" s="3">
        <v>12522.0</v>
      </c>
      <c r="C436" s="3">
        <v>2013.0</v>
      </c>
      <c r="D436" s="3">
        <v>2026.0</v>
      </c>
      <c r="E436" s="4" t="s">
        <v>8086</v>
      </c>
      <c r="F436" s="3">
        <v>14.0</v>
      </c>
      <c r="G436" s="4" t="s">
        <v>7618</v>
      </c>
      <c r="H436" s="3">
        <v>9.60826172E8</v>
      </c>
      <c r="I436" s="4" t="s">
        <v>8040</v>
      </c>
      <c r="J436" s="4" t="s">
        <v>61</v>
      </c>
      <c r="K436" s="3">
        <v>965.0</v>
      </c>
      <c r="L436" s="4" t="s">
        <v>8041</v>
      </c>
      <c r="M436" s="3">
        <v>14.0</v>
      </c>
      <c r="N436" s="3">
        <v>14.0</v>
      </c>
      <c r="O436" s="4" t="s">
        <v>8042</v>
      </c>
      <c r="P436" s="4" t="s">
        <v>8043</v>
      </c>
      <c r="Q436" s="4" t="s">
        <v>8044</v>
      </c>
      <c r="R436" s="4" t="s">
        <v>35</v>
      </c>
      <c r="S436" s="4" t="s">
        <v>8045</v>
      </c>
      <c r="T436" s="3">
        <v>1.588054661E9</v>
      </c>
      <c r="U436" s="3">
        <v>1.588054661E9</v>
      </c>
      <c r="V436" s="3">
        <v>2023.0</v>
      </c>
      <c r="W436" s="4" t="s">
        <v>8064</v>
      </c>
      <c r="X436" s="4" t="s">
        <v>8087</v>
      </c>
      <c r="Y436" s="4" t="s">
        <v>8088</v>
      </c>
      <c r="Z436" s="17">
        <v>45461.958333333336</v>
      </c>
      <c r="AA436" s="4" t="s">
        <v>8049</v>
      </c>
    </row>
    <row r="437" ht="14.25" customHeight="1">
      <c r="A437" s="11">
        <v>2035.0</v>
      </c>
      <c r="B437" s="11">
        <v>12522.0</v>
      </c>
      <c r="C437" s="11">
        <v>2013.0</v>
      </c>
      <c r="D437" s="11">
        <v>2026.0</v>
      </c>
      <c r="E437" s="12" t="s">
        <v>8086</v>
      </c>
      <c r="F437" s="11">
        <v>14.0</v>
      </c>
      <c r="G437" s="12" t="s">
        <v>7618</v>
      </c>
      <c r="H437" s="11">
        <v>9.60826172E8</v>
      </c>
      <c r="I437" s="12" t="s">
        <v>8040</v>
      </c>
      <c r="J437" s="12" t="s">
        <v>61</v>
      </c>
      <c r="K437" s="11">
        <v>965.0</v>
      </c>
      <c r="L437" s="12" t="s">
        <v>8041</v>
      </c>
      <c r="M437" s="11">
        <v>14.0</v>
      </c>
      <c r="N437" s="11">
        <v>14.0</v>
      </c>
      <c r="O437" s="12" t="s">
        <v>8042</v>
      </c>
      <c r="P437" s="12" t="s">
        <v>8043</v>
      </c>
      <c r="Q437" s="12" t="s">
        <v>8044</v>
      </c>
      <c r="R437" s="12" t="s">
        <v>35</v>
      </c>
      <c r="S437" s="12" t="s">
        <v>8045</v>
      </c>
      <c r="T437" s="11">
        <v>2.55644558E8</v>
      </c>
      <c r="U437" s="11">
        <v>1.176954416E9</v>
      </c>
      <c r="V437" s="11">
        <v>2024.0</v>
      </c>
      <c r="W437" s="12" t="s">
        <v>8064</v>
      </c>
      <c r="X437" s="12" t="s">
        <v>8087</v>
      </c>
      <c r="Y437" s="12" t="s">
        <v>8088</v>
      </c>
      <c r="Z437" s="18">
        <v>45461.958333333336</v>
      </c>
      <c r="AA437" s="12" t="s">
        <v>8049</v>
      </c>
    </row>
    <row r="438" ht="14.25" customHeight="1">
      <c r="A438" s="3">
        <v>2035.0</v>
      </c>
      <c r="B438" s="3">
        <v>12522.0</v>
      </c>
      <c r="C438" s="3">
        <v>2013.0</v>
      </c>
      <c r="D438" s="3">
        <v>2026.0</v>
      </c>
      <c r="E438" s="4" t="s">
        <v>8086</v>
      </c>
      <c r="F438" s="3">
        <v>14.0</v>
      </c>
      <c r="G438" s="4" t="s">
        <v>7618</v>
      </c>
      <c r="H438" s="3">
        <v>9.60826172E8</v>
      </c>
      <c r="I438" s="4" t="s">
        <v>8040</v>
      </c>
      <c r="J438" s="4" t="s">
        <v>61</v>
      </c>
      <c r="K438" s="3">
        <v>965.0</v>
      </c>
      <c r="L438" s="4" t="s">
        <v>8041</v>
      </c>
      <c r="M438" s="3">
        <v>14.0</v>
      </c>
      <c r="N438" s="3">
        <v>14.0</v>
      </c>
      <c r="O438" s="4" t="s">
        <v>8042</v>
      </c>
      <c r="P438" s="4" t="s">
        <v>8043</v>
      </c>
      <c r="Q438" s="4" t="s">
        <v>8044</v>
      </c>
      <c r="R438" s="4" t="s">
        <v>35</v>
      </c>
      <c r="S438" s="4" t="s">
        <v>8045</v>
      </c>
      <c r="T438" s="3">
        <v>3.151729113E9</v>
      </c>
      <c r="U438" s="3">
        <v>3.151729113E9</v>
      </c>
      <c r="V438" s="3">
        <v>2022.0</v>
      </c>
      <c r="W438" s="4" t="s">
        <v>8064</v>
      </c>
      <c r="X438" s="4" t="s">
        <v>8087</v>
      </c>
      <c r="Y438" s="4" t="s">
        <v>8088</v>
      </c>
      <c r="Z438" s="17">
        <v>45461.958333333336</v>
      </c>
      <c r="AA438" s="4" t="s">
        <v>8049</v>
      </c>
    </row>
    <row r="439" ht="14.25" customHeight="1">
      <c r="A439" s="11">
        <v>2035.0</v>
      </c>
      <c r="B439" s="11">
        <v>12522.0</v>
      </c>
      <c r="C439" s="11">
        <v>2013.0</v>
      </c>
      <c r="D439" s="11">
        <v>2026.0</v>
      </c>
      <c r="E439" s="12" t="s">
        <v>8086</v>
      </c>
      <c r="F439" s="11">
        <v>14.0</v>
      </c>
      <c r="G439" s="12" t="s">
        <v>7618</v>
      </c>
      <c r="H439" s="11">
        <v>9.60826172E8</v>
      </c>
      <c r="I439" s="12" t="s">
        <v>8040</v>
      </c>
      <c r="J439" s="12" t="s">
        <v>61</v>
      </c>
      <c r="K439" s="11">
        <v>965.0</v>
      </c>
      <c r="L439" s="12" t="s">
        <v>8041</v>
      </c>
      <c r="M439" s="11">
        <v>14.0</v>
      </c>
      <c r="N439" s="11">
        <v>14.0</v>
      </c>
      <c r="O439" s="12" t="s">
        <v>8042</v>
      </c>
      <c r="P439" s="12" t="s">
        <v>8043</v>
      </c>
      <c r="Q439" s="12" t="s">
        <v>8044</v>
      </c>
      <c r="R439" s="12" t="s">
        <v>35</v>
      </c>
      <c r="S439" s="12" t="s">
        <v>8045</v>
      </c>
      <c r="T439" s="11">
        <v>4000085.0</v>
      </c>
      <c r="U439" s="11">
        <v>2.06118191E8</v>
      </c>
      <c r="V439" s="11">
        <v>2018.0</v>
      </c>
      <c r="W439" s="12" t="s">
        <v>8064</v>
      </c>
      <c r="X439" s="12" t="s">
        <v>8087</v>
      </c>
      <c r="Y439" s="12" t="s">
        <v>8088</v>
      </c>
      <c r="Z439" s="18">
        <v>45461.958333333336</v>
      </c>
      <c r="AA439" s="12" t="s">
        <v>8049</v>
      </c>
    </row>
    <row r="440" ht="14.25" customHeight="1">
      <c r="A440" s="3">
        <v>2035.0</v>
      </c>
      <c r="B440" s="3">
        <v>12522.0</v>
      </c>
      <c r="C440" s="3">
        <v>2013.0</v>
      </c>
      <c r="D440" s="3">
        <v>2026.0</v>
      </c>
      <c r="E440" s="4" t="s">
        <v>8086</v>
      </c>
      <c r="F440" s="3">
        <v>14.0</v>
      </c>
      <c r="G440" s="4" t="s">
        <v>7618</v>
      </c>
      <c r="H440" s="3">
        <v>9.60826172E8</v>
      </c>
      <c r="I440" s="4" t="s">
        <v>8040</v>
      </c>
      <c r="J440" s="4" t="s">
        <v>61</v>
      </c>
      <c r="K440" s="3">
        <v>965.0</v>
      </c>
      <c r="L440" s="4" t="s">
        <v>8041</v>
      </c>
      <c r="M440" s="3">
        <v>14.0</v>
      </c>
      <c r="N440" s="3">
        <v>14.0</v>
      </c>
      <c r="O440" s="4" t="s">
        <v>8042</v>
      </c>
      <c r="P440" s="4" t="s">
        <v>8043</v>
      </c>
      <c r="Q440" s="4" t="s">
        <v>8044</v>
      </c>
      <c r="R440" s="4" t="s">
        <v>35</v>
      </c>
      <c r="S440" s="4" t="s">
        <v>8045</v>
      </c>
      <c r="T440" s="3">
        <v>5882137.0</v>
      </c>
      <c r="U440" s="3">
        <v>5.88202699E8</v>
      </c>
      <c r="V440" s="3">
        <v>2019.0</v>
      </c>
      <c r="W440" s="4" t="s">
        <v>8064</v>
      </c>
      <c r="X440" s="4" t="s">
        <v>8087</v>
      </c>
      <c r="Y440" s="4" t="s">
        <v>8088</v>
      </c>
      <c r="Z440" s="17">
        <v>45461.958333333336</v>
      </c>
      <c r="AA440" s="4" t="s">
        <v>8049</v>
      </c>
    </row>
    <row r="441" ht="14.25" customHeight="1">
      <c r="A441" s="11">
        <v>2035.0</v>
      </c>
      <c r="B441" s="11">
        <v>12522.0</v>
      </c>
      <c r="C441" s="11">
        <v>2013.0</v>
      </c>
      <c r="D441" s="11">
        <v>2026.0</v>
      </c>
      <c r="E441" s="12" t="s">
        <v>8086</v>
      </c>
      <c r="F441" s="11">
        <v>14.0</v>
      </c>
      <c r="G441" s="12" t="s">
        <v>7618</v>
      </c>
      <c r="H441" s="11">
        <v>9.60826172E8</v>
      </c>
      <c r="I441" s="12" t="s">
        <v>8040</v>
      </c>
      <c r="J441" s="12" t="s">
        <v>61</v>
      </c>
      <c r="K441" s="11">
        <v>965.0</v>
      </c>
      <c r="L441" s="12" t="s">
        <v>8041</v>
      </c>
      <c r="M441" s="11">
        <v>14.0</v>
      </c>
      <c r="N441" s="11">
        <v>14.0</v>
      </c>
      <c r="O441" s="12" t="s">
        <v>8042</v>
      </c>
      <c r="P441" s="12" t="s">
        <v>8043</v>
      </c>
      <c r="Q441" s="12" t="s">
        <v>8044</v>
      </c>
      <c r="R441" s="12" t="s">
        <v>35</v>
      </c>
      <c r="S441" s="12" t="s">
        <v>8045</v>
      </c>
      <c r="T441" s="11">
        <v>6308936.0</v>
      </c>
      <c r="U441" s="11">
        <v>6.30893192E8</v>
      </c>
      <c r="V441" s="11">
        <v>2017.0</v>
      </c>
      <c r="W441" s="12" t="s">
        <v>8064</v>
      </c>
      <c r="X441" s="12" t="s">
        <v>8087</v>
      </c>
      <c r="Y441" s="12" t="s">
        <v>8088</v>
      </c>
      <c r="Z441" s="18">
        <v>45461.958333333336</v>
      </c>
      <c r="AA441" s="12" t="s">
        <v>8049</v>
      </c>
    </row>
    <row r="442" ht="14.25" customHeight="1">
      <c r="A442" s="3">
        <v>2035.0</v>
      </c>
      <c r="B442" s="3">
        <v>12522.0</v>
      </c>
      <c r="C442" s="3">
        <v>2013.0</v>
      </c>
      <c r="D442" s="3">
        <v>2026.0</v>
      </c>
      <c r="E442" s="4" t="s">
        <v>8086</v>
      </c>
      <c r="F442" s="3">
        <v>14.0</v>
      </c>
      <c r="G442" s="4" t="s">
        <v>7618</v>
      </c>
      <c r="H442" s="3">
        <v>9.60826172E8</v>
      </c>
      <c r="I442" s="4" t="s">
        <v>8040</v>
      </c>
      <c r="J442" s="4" t="s">
        <v>61</v>
      </c>
      <c r="K442" s="3">
        <v>965.0</v>
      </c>
      <c r="L442" s="4" t="s">
        <v>8041</v>
      </c>
      <c r="M442" s="3">
        <v>16.0</v>
      </c>
      <c r="N442" s="3">
        <v>16.0</v>
      </c>
      <c r="O442" s="4" t="s">
        <v>8042</v>
      </c>
      <c r="P442" s="4" t="s">
        <v>8043</v>
      </c>
      <c r="Q442" s="4" t="s">
        <v>8044</v>
      </c>
      <c r="R442" s="4" t="s">
        <v>35</v>
      </c>
      <c r="S442" s="4" t="s">
        <v>8045</v>
      </c>
      <c r="T442" s="3">
        <v>0.0</v>
      </c>
      <c r="U442" s="3">
        <v>0.0</v>
      </c>
      <c r="V442" s="3">
        <v>2021.0</v>
      </c>
      <c r="W442" s="4" t="s">
        <v>8064</v>
      </c>
      <c r="X442" s="4" t="s">
        <v>8087</v>
      </c>
      <c r="Y442" s="4" t="s">
        <v>8088</v>
      </c>
      <c r="Z442" s="17">
        <v>45461.958333333336</v>
      </c>
      <c r="AA442" s="4" t="s">
        <v>8049</v>
      </c>
    </row>
    <row r="443" ht="14.25" customHeight="1">
      <c r="A443" s="11">
        <v>2035.0</v>
      </c>
      <c r="B443" s="11">
        <v>12522.0</v>
      </c>
      <c r="C443" s="11">
        <v>2013.0</v>
      </c>
      <c r="D443" s="11">
        <v>2026.0</v>
      </c>
      <c r="E443" s="12" t="s">
        <v>8086</v>
      </c>
      <c r="F443" s="11">
        <v>14.0</v>
      </c>
      <c r="G443" s="12" t="s">
        <v>7618</v>
      </c>
      <c r="H443" s="11">
        <v>9.60826172E8</v>
      </c>
      <c r="I443" s="12" t="s">
        <v>8040</v>
      </c>
      <c r="J443" s="12" t="s">
        <v>61</v>
      </c>
      <c r="K443" s="11">
        <v>965.0</v>
      </c>
      <c r="L443" s="12" t="s">
        <v>8041</v>
      </c>
      <c r="M443" s="11">
        <v>16.0</v>
      </c>
      <c r="N443" s="11">
        <v>16.0</v>
      </c>
      <c r="O443" s="12" t="s">
        <v>8042</v>
      </c>
      <c r="P443" s="12" t="s">
        <v>8043</v>
      </c>
      <c r="Q443" s="12" t="s">
        <v>8044</v>
      </c>
      <c r="R443" s="12" t="s">
        <v>35</v>
      </c>
      <c r="S443" s="12" t="s">
        <v>8045</v>
      </c>
      <c r="T443" s="11">
        <v>1.1747514E7</v>
      </c>
      <c r="U443" s="11">
        <v>4.68849651E8</v>
      </c>
      <c r="V443" s="11">
        <v>2020.0</v>
      </c>
      <c r="W443" s="12" t="s">
        <v>8064</v>
      </c>
      <c r="X443" s="12" t="s">
        <v>8087</v>
      </c>
      <c r="Y443" s="12" t="s">
        <v>8088</v>
      </c>
      <c r="Z443" s="18">
        <v>45461.958333333336</v>
      </c>
      <c r="AA443" s="12" t="s">
        <v>8049</v>
      </c>
    </row>
    <row r="444" ht="14.25" customHeight="1">
      <c r="A444" s="3">
        <v>2035.0</v>
      </c>
      <c r="B444" s="3">
        <v>12522.0</v>
      </c>
      <c r="C444" s="3">
        <v>2013.0</v>
      </c>
      <c r="D444" s="3">
        <v>2026.0</v>
      </c>
      <c r="E444" s="4" t="s">
        <v>8086</v>
      </c>
      <c r="F444" s="3">
        <v>14.0</v>
      </c>
      <c r="G444" s="4" t="s">
        <v>7618</v>
      </c>
      <c r="H444" s="3">
        <v>9.60826172E8</v>
      </c>
      <c r="I444" s="4" t="s">
        <v>8040</v>
      </c>
      <c r="J444" s="4" t="s">
        <v>61</v>
      </c>
      <c r="K444" s="3">
        <v>965.0</v>
      </c>
      <c r="L444" s="4" t="s">
        <v>8041</v>
      </c>
      <c r="M444" s="3">
        <v>16.0</v>
      </c>
      <c r="N444" s="3">
        <v>16.0</v>
      </c>
      <c r="O444" s="4" t="s">
        <v>8042</v>
      </c>
      <c r="P444" s="4" t="s">
        <v>8043</v>
      </c>
      <c r="Q444" s="4" t="s">
        <v>8044</v>
      </c>
      <c r="R444" s="4" t="s">
        <v>35</v>
      </c>
      <c r="S444" s="4" t="s">
        <v>8045</v>
      </c>
      <c r="T444" s="3">
        <v>1.5488996E7</v>
      </c>
      <c r="U444" s="3">
        <v>1.4673996E7</v>
      </c>
      <c r="V444" s="3">
        <v>2016.0</v>
      </c>
      <c r="W444" s="4" t="s">
        <v>8064</v>
      </c>
      <c r="X444" s="4" t="s">
        <v>8087</v>
      </c>
      <c r="Y444" s="4" t="s">
        <v>8088</v>
      </c>
      <c r="Z444" s="17">
        <v>45461.958333333336</v>
      </c>
      <c r="AA444" s="4" t="s">
        <v>8049</v>
      </c>
    </row>
    <row r="445" ht="14.25" customHeight="1">
      <c r="A445" s="11">
        <v>2035.0</v>
      </c>
      <c r="B445" s="11">
        <v>12522.0</v>
      </c>
      <c r="C445" s="11">
        <v>2013.0</v>
      </c>
      <c r="D445" s="11">
        <v>2026.0</v>
      </c>
      <c r="E445" s="12" t="s">
        <v>8086</v>
      </c>
      <c r="F445" s="11">
        <v>14.0</v>
      </c>
      <c r="G445" s="12" t="s">
        <v>7618</v>
      </c>
      <c r="H445" s="11">
        <v>9.60826172E8</v>
      </c>
      <c r="I445" s="12" t="s">
        <v>8040</v>
      </c>
      <c r="J445" s="12" t="s">
        <v>61</v>
      </c>
      <c r="K445" s="11">
        <v>965.0</v>
      </c>
      <c r="L445" s="12" t="s">
        <v>8041</v>
      </c>
      <c r="M445" s="11">
        <v>16.0</v>
      </c>
      <c r="N445" s="11">
        <v>16.0</v>
      </c>
      <c r="O445" s="12" t="s">
        <v>8042</v>
      </c>
      <c r="P445" s="12" t="s">
        <v>8043</v>
      </c>
      <c r="Q445" s="12" t="s">
        <v>8044</v>
      </c>
      <c r="R445" s="12" t="s">
        <v>35</v>
      </c>
      <c r="S445" s="12" t="s">
        <v>8045</v>
      </c>
      <c r="T445" s="11">
        <v>1.588054661E9</v>
      </c>
      <c r="U445" s="11">
        <v>1.588054661E9</v>
      </c>
      <c r="V445" s="11">
        <v>2023.0</v>
      </c>
      <c r="W445" s="12" t="s">
        <v>8064</v>
      </c>
      <c r="X445" s="12" t="s">
        <v>8087</v>
      </c>
      <c r="Y445" s="12" t="s">
        <v>8088</v>
      </c>
      <c r="Z445" s="18">
        <v>45461.958333333336</v>
      </c>
      <c r="AA445" s="12" t="s">
        <v>8049</v>
      </c>
    </row>
    <row r="446" ht="14.25" customHeight="1">
      <c r="A446" s="3">
        <v>2035.0</v>
      </c>
      <c r="B446" s="3">
        <v>12522.0</v>
      </c>
      <c r="C446" s="3">
        <v>2013.0</v>
      </c>
      <c r="D446" s="3">
        <v>2026.0</v>
      </c>
      <c r="E446" s="4" t="s">
        <v>8086</v>
      </c>
      <c r="F446" s="3">
        <v>14.0</v>
      </c>
      <c r="G446" s="4" t="s">
        <v>7618</v>
      </c>
      <c r="H446" s="3">
        <v>9.60826172E8</v>
      </c>
      <c r="I446" s="4" t="s">
        <v>8040</v>
      </c>
      <c r="J446" s="4" t="s">
        <v>61</v>
      </c>
      <c r="K446" s="3">
        <v>965.0</v>
      </c>
      <c r="L446" s="4" t="s">
        <v>8041</v>
      </c>
      <c r="M446" s="3">
        <v>16.0</v>
      </c>
      <c r="N446" s="3">
        <v>16.0</v>
      </c>
      <c r="O446" s="4" t="s">
        <v>8042</v>
      </c>
      <c r="P446" s="4" t="s">
        <v>8043</v>
      </c>
      <c r="Q446" s="4" t="s">
        <v>8044</v>
      </c>
      <c r="R446" s="4" t="s">
        <v>35</v>
      </c>
      <c r="S446" s="4" t="s">
        <v>8045</v>
      </c>
      <c r="T446" s="3">
        <v>2.55644558E8</v>
      </c>
      <c r="U446" s="3">
        <v>1.176954416E9</v>
      </c>
      <c r="V446" s="3">
        <v>2024.0</v>
      </c>
      <c r="W446" s="4" t="s">
        <v>8064</v>
      </c>
      <c r="X446" s="4" t="s">
        <v>8087</v>
      </c>
      <c r="Y446" s="4" t="s">
        <v>8088</v>
      </c>
      <c r="Z446" s="17">
        <v>45461.958333333336</v>
      </c>
      <c r="AA446" s="4" t="s">
        <v>8049</v>
      </c>
    </row>
    <row r="447" ht="14.25" customHeight="1">
      <c r="A447" s="11">
        <v>2035.0</v>
      </c>
      <c r="B447" s="11">
        <v>12522.0</v>
      </c>
      <c r="C447" s="11">
        <v>2013.0</v>
      </c>
      <c r="D447" s="11">
        <v>2026.0</v>
      </c>
      <c r="E447" s="12" t="s">
        <v>8086</v>
      </c>
      <c r="F447" s="11">
        <v>14.0</v>
      </c>
      <c r="G447" s="12" t="s">
        <v>7618</v>
      </c>
      <c r="H447" s="11">
        <v>9.60826172E8</v>
      </c>
      <c r="I447" s="12" t="s">
        <v>8040</v>
      </c>
      <c r="J447" s="12" t="s">
        <v>61</v>
      </c>
      <c r="K447" s="11">
        <v>965.0</v>
      </c>
      <c r="L447" s="12" t="s">
        <v>8041</v>
      </c>
      <c r="M447" s="11">
        <v>16.0</v>
      </c>
      <c r="N447" s="11">
        <v>16.0</v>
      </c>
      <c r="O447" s="12" t="s">
        <v>8042</v>
      </c>
      <c r="P447" s="12" t="s">
        <v>8043</v>
      </c>
      <c r="Q447" s="12" t="s">
        <v>8044</v>
      </c>
      <c r="R447" s="12" t="s">
        <v>35</v>
      </c>
      <c r="S447" s="12" t="s">
        <v>8045</v>
      </c>
      <c r="T447" s="11">
        <v>3.151729113E9</v>
      </c>
      <c r="U447" s="11">
        <v>3.151729113E9</v>
      </c>
      <c r="V447" s="11">
        <v>2022.0</v>
      </c>
      <c r="W447" s="12" t="s">
        <v>8064</v>
      </c>
      <c r="X447" s="12" t="s">
        <v>8087</v>
      </c>
      <c r="Y447" s="12" t="s">
        <v>8088</v>
      </c>
      <c r="Z447" s="18">
        <v>45461.958333333336</v>
      </c>
      <c r="AA447" s="12" t="s">
        <v>8049</v>
      </c>
    </row>
    <row r="448" ht="14.25" customHeight="1">
      <c r="A448" s="3">
        <v>2035.0</v>
      </c>
      <c r="B448" s="3">
        <v>12522.0</v>
      </c>
      <c r="C448" s="3">
        <v>2013.0</v>
      </c>
      <c r="D448" s="3">
        <v>2026.0</v>
      </c>
      <c r="E448" s="4" t="s">
        <v>8086</v>
      </c>
      <c r="F448" s="3">
        <v>14.0</v>
      </c>
      <c r="G448" s="4" t="s">
        <v>7618</v>
      </c>
      <c r="H448" s="3">
        <v>9.60826172E8</v>
      </c>
      <c r="I448" s="4" t="s">
        <v>8040</v>
      </c>
      <c r="J448" s="4" t="s">
        <v>61</v>
      </c>
      <c r="K448" s="3">
        <v>965.0</v>
      </c>
      <c r="L448" s="4" t="s">
        <v>8041</v>
      </c>
      <c r="M448" s="3">
        <v>16.0</v>
      </c>
      <c r="N448" s="3">
        <v>16.0</v>
      </c>
      <c r="O448" s="4" t="s">
        <v>8042</v>
      </c>
      <c r="P448" s="4" t="s">
        <v>8043</v>
      </c>
      <c r="Q448" s="4" t="s">
        <v>8044</v>
      </c>
      <c r="R448" s="4" t="s">
        <v>35</v>
      </c>
      <c r="S448" s="4" t="s">
        <v>8045</v>
      </c>
      <c r="T448" s="3">
        <v>4000085.0</v>
      </c>
      <c r="U448" s="3">
        <v>2.06118191E8</v>
      </c>
      <c r="V448" s="3">
        <v>2018.0</v>
      </c>
      <c r="W448" s="4" t="s">
        <v>8064</v>
      </c>
      <c r="X448" s="4" t="s">
        <v>8087</v>
      </c>
      <c r="Y448" s="4" t="s">
        <v>8088</v>
      </c>
      <c r="Z448" s="17">
        <v>45461.958333333336</v>
      </c>
      <c r="AA448" s="4" t="s">
        <v>8049</v>
      </c>
    </row>
    <row r="449" ht="14.25" customHeight="1">
      <c r="A449" s="11">
        <v>2035.0</v>
      </c>
      <c r="B449" s="11">
        <v>12522.0</v>
      </c>
      <c r="C449" s="11">
        <v>2013.0</v>
      </c>
      <c r="D449" s="11">
        <v>2026.0</v>
      </c>
      <c r="E449" s="12" t="s">
        <v>8086</v>
      </c>
      <c r="F449" s="11">
        <v>14.0</v>
      </c>
      <c r="G449" s="12" t="s">
        <v>7618</v>
      </c>
      <c r="H449" s="11">
        <v>9.60826172E8</v>
      </c>
      <c r="I449" s="12" t="s">
        <v>8040</v>
      </c>
      <c r="J449" s="12" t="s">
        <v>61</v>
      </c>
      <c r="K449" s="11">
        <v>965.0</v>
      </c>
      <c r="L449" s="12" t="s">
        <v>8041</v>
      </c>
      <c r="M449" s="11">
        <v>16.0</v>
      </c>
      <c r="N449" s="11">
        <v>16.0</v>
      </c>
      <c r="O449" s="12" t="s">
        <v>8042</v>
      </c>
      <c r="P449" s="12" t="s">
        <v>8043</v>
      </c>
      <c r="Q449" s="12" t="s">
        <v>8044</v>
      </c>
      <c r="R449" s="12" t="s">
        <v>35</v>
      </c>
      <c r="S449" s="12" t="s">
        <v>8045</v>
      </c>
      <c r="T449" s="11">
        <v>5882137.0</v>
      </c>
      <c r="U449" s="11">
        <v>5.88202699E8</v>
      </c>
      <c r="V449" s="11">
        <v>2019.0</v>
      </c>
      <c r="W449" s="12" t="s">
        <v>8064</v>
      </c>
      <c r="X449" s="12" t="s">
        <v>8087</v>
      </c>
      <c r="Y449" s="12" t="s">
        <v>8088</v>
      </c>
      <c r="Z449" s="18">
        <v>45461.958333333336</v>
      </c>
      <c r="AA449" s="12" t="s">
        <v>8049</v>
      </c>
    </row>
    <row r="450" ht="14.25" customHeight="1">
      <c r="A450" s="3">
        <v>2035.0</v>
      </c>
      <c r="B450" s="3">
        <v>12522.0</v>
      </c>
      <c r="C450" s="3">
        <v>2013.0</v>
      </c>
      <c r="D450" s="3">
        <v>2026.0</v>
      </c>
      <c r="E450" s="4" t="s">
        <v>8086</v>
      </c>
      <c r="F450" s="3">
        <v>14.0</v>
      </c>
      <c r="G450" s="4" t="s">
        <v>7618</v>
      </c>
      <c r="H450" s="3">
        <v>9.60826172E8</v>
      </c>
      <c r="I450" s="4" t="s">
        <v>8040</v>
      </c>
      <c r="J450" s="4" t="s">
        <v>61</v>
      </c>
      <c r="K450" s="3">
        <v>965.0</v>
      </c>
      <c r="L450" s="4" t="s">
        <v>8041</v>
      </c>
      <c r="M450" s="3">
        <v>16.0</v>
      </c>
      <c r="N450" s="3">
        <v>16.0</v>
      </c>
      <c r="O450" s="4" t="s">
        <v>8042</v>
      </c>
      <c r="P450" s="4" t="s">
        <v>8043</v>
      </c>
      <c r="Q450" s="4" t="s">
        <v>8044</v>
      </c>
      <c r="R450" s="4" t="s">
        <v>35</v>
      </c>
      <c r="S450" s="4" t="s">
        <v>8045</v>
      </c>
      <c r="T450" s="3">
        <v>6308936.0</v>
      </c>
      <c r="U450" s="3">
        <v>6.30893192E8</v>
      </c>
      <c r="V450" s="3">
        <v>2017.0</v>
      </c>
      <c r="W450" s="4" t="s">
        <v>8064</v>
      </c>
      <c r="X450" s="4" t="s">
        <v>8087</v>
      </c>
      <c r="Y450" s="4" t="s">
        <v>8088</v>
      </c>
      <c r="Z450" s="17">
        <v>45461.958333333336</v>
      </c>
      <c r="AA450" s="4" t="s">
        <v>8049</v>
      </c>
    </row>
    <row r="451" ht="14.25" customHeight="1">
      <c r="A451" s="11">
        <v>2035.0</v>
      </c>
      <c r="B451" s="11">
        <v>12522.0</v>
      </c>
      <c r="C451" s="11">
        <v>2013.0</v>
      </c>
      <c r="D451" s="11">
        <v>2026.0</v>
      </c>
      <c r="E451" s="12" t="s">
        <v>8086</v>
      </c>
      <c r="F451" s="11">
        <v>14.0</v>
      </c>
      <c r="G451" s="12" t="s">
        <v>7618</v>
      </c>
      <c r="H451" s="11">
        <v>9.60826172E8</v>
      </c>
      <c r="I451" s="12" t="s">
        <v>8040</v>
      </c>
      <c r="J451" s="12" t="s">
        <v>61</v>
      </c>
      <c r="K451" s="11">
        <v>965.0</v>
      </c>
      <c r="L451" s="12" t="s">
        <v>8041</v>
      </c>
      <c r="M451" s="11">
        <v>17.0</v>
      </c>
      <c r="N451" s="11">
        <v>0.0</v>
      </c>
      <c r="O451" s="12" t="s">
        <v>8042</v>
      </c>
      <c r="P451" s="12" t="s">
        <v>8043</v>
      </c>
      <c r="Q451" s="12" t="s">
        <v>8044</v>
      </c>
      <c r="R451" s="12" t="s">
        <v>35</v>
      </c>
      <c r="S451" s="12" t="s">
        <v>8045</v>
      </c>
      <c r="T451" s="11">
        <v>0.0</v>
      </c>
      <c r="U451" s="11">
        <v>0.0</v>
      </c>
      <c r="V451" s="11">
        <v>2021.0</v>
      </c>
      <c r="W451" s="12" t="s">
        <v>8064</v>
      </c>
      <c r="X451" s="12" t="s">
        <v>8087</v>
      </c>
      <c r="Y451" s="12" t="s">
        <v>8088</v>
      </c>
      <c r="Z451" s="18">
        <v>45461.958333333336</v>
      </c>
      <c r="AA451" s="12" t="s">
        <v>8049</v>
      </c>
    </row>
    <row r="452" ht="14.25" customHeight="1">
      <c r="A452" s="3">
        <v>2035.0</v>
      </c>
      <c r="B452" s="3">
        <v>12522.0</v>
      </c>
      <c r="C452" s="3">
        <v>2013.0</v>
      </c>
      <c r="D452" s="3">
        <v>2026.0</v>
      </c>
      <c r="E452" s="4" t="s">
        <v>8086</v>
      </c>
      <c r="F452" s="3">
        <v>14.0</v>
      </c>
      <c r="G452" s="4" t="s">
        <v>7618</v>
      </c>
      <c r="H452" s="3">
        <v>9.60826172E8</v>
      </c>
      <c r="I452" s="4" t="s">
        <v>8040</v>
      </c>
      <c r="J452" s="4" t="s">
        <v>61</v>
      </c>
      <c r="K452" s="3">
        <v>965.0</v>
      </c>
      <c r="L452" s="4" t="s">
        <v>8041</v>
      </c>
      <c r="M452" s="3">
        <v>17.0</v>
      </c>
      <c r="N452" s="3">
        <v>0.0</v>
      </c>
      <c r="O452" s="4" t="s">
        <v>8042</v>
      </c>
      <c r="P452" s="4" t="s">
        <v>8043</v>
      </c>
      <c r="Q452" s="4" t="s">
        <v>8044</v>
      </c>
      <c r="R452" s="4" t="s">
        <v>35</v>
      </c>
      <c r="S452" s="4" t="s">
        <v>8045</v>
      </c>
      <c r="T452" s="3">
        <v>1.1747514E7</v>
      </c>
      <c r="U452" s="3">
        <v>4.68849651E8</v>
      </c>
      <c r="V452" s="3">
        <v>2020.0</v>
      </c>
      <c r="W452" s="4" t="s">
        <v>8064</v>
      </c>
      <c r="X452" s="4" t="s">
        <v>8087</v>
      </c>
      <c r="Y452" s="4" t="s">
        <v>8088</v>
      </c>
      <c r="Z452" s="17">
        <v>45461.958333333336</v>
      </c>
      <c r="AA452" s="4" t="s">
        <v>8049</v>
      </c>
    </row>
    <row r="453" ht="14.25" customHeight="1">
      <c r="A453" s="11">
        <v>2035.0</v>
      </c>
      <c r="B453" s="11">
        <v>12522.0</v>
      </c>
      <c r="C453" s="11">
        <v>2013.0</v>
      </c>
      <c r="D453" s="11">
        <v>2026.0</v>
      </c>
      <c r="E453" s="12" t="s">
        <v>8086</v>
      </c>
      <c r="F453" s="11">
        <v>14.0</v>
      </c>
      <c r="G453" s="12" t="s">
        <v>7618</v>
      </c>
      <c r="H453" s="11">
        <v>9.60826172E8</v>
      </c>
      <c r="I453" s="12" t="s">
        <v>8040</v>
      </c>
      <c r="J453" s="12" t="s">
        <v>61</v>
      </c>
      <c r="K453" s="11">
        <v>965.0</v>
      </c>
      <c r="L453" s="12" t="s">
        <v>8041</v>
      </c>
      <c r="M453" s="11">
        <v>17.0</v>
      </c>
      <c r="N453" s="11">
        <v>0.0</v>
      </c>
      <c r="O453" s="12" t="s">
        <v>8042</v>
      </c>
      <c r="P453" s="12" t="s">
        <v>8043</v>
      </c>
      <c r="Q453" s="12" t="s">
        <v>8044</v>
      </c>
      <c r="R453" s="12" t="s">
        <v>35</v>
      </c>
      <c r="S453" s="12" t="s">
        <v>8045</v>
      </c>
      <c r="T453" s="11">
        <v>1.5488996E7</v>
      </c>
      <c r="U453" s="11">
        <v>1.4673996E7</v>
      </c>
      <c r="V453" s="11">
        <v>2016.0</v>
      </c>
      <c r="W453" s="12" t="s">
        <v>8064</v>
      </c>
      <c r="X453" s="12" t="s">
        <v>8087</v>
      </c>
      <c r="Y453" s="12" t="s">
        <v>8088</v>
      </c>
      <c r="Z453" s="18">
        <v>45461.958333333336</v>
      </c>
      <c r="AA453" s="12" t="s">
        <v>8049</v>
      </c>
    </row>
    <row r="454" ht="14.25" customHeight="1">
      <c r="A454" s="3">
        <v>2035.0</v>
      </c>
      <c r="B454" s="3">
        <v>12522.0</v>
      </c>
      <c r="C454" s="3">
        <v>2013.0</v>
      </c>
      <c r="D454" s="3">
        <v>2026.0</v>
      </c>
      <c r="E454" s="4" t="s">
        <v>8086</v>
      </c>
      <c r="F454" s="3">
        <v>14.0</v>
      </c>
      <c r="G454" s="4" t="s">
        <v>7618</v>
      </c>
      <c r="H454" s="3">
        <v>9.60826172E8</v>
      </c>
      <c r="I454" s="4" t="s">
        <v>8040</v>
      </c>
      <c r="J454" s="4" t="s">
        <v>61</v>
      </c>
      <c r="K454" s="3">
        <v>965.0</v>
      </c>
      <c r="L454" s="4" t="s">
        <v>8041</v>
      </c>
      <c r="M454" s="3">
        <v>17.0</v>
      </c>
      <c r="N454" s="3">
        <v>0.0</v>
      </c>
      <c r="O454" s="4" t="s">
        <v>8042</v>
      </c>
      <c r="P454" s="4" t="s">
        <v>8043</v>
      </c>
      <c r="Q454" s="4" t="s">
        <v>8044</v>
      </c>
      <c r="R454" s="4" t="s">
        <v>35</v>
      </c>
      <c r="S454" s="4" t="s">
        <v>8045</v>
      </c>
      <c r="T454" s="3">
        <v>1.588054661E9</v>
      </c>
      <c r="U454" s="3">
        <v>1.588054661E9</v>
      </c>
      <c r="V454" s="3">
        <v>2023.0</v>
      </c>
      <c r="W454" s="4" t="s">
        <v>8064</v>
      </c>
      <c r="X454" s="4" t="s">
        <v>8087</v>
      </c>
      <c r="Y454" s="4" t="s">
        <v>8088</v>
      </c>
      <c r="Z454" s="17">
        <v>45461.958333333336</v>
      </c>
      <c r="AA454" s="4" t="s">
        <v>8049</v>
      </c>
    </row>
    <row r="455" ht="14.25" customHeight="1">
      <c r="A455" s="11">
        <v>2035.0</v>
      </c>
      <c r="B455" s="11">
        <v>12522.0</v>
      </c>
      <c r="C455" s="11">
        <v>2013.0</v>
      </c>
      <c r="D455" s="11">
        <v>2026.0</v>
      </c>
      <c r="E455" s="12" t="s">
        <v>8086</v>
      </c>
      <c r="F455" s="11">
        <v>14.0</v>
      </c>
      <c r="G455" s="12" t="s">
        <v>7618</v>
      </c>
      <c r="H455" s="11">
        <v>9.60826172E8</v>
      </c>
      <c r="I455" s="12" t="s">
        <v>8040</v>
      </c>
      <c r="J455" s="12" t="s">
        <v>61</v>
      </c>
      <c r="K455" s="11">
        <v>965.0</v>
      </c>
      <c r="L455" s="12" t="s">
        <v>8041</v>
      </c>
      <c r="M455" s="11">
        <v>17.0</v>
      </c>
      <c r="N455" s="11">
        <v>0.0</v>
      </c>
      <c r="O455" s="12" t="s">
        <v>8042</v>
      </c>
      <c r="P455" s="12" t="s">
        <v>8043</v>
      </c>
      <c r="Q455" s="12" t="s">
        <v>8044</v>
      </c>
      <c r="R455" s="12" t="s">
        <v>35</v>
      </c>
      <c r="S455" s="12" t="s">
        <v>8045</v>
      </c>
      <c r="T455" s="11">
        <v>2.55644558E8</v>
      </c>
      <c r="U455" s="11">
        <v>1.176954416E9</v>
      </c>
      <c r="V455" s="11">
        <v>2024.0</v>
      </c>
      <c r="W455" s="12" t="s">
        <v>8064</v>
      </c>
      <c r="X455" s="12" t="s">
        <v>8087</v>
      </c>
      <c r="Y455" s="12" t="s">
        <v>8088</v>
      </c>
      <c r="Z455" s="18">
        <v>45461.958333333336</v>
      </c>
      <c r="AA455" s="12" t="s">
        <v>8049</v>
      </c>
    </row>
    <row r="456" ht="14.25" customHeight="1">
      <c r="A456" s="3">
        <v>2035.0</v>
      </c>
      <c r="B456" s="3">
        <v>12522.0</v>
      </c>
      <c r="C456" s="3">
        <v>2013.0</v>
      </c>
      <c r="D456" s="3">
        <v>2026.0</v>
      </c>
      <c r="E456" s="4" t="s">
        <v>8086</v>
      </c>
      <c r="F456" s="3">
        <v>14.0</v>
      </c>
      <c r="G456" s="4" t="s">
        <v>7618</v>
      </c>
      <c r="H456" s="3">
        <v>9.60826172E8</v>
      </c>
      <c r="I456" s="4" t="s">
        <v>8040</v>
      </c>
      <c r="J456" s="4" t="s">
        <v>61</v>
      </c>
      <c r="K456" s="3">
        <v>965.0</v>
      </c>
      <c r="L456" s="4" t="s">
        <v>8041</v>
      </c>
      <c r="M456" s="3">
        <v>17.0</v>
      </c>
      <c r="N456" s="3">
        <v>0.0</v>
      </c>
      <c r="O456" s="4" t="s">
        <v>8042</v>
      </c>
      <c r="P456" s="4" t="s">
        <v>8043</v>
      </c>
      <c r="Q456" s="4" t="s">
        <v>8044</v>
      </c>
      <c r="R456" s="4" t="s">
        <v>35</v>
      </c>
      <c r="S456" s="4" t="s">
        <v>8045</v>
      </c>
      <c r="T456" s="3">
        <v>3.151729113E9</v>
      </c>
      <c r="U456" s="3">
        <v>3.151729113E9</v>
      </c>
      <c r="V456" s="3">
        <v>2022.0</v>
      </c>
      <c r="W456" s="4" t="s">
        <v>8064</v>
      </c>
      <c r="X456" s="4" t="s">
        <v>8087</v>
      </c>
      <c r="Y456" s="4" t="s">
        <v>8088</v>
      </c>
      <c r="Z456" s="17">
        <v>45461.958333333336</v>
      </c>
      <c r="AA456" s="4" t="s">
        <v>8049</v>
      </c>
    </row>
    <row r="457" ht="14.25" customHeight="1">
      <c r="A457" s="11">
        <v>2035.0</v>
      </c>
      <c r="B457" s="11">
        <v>12522.0</v>
      </c>
      <c r="C457" s="11">
        <v>2013.0</v>
      </c>
      <c r="D457" s="11">
        <v>2026.0</v>
      </c>
      <c r="E457" s="12" t="s">
        <v>8086</v>
      </c>
      <c r="F457" s="11">
        <v>14.0</v>
      </c>
      <c r="G457" s="12" t="s">
        <v>7618</v>
      </c>
      <c r="H457" s="11">
        <v>9.60826172E8</v>
      </c>
      <c r="I457" s="12" t="s">
        <v>8040</v>
      </c>
      <c r="J457" s="12" t="s">
        <v>61</v>
      </c>
      <c r="K457" s="11">
        <v>965.0</v>
      </c>
      <c r="L457" s="12" t="s">
        <v>8041</v>
      </c>
      <c r="M457" s="11">
        <v>17.0</v>
      </c>
      <c r="N457" s="11">
        <v>0.0</v>
      </c>
      <c r="O457" s="12" t="s">
        <v>8042</v>
      </c>
      <c r="P457" s="12" t="s">
        <v>8043</v>
      </c>
      <c r="Q457" s="12" t="s">
        <v>8044</v>
      </c>
      <c r="R457" s="12" t="s">
        <v>35</v>
      </c>
      <c r="S457" s="12" t="s">
        <v>8045</v>
      </c>
      <c r="T457" s="11">
        <v>4000085.0</v>
      </c>
      <c r="U457" s="11">
        <v>2.06118191E8</v>
      </c>
      <c r="V457" s="11">
        <v>2018.0</v>
      </c>
      <c r="W457" s="12" t="s">
        <v>8064</v>
      </c>
      <c r="X457" s="12" t="s">
        <v>8087</v>
      </c>
      <c r="Y457" s="12" t="s">
        <v>8088</v>
      </c>
      <c r="Z457" s="18">
        <v>45461.958333333336</v>
      </c>
      <c r="AA457" s="12" t="s">
        <v>8049</v>
      </c>
    </row>
    <row r="458" ht="14.25" customHeight="1">
      <c r="A458" s="3">
        <v>2035.0</v>
      </c>
      <c r="B458" s="3">
        <v>12522.0</v>
      </c>
      <c r="C458" s="3">
        <v>2013.0</v>
      </c>
      <c r="D458" s="3">
        <v>2026.0</v>
      </c>
      <c r="E458" s="4" t="s">
        <v>8086</v>
      </c>
      <c r="F458" s="3">
        <v>14.0</v>
      </c>
      <c r="G458" s="4" t="s">
        <v>7618</v>
      </c>
      <c r="H458" s="3">
        <v>9.60826172E8</v>
      </c>
      <c r="I458" s="4" t="s">
        <v>8040</v>
      </c>
      <c r="J458" s="4" t="s">
        <v>61</v>
      </c>
      <c r="K458" s="3">
        <v>965.0</v>
      </c>
      <c r="L458" s="4" t="s">
        <v>8041</v>
      </c>
      <c r="M458" s="3">
        <v>17.0</v>
      </c>
      <c r="N458" s="3">
        <v>0.0</v>
      </c>
      <c r="O458" s="4" t="s">
        <v>8042</v>
      </c>
      <c r="P458" s="4" t="s">
        <v>8043</v>
      </c>
      <c r="Q458" s="4" t="s">
        <v>8044</v>
      </c>
      <c r="R458" s="4" t="s">
        <v>35</v>
      </c>
      <c r="S458" s="4" t="s">
        <v>8045</v>
      </c>
      <c r="T458" s="3">
        <v>5882137.0</v>
      </c>
      <c r="U458" s="3">
        <v>5.88202699E8</v>
      </c>
      <c r="V458" s="3">
        <v>2019.0</v>
      </c>
      <c r="W458" s="4" t="s">
        <v>8064</v>
      </c>
      <c r="X458" s="4" t="s">
        <v>8087</v>
      </c>
      <c r="Y458" s="4" t="s">
        <v>8088</v>
      </c>
      <c r="Z458" s="17">
        <v>45461.958333333336</v>
      </c>
      <c r="AA458" s="4" t="s">
        <v>8049</v>
      </c>
    </row>
    <row r="459" ht="14.25" customHeight="1">
      <c r="A459" s="11">
        <v>2035.0</v>
      </c>
      <c r="B459" s="11">
        <v>12522.0</v>
      </c>
      <c r="C459" s="11">
        <v>2013.0</v>
      </c>
      <c r="D459" s="11">
        <v>2026.0</v>
      </c>
      <c r="E459" s="12" t="s">
        <v>8086</v>
      </c>
      <c r="F459" s="11">
        <v>14.0</v>
      </c>
      <c r="G459" s="12" t="s">
        <v>7618</v>
      </c>
      <c r="H459" s="11">
        <v>9.60826172E8</v>
      </c>
      <c r="I459" s="12" t="s">
        <v>8040</v>
      </c>
      <c r="J459" s="12" t="s">
        <v>61</v>
      </c>
      <c r="K459" s="11">
        <v>965.0</v>
      </c>
      <c r="L459" s="12" t="s">
        <v>8041</v>
      </c>
      <c r="M459" s="11">
        <v>17.0</v>
      </c>
      <c r="N459" s="11">
        <v>0.0</v>
      </c>
      <c r="O459" s="12" t="s">
        <v>8042</v>
      </c>
      <c r="P459" s="12" t="s">
        <v>8043</v>
      </c>
      <c r="Q459" s="12" t="s">
        <v>8044</v>
      </c>
      <c r="R459" s="12" t="s">
        <v>35</v>
      </c>
      <c r="S459" s="12" t="s">
        <v>8045</v>
      </c>
      <c r="T459" s="11">
        <v>6308936.0</v>
      </c>
      <c r="U459" s="11">
        <v>6.30893192E8</v>
      </c>
      <c r="V459" s="11">
        <v>2017.0</v>
      </c>
      <c r="W459" s="12" t="s">
        <v>8064</v>
      </c>
      <c r="X459" s="12" t="s">
        <v>8087</v>
      </c>
      <c r="Y459" s="12" t="s">
        <v>8088</v>
      </c>
      <c r="Z459" s="18">
        <v>45461.958333333336</v>
      </c>
      <c r="AA459" s="12" t="s">
        <v>8049</v>
      </c>
    </row>
    <row r="460" ht="14.25" customHeight="1">
      <c r="A460" s="3">
        <v>2035.0</v>
      </c>
      <c r="B460" s="3">
        <v>12522.0</v>
      </c>
      <c r="C460" s="3">
        <v>2013.0</v>
      </c>
      <c r="D460" s="3">
        <v>2026.0</v>
      </c>
      <c r="E460" s="4" t="s">
        <v>8086</v>
      </c>
      <c r="F460" s="3">
        <v>14.0</v>
      </c>
      <c r="G460" s="4" t="s">
        <v>7618</v>
      </c>
      <c r="H460" s="3">
        <v>9.60826172E8</v>
      </c>
      <c r="I460" s="4" t="s">
        <v>8040</v>
      </c>
      <c r="J460" s="4" t="s">
        <v>61</v>
      </c>
      <c r="K460" s="3">
        <v>965.0</v>
      </c>
      <c r="L460" s="4" t="s">
        <v>8041</v>
      </c>
      <c r="M460" s="3">
        <v>17.0</v>
      </c>
      <c r="N460" s="3">
        <v>17.0</v>
      </c>
      <c r="O460" s="4" t="s">
        <v>8042</v>
      </c>
      <c r="P460" s="4" t="s">
        <v>8043</v>
      </c>
      <c r="Q460" s="4" t="s">
        <v>8044</v>
      </c>
      <c r="R460" s="4" t="s">
        <v>35</v>
      </c>
      <c r="S460" s="4" t="s">
        <v>8045</v>
      </c>
      <c r="T460" s="3">
        <v>0.0</v>
      </c>
      <c r="U460" s="3">
        <v>0.0</v>
      </c>
      <c r="V460" s="3">
        <v>2021.0</v>
      </c>
      <c r="W460" s="4" t="s">
        <v>8064</v>
      </c>
      <c r="X460" s="4" t="s">
        <v>8087</v>
      </c>
      <c r="Y460" s="4" t="s">
        <v>8088</v>
      </c>
      <c r="Z460" s="17">
        <v>45461.958333333336</v>
      </c>
      <c r="AA460" s="4" t="s">
        <v>8049</v>
      </c>
    </row>
    <row r="461" ht="14.25" customHeight="1">
      <c r="A461" s="11">
        <v>2035.0</v>
      </c>
      <c r="B461" s="11">
        <v>12522.0</v>
      </c>
      <c r="C461" s="11">
        <v>2013.0</v>
      </c>
      <c r="D461" s="11">
        <v>2026.0</v>
      </c>
      <c r="E461" s="12" t="s">
        <v>8086</v>
      </c>
      <c r="F461" s="11">
        <v>14.0</v>
      </c>
      <c r="G461" s="12" t="s">
        <v>7618</v>
      </c>
      <c r="H461" s="11">
        <v>9.60826172E8</v>
      </c>
      <c r="I461" s="12" t="s">
        <v>8040</v>
      </c>
      <c r="J461" s="12" t="s">
        <v>61</v>
      </c>
      <c r="K461" s="11">
        <v>965.0</v>
      </c>
      <c r="L461" s="12" t="s">
        <v>8041</v>
      </c>
      <c r="M461" s="11">
        <v>17.0</v>
      </c>
      <c r="N461" s="11">
        <v>17.0</v>
      </c>
      <c r="O461" s="12" t="s">
        <v>8042</v>
      </c>
      <c r="P461" s="12" t="s">
        <v>8043</v>
      </c>
      <c r="Q461" s="12" t="s">
        <v>8044</v>
      </c>
      <c r="R461" s="12" t="s">
        <v>35</v>
      </c>
      <c r="S461" s="12" t="s">
        <v>8045</v>
      </c>
      <c r="T461" s="11">
        <v>1.1747514E7</v>
      </c>
      <c r="U461" s="11">
        <v>4.68849651E8</v>
      </c>
      <c r="V461" s="11">
        <v>2020.0</v>
      </c>
      <c r="W461" s="12" t="s">
        <v>8064</v>
      </c>
      <c r="X461" s="12" t="s">
        <v>8087</v>
      </c>
      <c r="Y461" s="12" t="s">
        <v>8088</v>
      </c>
      <c r="Z461" s="18">
        <v>45461.958333333336</v>
      </c>
      <c r="AA461" s="12" t="s">
        <v>8049</v>
      </c>
    </row>
    <row r="462" ht="14.25" customHeight="1">
      <c r="A462" s="3">
        <v>2035.0</v>
      </c>
      <c r="B462" s="3">
        <v>12522.0</v>
      </c>
      <c r="C462" s="3">
        <v>2013.0</v>
      </c>
      <c r="D462" s="3">
        <v>2026.0</v>
      </c>
      <c r="E462" s="4" t="s">
        <v>8086</v>
      </c>
      <c r="F462" s="3">
        <v>14.0</v>
      </c>
      <c r="G462" s="4" t="s">
        <v>7618</v>
      </c>
      <c r="H462" s="3">
        <v>9.60826172E8</v>
      </c>
      <c r="I462" s="4" t="s">
        <v>8040</v>
      </c>
      <c r="J462" s="4" t="s">
        <v>61</v>
      </c>
      <c r="K462" s="3">
        <v>965.0</v>
      </c>
      <c r="L462" s="4" t="s">
        <v>8041</v>
      </c>
      <c r="M462" s="3">
        <v>17.0</v>
      </c>
      <c r="N462" s="3">
        <v>17.0</v>
      </c>
      <c r="O462" s="4" t="s">
        <v>8042</v>
      </c>
      <c r="P462" s="4" t="s">
        <v>8043</v>
      </c>
      <c r="Q462" s="4" t="s">
        <v>8044</v>
      </c>
      <c r="R462" s="4" t="s">
        <v>35</v>
      </c>
      <c r="S462" s="4" t="s">
        <v>8045</v>
      </c>
      <c r="T462" s="3">
        <v>1.5488996E7</v>
      </c>
      <c r="U462" s="3">
        <v>1.4673996E7</v>
      </c>
      <c r="V462" s="3">
        <v>2016.0</v>
      </c>
      <c r="W462" s="4" t="s">
        <v>8064</v>
      </c>
      <c r="X462" s="4" t="s">
        <v>8087</v>
      </c>
      <c r="Y462" s="4" t="s">
        <v>8088</v>
      </c>
      <c r="Z462" s="17">
        <v>45461.958333333336</v>
      </c>
      <c r="AA462" s="4" t="s">
        <v>8049</v>
      </c>
    </row>
    <row r="463" ht="14.25" customHeight="1">
      <c r="A463" s="11">
        <v>2035.0</v>
      </c>
      <c r="B463" s="11">
        <v>12522.0</v>
      </c>
      <c r="C463" s="11">
        <v>2013.0</v>
      </c>
      <c r="D463" s="11">
        <v>2026.0</v>
      </c>
      <c r="E463" s="12" t="s">
        <v>8086</v>
      </c>
      <c r="F463" s="11">
        <v>14.0</v>
      </c>
      <c r="G463" s="12" t="s">
        <v>7618</v>
      </c>
      <c r="H463" s="11">
        <v>9.60826172E8</v>
      </c>
      <c r="I463" s="12" t="s">
        <v>8040</v>
      </c>
      <c r="J463" s="12" t="s">
        <v>61</v>
      </c>
      <c r="K463" s="11">
        <v>965.0</v>
      </c>
      <c r="L463" s="12" t="s">
        <v>8041</v>
      </c>
      <c r="M463" s="11">
        <v>17.0</v>
      </c>
      <c r="N463" s="11">
        <v>17.0</v>
      </c>
      <c r="O463" s="12" t="s">
        <v>8042</v>
      </c>
      <c r="P463" s="12" t="s">
        <v>8043</v>
      </c>
      <c r="Q463" s="12" t="s">
        <v>8044</v>
      </c>
      <c r="R463" s="12" t="s">
        <v>35</v>
      </c>
      <c r="S463" s="12" t="s">
        <v>8045</v>
      </c>
      <c r="T463" s="11">
        <v>1.588054661E9</v>
      </c>
      <c r="U463" s="11">
        <v>1.588054661E9</v>
      </c>
      <c r="V463" s="11">
        <v>2023.0</v>
      </c>
      <c r="W463" s="12" t="s">
        <v>8064</v>
      </c>
      <c r="X463" s="12" t="s">
        <v>8087</v>
      </c>
      <c r="Y463" s="12" t="s">
        <v>8088</v>
      </c>
      <c r="Z463" s="18">
        <v>45461.958333333336</v>
      </c>
      <c r="AA463" s="12" t="s">
        <v>8049</v>
      </c>
    </row>
    <row r="464" ht="14.25" customHeight="1">
      <c r="A464" s="3">
        <v>2035.0</v>
      </c>
      <c r="B464" s="3">
        <v>12522.0</v>
      </c>
      <c r="C464" s="3">
        <v>2013.0</v>
      </c>
      <c r="D464" s="3">
        <v>2026.0</v>
      </c>
      <c r="E464" s="4" t="s">
        <v>8086</v>
      </c>
      <c r="F464" s="3">
        <v>14.0</v>
      </c>
      <c r="G464" s="4" t="s">
        <v>7618</v>
      </c>
      <c r="H464" s="3">
        <v>9.60826172E8</v>
      </c>
      <c r="I464" s="4" t="s">
        <v>8040</v>
      </c>
      <c r="J464" s="4" t="s">
        <v>61</v>
      </c>
      <c r="K464" s="3">
        <v>965.0</v>
      </c>
      <c r="L464" s="4" t="s">
        <v>8041</v>
      </c>
      <c r="M464" s="3">
        <v>17.0</v>
      </c>
      <c r="N464" s="3">
        <v>17.0</v>
      </c>
      <c r="O464" s="4" t="s">
        <v>8042</v>
      </c>
      <c r="P464" s="4" t="s">
        <v>8043</v>
      </c>
      <c r="Q464" s="4" t="s">
        <v>8044</v>
      </c>
      <c r="R464" s="4" t="s">
        <v>35</v>
      </c>
      <c r="S464" s="4" t="s">
        <v>8045</v>
      </c>
      <c r="T464" s="3">
        <v>2.55644558E8</v>
      </c>
      <c r="U464" s="3">
        <v>1.176954416E9</v>
      </c>
      <c r="V464" s="3">
        <v>2024.0</v>
      </c>
      <c r="W464" s="4" t="s">
        <v>8064</v>
      </c>
      <c r="X464" s="4" t="s">
        <v>8087</v>
      </c>
      <c r="Y464" s="4" t="s">
        <v>8088</v>
      </c>
      <c r="Z464" s="17">
        <v>45461.958333333336</v>
      </c>
      <c r="AA464" s="4" t="s">
        <v>8049</v>
      </c>
    </row>
    <row r="465" ht="14.25" customHeight="1">
      <c r="A465" s="11">
        <v>2035.0</v>
      </c>
      <c r="B465" s="11">
        <v>12522.0</v>
      </c>
      <c r="C465" s="11">
        <v>2013.0</v>
      </c>
      <c r="D465" s="11">
        <v>2026.0</v>
      </c>
      <c r="E465" s="12" t="s">
        <v>8086</v>
      </c>
      <c r="F465" s="11">
        <v>14.0</v>
      </c>
      <c r="G465" s="12" t="s">
        <v>7618</v>
      </c>
      <c r="H465" s="11">
        <v>9.60826172E8</v>
      </c>
      <c r="I465" s="12" t="s">
        <v>8040</v>
      </c>
      <c r="J465" s="12" t="s">
        <v>61</v>
      </c>
      <c r="K465" s="11">
        <v>965.0</v>
      </c>
      <c r="L465" s="12" t="s">
        <v>8041</v>
      </c>
      <c r="M465" s="11">
        <v>17.0</v>
      </c>
      <c r="N465" s="11">
        <v>17.0</v>
      </c>
      <c r="O465" s="12" t="s">
        <v>8042</v>
      </c>
      <c r="P465" s="12" t="s">
        <v>8043</v>
      </c>
      <c r="Q465" s="12" t="s">
        <v>8044</v>
      </c>
      <c r="R465" s="12" t="s">
        <v>35</v>
      </c>
      <c r="S465" s="12" t="s">
        <v>8045</v>
      </c>
      <c r="T465" s="11">
        <v>3.151729113E9</v>
      </c>
      <c r="U465" s="11">
        <v>3.151729113E9</v>
      </c>
      <c r="V465" s="11">
        <v>2022.0</v>
      </c>
      <c r="W465" s="12" t="s">
        <v>8064</v>
      </c>
      <c r="X465" s="12" t="s">
        <v>8087</v>
      </c>
      <c r="Y465" s="12" t="s">
        <v>8088</v>
      </c>
      <c r="Z465" s="18">
        <v>45461.958333333336</v>
      </c>
      <c r="AA465" s="12" t="s">
        <v>8049</v>
      </c>
    </row>
    <row r="466" ht="14.25" customHeight="1">
      <c r="A466" s="3">
        <v>2035.0</v>
      </c>
      <c r="B466" s="3">
        <v>12522.0</v>
      </c>
      <c r="C466" s="3">
        <v>2013.0</v>
      </c>
      <c r="D466" s="3">
        <v>2026.0</v>
      </c>
      <c r="E466" s="4" t="s">
        <v>8086</v>
      </c>
      <c r="F466" s="3">
        <v>14.0</v>
      </c>
      <c r="G466" s="4" t="s">
        <v>7618</v>
      </c>
      <c r="H466" s="3">
        <v>9.60826172E8</v>
      </c>
      <c r="I466" s="4" t="s">
        <v>8040</v>
      </c>
      <c r="J466" s="4" t="s">
        <v>61</v>
      </c>
      <c r="K466" s="3">
        <v>965.0</v>
      </c>
      <c r="L466" s="4" t="s">
        <v>8041</v>
      </c>
      <c r="M466" s="3">
        <v>17.0</v>
      </c>
      <c r="N466" s="3">
        <v>17.0</v>
      </c>
      <c r="O466" s="4" t="s">
        <v>8042</v>
      </c>
      <c r="P466" s="4" t="s">
        <v>8043</v>
      </c>
      <c r="Q466" s="4" t="s">
        <v>8044</v>
      </c>
      <c r="R466" s="4" t="s">
        <v>35</v>
      </c>
      <c r="S466" s="4" t="s">
        <v>8045</v>
      </c>
      <c r="T466" s="3">
        <v>4000085.0</v>
      </c>
      <c r="U466" s="3">
        <v>2.06118191E8</v>
      </c>
      <c r="V466" s="3">
        <v>2018.0</v>
      </c>
      <c r="W466" s="4" t="s">
        <v>8064</v>
      </c>
      <c r="X466" s="4" t="s">
        <v>8087</v>
      </c>
      <c r="Y466" s="4" t="s">
        <v>8088</v>
      </c>
      <c r="Z466" s="17">
        <v>45461.958333333336</v>
      </c>
      <c r="AA466" s="4" t="s">
        <v>8049</v>
      </c>
    </row>
    <row r="467" ht="14.25" customHeight="1">
      <c r="A467" s="11">
        <v>2035.0</v>
      </c>
      <c r="B467" s="11">
        <v>12522.0</v>
      </c>
      <c r="C467" s="11">
        <v>2013.0</v>
      </c>
      <c r="D467" s="11">
        <v>2026.0</v>
      </c>
      <c r="E467" s="12" t="s">
        <v>8086</v>
      </c>
      <c r="F467" s="11">
        <v>14.0</v>
      </c>
      <c r="G467" s="12" t="s">
        <v>7618</v>
      </c>
      <c r="H467" s="11">
        <v>9.60826172E8</v>
      </c>
      <c r="I467" s="12" t="s">
        <v>8040</v>
      </c>
      <c r="J467" s="12" t="s">
        <v>61</v>
      </c>
      <c r="K467" s="11">
        <v>965.0</v>
      </c>
      <c r="L467" s="12" t="s">
        <v>8041</v>
      </c>
      <c r="M467" s="11">
        <v>17.0</v>
      </c>
      <c r="N467" s="11">
        <v>17.0</v>
      </c>
      <c r="O467" s="12" t="s">
        <v>8042</v>
      </c>
      <c r="P467" s="12" t="s">
        <v>8043</v>
      </c>
      <c r="Q467" s="12" t="s">
        <v>8044</v>
      </c>
      <c r="R467" s="12" t="s">
        <v>35</v>
      </c>
      <c r="S467" s="12" t="s">
        <v>8045</v>
      </c>
      <c r="T467" s="11">
        <v>5882137.0</v>
      </c>
      <c r="U467" s="11">
        <v>5.88202699E8</v>
      </c>
      <c r="V467" s="11">
        <v>2019.0</v>
      </c>
      <c r="W467" s="12" t="s">
        <v>8064</v>
      </c>
      <c r="X467" s="12" t="s">
        <v>8087</v>
      </c>
      <c r="Y467" s="12" t="s">
        <v>8088</v>
      </c>
      <c r="Z467" s="18">
        <v>45461.958333333336</v>
      </c>
      <c r="AA467" s="12" t="s">
        <v>8049</v>
      </c>
    </row>
    <row r="468" ht="14.25" customHeight="1">
      <c r="A468" s="3">
        <v>2035.0</v>
      </c>
      <c r="B468" s="3">
        <v>12522.0</v>
      </c>
      <c r="C468" s="3">
        <v>2013.0</v>
      </c>
      <c r="D468" s="3">
        <v>2026.0</v>
      </c>
      <c r="E468" s="4" t="s">
        <v>8086</v>
      </c>
      <c r="F468" s="3">
        <v>14.0</v>
      </c>
      <c r="G468" s="4" t="s">
        <v>7618</v>
      </c>
      <c r="H468" s="3">
        <v>9.60826172E8</v>
      </c>
      <c r="I468" s="4" t="s">
        <v>8040</v>
      </c>
      <c r="J468" s="4" t="s">
        <v>61</v>
      </c>
      <c r="K468" s="3">
        <v>965.0</v>
      </c>
      <c r="L468" s="4" t="s">
        <v>8041</v>
      </c>
      <c r="M468" s="3">
        <v>17.0</v>
      </c>
      <c r="N468" s="3">
        <v>17.0</v>
      </c>
      <c r="O468" s="4" t="s">
        <v>8042</v>
      </c>
      <c r="P468" s="4" t="s">
        <v>8043</v>
      </c>
      <c r="Q468" s="4" t="s">
        <v>8044</v>
      </c>
      <c r="R468" s="4" t="s">
        <v>35</v>
      </c>
      <c r="S468" s="4" t="s">
        <v>8045</v>
      </c>
      <c r="T468" s="3">
        <v>6308936.0</v>
      </c>
      <c r="U468" s="3">
        <v>6.30893192E8</v>
      </c>
      <c r="V468" s="3">
        <v>2017.0</v>
      </c>
      <c r="W468" s="4" t="s">
        <v>8064</v>
      </c>
      <c r="X468" s="4" t="s">
        <v>8087</v>
      </c>
      <c r="Y468" s="4" t="s">
        <v>8088</v>
      </c>
      <c r="Z468" s="17">
        <v>45461.958333333336</v>
      </c>
      <c r="AA468" s="4" t="s">
        <v>8049</v>
      </c>
    </row>
    <row r="469" ht="14.25" customHeight="1">
      <c r="A469" s="11">
        <v>2035.0</v>
      </c>
      <c r="B469" s="11">
        <v>12522.0</v>
      </c>
      <c r="C469" s="11">
        <v>2013.0</v>
      </c>
      <c r="D469" s="11">
        <v>2026.0</v>
      </c>
      <c r="E469" s="12" t="s">
        <v>8086</v>
      </c>
      <c r="F469" s="11">
        <v>14.0</v>
      </c>
      <c r="G469" s="12" t="s">
        <v>7618</v>
      </c>
      <c r="H469" s="11">
        <v>9.60826172E8</v>
      </c>
      <c r="I469" s="12" t="s">
        <v>8040</v>
      </c>
      <c r="J469" s="12" t="s">
        <v>61</v>
      </c>
      <c r="K469" s="11">
        <v>965.0</v>
      </c>
      <c r="L469" s="12" t="s">
        <v>8041</v>
      </c>
      <c r="M469" s="11">
        <v>20.0</v>
      </c>
      <c r="N469" s="11">
        <v>0.0</v>
      </c>
      <c r="O469" s="12" t="s">
        <v>8042</v>
      </c>
      <c r="P469" s="12" t="s">
        <v>8043</v>
      </c>
      <c r="Q469" s="12" t="s">
        <v>8044</v>
      </c>
      <c r="R469" s="12" t="s">
        <v>35</v>
      </c>
      <c r="S469" s="12" t="s">
        <v>8045</v>
      </c>
      <c r="T469" s="11">
        <v>0.0</v>
      </c>
      <c r="U469" s="11">
        <v>0.0</v>
      </c>
      <c r="V469" s="11">
        <v>2021.0</v>
      </c>
      <c r="W469" s="12" t="s">
        <v>8064</v>
      </c>
      <c r="X469" s="12" t="s">
        <v>8087</v>
      </c>
      <c r="Y469" s="12" t="s">
        <v>8088</v>
      </c>
      <c r="Z469" s="18">
        <v>45461.958333333336</v>
      </c>
      <c r="AA469" s="12" t="s">
        <v>8049</v>
      </c>
    </row>
    <row r="470" ht="14.25" customHeight="1">
      <c r="A470" s="3">
        <v>2035.0</v>
      </c>
      <c r="B470" s="3">
        <v>12522.0</v>
      </c>
      <c r="C470" s="3">
        <v>2013.0</v>
      </c>
      <c r="D470" s="3">
        <v>2026.0</v>
      </c>
      <c r="E470" s="4" t="s">
        <v>8086</v>
      </c>
      <c r="F470" s="3">
        <v>14.0</v>
      </c>
      <c r="G470" s="4" t="s">
        <v>7618</v>
      </c>
      <c r="H470" s="3">
        <v>9.60826172E8</v>
      </c>
      <c r="I470" s="4" t="s">
        <v>8040</v>
      </c>
      <c r="J470" s="4" t="s">
        <v>61</v>
      </c>
      <c r="K470" s="3">
        <v>965.0</v>
      </c>
      <c r="L470" s="4" t="s">
        <v>8041</v>
      </c>
      <c r="M470" s="3">
        <v>20.0</v>
      </c>
      <c r="N470" s="3">
        <v>0.0</v>
      </c>
      <c r="O470" s="4" t="s">
        <v>8042</v>
      </c>
      <c r="P470" s="4" t="s">
        <v>8043</v>
      </c>
      <c r="Q470" s="4" t="s">
        <v>8044</v>
      </c>
      <c r="R470" s="4" t="s">
        <v>35</v>
      </c>
      <c r="S470" s="4" t="s">
        <v>8045</v>
      </c>
      <c r="T470" s="3">
        <v>1.1747514E7</v>
      </c>
      <c r="U470" s="3">
        <v>4.68849651E8</v>
      </c>
      <c r="V470" s="3">
        <v>2020.0</v>
      </c>
      <c r="W470" s="4" t="s">
        <v>8064</v>
      </c>
      <c r="X470" s="4" t="s">
        <v>8087</v>
      </c>
      <c r="Y470" s="4" t="s">
        <v>8088</v>
      </c>
      <c r="Z470" s="17">
        <v>45461.958333333336</v>
      </c>
      <c r="AA470" s="4" t="s">
        <v>8049</v>
      </c>
    </row>
    <row r="471" ht="14.25" customHeight="1">
      <c r="A471" s="11">
        <v>2035.0</v>
      </c>
      <c r="B471" s="11">
        <v>12522.0</v>
      </c>
      <c r="C471" s="11">
        <v>2013.0</v>
      </c>
      <c r="D471" s="11">
        <v>2026.0</v>
      </c>
      <c r="E471" s="12" t="s">
        <v>8086</v>
      </c>
      <c r="F471" s="11">
        <v>14.0</v>
      </c>
      <c r="G471" s="12" t="s">
        <v>7618</v>
      </c>
      <c r="H471" s="11">
        <v>9.60826172E8</v>
      </c>
      <c r="I471" s="12" t="s">
        <v>8040</v>
      </c>
      <c r="J471" s="12" t="s">
        <v>61</v>
      </c>
      <c r="K471" s="11">
        <v>965.0</v>
      </c>
      <c r="L471" s="12" t="s">
        <v>8041</v>
      </c>
      <c r="M471" s="11">
        <v>20.0</v>
      </c>
      <c r="N471" s="11">
        <v>0.0</v>
      </c>
      <c r="O471" s="12" t="s">
        <v>8042</v>
      </c>
      <c r="P471" s="12" t="s">
        <v>8043</v>
      </c>
      <c r="Q471" s="12" t="s">
        <v>8044</v>
      </c>
      <c r="R471" s="12" t="s">
        <v>35</v>
      </c>
      <c r="S471" s="12" t="s">
        <v>8045</v>
      </c>
      <c r="T471" s="11">
        <v>1.5488996E7</v>
      </c>
      <c r="U471" s="11">
        <v>1.4673996E7</v>
      </c>
      <c r="V471" s="11">
        <v>2016.0</v>
      </c>
      <c r="W471" s="12" t="s">
        <v>8064</v>
      </c>
      <c r="X471" s="12" t="s">
        <v>8087</v>
      </c>
      <c r="Y471" s="12" t="s">
        <v>8088</v>
      </c>
      <c r="Z471" s="18">
        <v>45461.958333333336</v>
      </c>
      <c r="AA471" s="12" t="s">
        <v>8049</v>
      </c>
    </row>
    <row r="472" ht="14.25" customHeight="1">
      <c r="A472" s="3">
        <v>2035.0</v>
      </c>
      <c r="B472" s="3">
        <v>12522.0</v>
      </c>
      <c r="C472" s="3">
        <v>2013.0</v>
      </c>
      <c r="D472" s="3">
        <v>2026.0</v>
      </c>
      <c r="E472" s="4" t="s">
        <v>8086</v>
      </c>
      <c r="F472" s="3">
        <v>14.0</v>
      </c>
      <c r="G472" s="4" t="s">
        <v>7618</v>
      </c>
      <c r="H472" s="3">
        <v>9.60826172E8</v>
      </c>
      <c r="I472" s="4" t="s">
        <v>8040</v>
      </c>
      <c r="J472" s="4" t="s">
        <v>61</v>
      </c>
      <c r="K472" s="3">
        <v>965.0</v>
      </c>
      <c r="L472" s="4" t="s">
        <v>8041</v>
      </c>
      <c r="M472" s="3">
        <v>20.0</v>
      </c>
      <c r="N472" s="3">
        <v>0.0</v>
      </c>
      <c r="O472" s="4" t="s">
        <v>8042</v>
      </c>
      <c r="P472" s="4" t="s">
        <v>8043</v>
      </c>
      <c r="Q472" s="4" t="s">
        <v>8044</v>
      </c>
      <c r="R472" s="4" t="s">
        <v>35</v>
      </c>
      <c r="S472" s="4" t="s">
        <v>8045</v>
      </c>
      <c r="T472" s="3">
        <v>1.588054661E9</v>
      </c>
      <c r="U472" s="3">
        <v>1.588054661E9</v>
      </c>
      <c r="V472" s="3">
        <v>2023.0</v>
      </c>
      <c r="W472" s="4" t="s">
        <v>8064</v>
      </c>
      <c r="X472" s="4" t="s">
        <v>8087</v>
      </c>
      <c r="Y472" s="4" t="s">
        <v>8088</v>
      </c>
      <c r="Z472" s="17">
        <v>45461.958333333336</v>
      </c>
      <c r="AA472" s="4" t="s">
        <v>8049</v>
      </c>
    </row>
    <row r="473" ht="14.25" customHeight="1">
      <c r="A473" s="11">
        <v>2035.0</v>
      </c>
      <c r="B473" s="11">
        <v>12522.0</v>
      </c>
      <c r="C473" s="11">
        <v>2013.0</v>
      </c>
      <c r="D473" s="11">
        <v>2026.0</v>
      </c>
      <c r="E473" s="12" t="s">
        <v>8086</v>
      </c>
      <c r="F473" s="11">
        <v>14.0</v>
      </c>
      <c r="G473" s="12" t="s">
        <v>7618</v>
      </c>
      <c r="H473" s="11">
        <v>9.60826172E8</v>
      </c>
      <c r="I473" s="12" t="s">
        <v>8040</v>
      </c>
      <c r="J473" s="12" t="s">
        <v>61</v>
      </c>
      <c r="K473" s="11">
        <v>965.0</v>
      </c>
      <c r="L473" s="12" t="s">
        <v>8041</v>
      </c>
      <c r="M473" s="11">
        <v>20.0</v>
      </c>
      <c r="N473" s="11">
        <v>0.0</v>
      </c>
      <c r="O473" s="12" t="s">
        <v>8042</v>
      </c>
      <c r="P473" s="12" t="s">
        <v>8043</v>
      </c>
      <c r="Q473" s="12" t="s">
        <v>8044</v>
      </c>
      <c r="R473" s="12" t="s">
        <v>35</v>
      </c>
      <c r="S473" s="12" t="s">
        <v>8045</v>
      </c>
      <c r="T473" s="11">
        <v>2.55644558E8</v>
      </c>
      <c r="U473" s="11">
        <v>1.176954416E9</v>
      </c>
      <c r="V473" s="11">
        <v>2024.0</v>
      </c>
      <c r="W473" s="12" t="s">
        <v>8064</v>
      </c>
      <c r="X473" s="12" t="s">
        <v>8087</v>
      </c>
      <c r="Y473" s="12" t="s">
        <v>8088</v>
      </c>
      <c r="Z473" s="18">
        <v>45461.958333333336</v>
      </c>
      <c r="AA473" s="12" t="s">
        <v>8049</v>
      </c>
    </row>
    <row r="474" ht="14.25" customHeight="1">
      <c r="A474" s="3">
        <v>2035.0</v>
      </c>
      <c r="B474" s="3">
        <v>12522.0</v>
      </c>
      <c r="C474" s="3">
        <v>2013.0</v>
      </c>
      <c r="D474" s="3">
        <v>2026.0</v>
      </c>
      <c r="E474" s="4" t="s">
        <v>8086</v>
      </c>
      <c r="F474" s="3">
        <v>14.0</v>
      </c>
      <c r="G474" s="4" t="s">
        <v>7618</v>
      </c>
      <c r="H474" s="3">
        <v>9.60826172E8</v>
      </c>
      <c r="I474" s="4" t="s">
        <v>8040</v>
      </c>
      <c r="J474" s="4" t="s">
        <v>61</v>
      </c>
      <c r="K474" s="3">
        <v>965.0</v>
      </c>
      <c r="L474" s="4" t="s">
        <v>8041</v>
      </c>
      <c r="M474" s="3">
        <v>20.0</v>
      </c>
      <c r="N474" s="3">
        <v>0.0</v>
      </c>
      <c r="O474" s="4" t="s">
        <v>8042</v>
      </c>
      <c r="P474" s="4" t="s">
        <v>8043</v>
      </c>
      <c r="Q474" s="4" t="s">
        <v>8044</v>
      </c>
      <c r="R474" s="4" t="s">
        <v>35</v>
      </c>
      <c r="S474" s="4" t="s">
        <v>8045</v>
      </c>
      <c r="T474" s="3">
        <v>3.151729113E9</v>
      </c>
      <c r="U474" s="3">
        <v>3.151729113E9</v>
      </c>
      <c r="V474" s="3">
        <v>2022.0</v>
      </c>
      <c r="W474" s="4" t="s">
        <v>8064</v>
      </c>
      <c r="X474" s="4" t="s">
        <v>8087</v>
      </c>
      <c r="Y474" s="4" t="s">
        <v>8088</v>
      </c>
      <c r="Z474" s="17">
        <v>45461.958333333336</v>
      </c>
      <c r="AA474" s="4" t="s">
        <v>8049</v>
      </c>
    </row>
    <row r="475" ht="14.25" customHeight="1">
      <c r="A475" s="11">
        <v>2035.0</v>
      </c>
      <c r="B475" s="11">
        <v>12522.0</v>
      </c>
      <c r="C475" s="11">
        <v>2013.0</v>
      </c>
      <c r="D475" s="11">
        <v>2026.0</v>
      </c>
      <c r="E475" s="12" t="s">
        <v>8086</v>
      </c>
      <c r="F475" s="11">
        <v>14.0</v>
      </c>
      <c r="G475" s="12" t="s">
        <v>7618</v>
      </c>
      <c r="H475" s="11">
        <v>9.60826172E8</v>
      </c>
      <c r="I475" s="12" t="s">
        <v>8040</v>
      </c>
      <c r="J475" s="12" t="s">
        <v>61</v>
      </c>
      <c r="K475" s="11">
        <v>965.0</v>
      </c>
      <c r="L475" s="12" t="s">
        <v>8041</v>
      </c>
      <c r="M475" s="11">
        <v>20.0</v>
      </c>
      <c r="N475" s="11">
        <v>0.0</v>
      </c>
      <c r="O475" s="12" t="s">
        <v>8042</v>
      </c>
      <c r="P475" s="12" t="s">
        <v>8043</v>
      </c>
      <c r="Q475" s="12" t="s">
        <v>8044</v>
      </c>
      <c r="R475" s="12" t="s">
        <v>35</v>
      </c>
      <c r="S475" s="12" t="s">
        <v>8045</v>
      </c>
      <c r="T475" s="11">
        <v>4000085.0</v>
      </c>
      <c r="U475" s="11">
        <v>2.06118191E8</v>
      </c>
      <c r="V475" s="11">
        <v>2018.0</v>
      </c>
      <c r="W475" s="12" t="s">
        <v>8064</v>
      </c>
      <c r="X475" s="12" t="s">
        <v>8087</v>
      </c>
      <c r="Y475" s="12" t="s">
        <v>8088</v>
      </c>
      <c r="Z475" s="18">
        <v>45461.958333333336</v>
      </c>
      <c r="AA475" s="12" t="s">
        <v>8049</v>
      </c>
    </row>
    <row r="476" ht="14.25" customHeight="1">
      <c r="A476" s="3">
        <v>2035.0</v>
      </c>
      <c r="B476" s="3">
        <v>12522.0</v>
      </c>
      <c r="C476" s="3">
        <v>2013.0</v>
      </c>
      <c r="D476" s="3">
        <v>2026.0</v>
      </c>
      <c r="E476" s="4" t="s">
        <v>8086</v>
      </c>
      <c r="F476" s="3">
        <v>14.0</v>
      </c>
      <c r="G476" s="4" t="s">
        <v>7618</v>
      </c>
      <c r="H476" s="3">
        <v>9.60826172E8</v>
      </c>
      <c r="I476" s="4" t="s">
        <v>8040</v>
      </c>
      <c r="J476" s="4" t="s">
        <v>61</v>
      </c>
      <c r="K476" s="3">
        <v>965.0</v>
      </c>
      <c r="L476" s="4" t="s">
        <v>8041</v>
      </c>
      <c r="M476" s="3">
        <v>20.0</v>
      </c>
      <c r="N476" s="3">
        <v>0.0</v>
      </c>
      <c r="O476" s="4" t="s">
        <v>8042</v>
      </c>
      <c r="P476" s="4" t="s">
        <v>8043</v>
      </c>
      <c r="Q476" s="4" t="s">
        <v>8044</v>
      </c>
      <c r="R476" s="4" t="s">
        <v>35</v>
      </c>
      <c r="S476" s="4" t="s">
        <v>8045</v>
      </c>
      <c r="T476" s="3">
        <v>5882137.0</v>
      </c>
      <c r="U476" s="3">
        <v>5.88202699E8</v>
      </c>
      <c r="V476" s="3">
        <v>2019.0</v>
      </c>
      <c r="W476" s="4" t="s">
        <v>8064</v>
      </c>
      <c r="X476" s="4" t="s">
        <v>8087</v>
      </c>
      <c r="Y476" s="4" t="s">
        <v>8088</v>
      </c>
      <c r="Z476" s="17">
        <v>45461.958333333336</v>
      </c>
      <c r="AA476" s="4" t="s">
        <v>8049</v>
      </c>
    </row>
    <row r="477" ht="14.25" customHeight="1">
      <c r="A477" s="11">
        <v>2035.0</v>
      </c>
      <c r="B477" s="11">
        <v>12522.0</v>
      </c>
      <c r="C477" s="11">
        <v>2013.0</v>
      </c>
      <c r="D477" s="11">
        <v>2026.0</v>
      </c>
      <c r="E477" s="12" t="s">
        <v>8086</v>
      </c>
      <c r="F477" s="11">
        <v>14.0</v>
      </c>
      <c r="G477" s="12" t="s">
        <v>7618</v>
      </c>
      <c r="H477" s="11">
        <v>9.60826172E8</v>
      </c>
      <c r="I477" s="12" t="s">
        <v>8040</v>
      </c>
      <c r="J477" s="12" t="s">
        <v>61</v>
      </c>
      <c r="K477" s="11">
        <v>965.0</v>
      </c>
      <c r="L477" s="12" t="s">
        <v>8041</v>
      </c>
      <c r="M477" s="11">
        <v>20.0</v>
      </c>
      <c r="N477" s="11">
        <v>0.0</v>
      </c>
      <c r="O477" s="12" t="s">
        <v>8042</v>
      </c>
      <c r="P477" s="12" t="s">
        <v>8043</v>
      </c>
      <c r="Q477" s="12" t="s">
        <v>8044</v>
      </c>
      <c r="R477" s="12" t="s">
        <v>35</v>
      </c>
      <c r="S477" s="12" t="s">
        <v>8045</v>
      </c>
      <c r="T477" s="11">
        <v>6308936.0</v>
      </c>
      <c r="U477" s="11">
        <v>6.30893192E8</v>
      </c>
      <c r="V477" s="11">
        <v>2017.0</v>
      </c>
      <c r="W477" s="12" t="s">
        <v>8064</v>
      </c>
      <c r="X477" s="12" t="s">
        <v>8087</v>
      </c>
      <c r="Y477" s="12" t="s">
        <v>8088</v>
      </c>
      <c r="Z477" s="18">
        <v>45461.958333333336</v>
      </c>
      <c r="AA477" s="12" t="s">
        <v>8049</v>
      </c>
    </row>
    <row r="478" ht="14.25" customHeight="1">
      <c r="A478" s="3">
        <v>2035.0</v>
      </c>
      <c r="B478" s="3">
        <v>12522.0</v>
      </c>
      <c r="C478" s="3">
        <v>2013.0</v>
      </c>
      <c r="D478" s="3">
        <v>2026.0</v>
      </c>
      <c r="E478" s="4" t="s">
        <v>8086</v>
      </c>
      <c r="F478" s="3">
        <v>14.0</v>
      </c>
      <c r="G478" s="4" t="s">
        <v>7618</v>
      </c>
      <c r="H478" s="3">
        <v>9.60826172E8</v>
      </c>
      <c r="I478" s="4" t="s">
        <v>8040</v>
      </c>
      <c r="J478" s="4" t="s">
        <v>61</v>
      </c>
      <c r="K478" s="3">
        <v>965.0</v>
      </c>
      <c r="L478" s="4" t="s">
        <v>8041</v>
      </c>
      <c r="M478" s="3">
        <v>20.0</v>
      </c>
      <c r="N478" s="3">
        <v>20.0</v>
      </c>
      <c r="O478" s="4" t="s">
        <v>8042</v>
      </c>
      <c r="P478" s="4" t="s">
        <v>8043</v>
      </c>
      <c r="Q478" s="4" t="s">
        <v>8044</v>
      </c>
      <c r="R478" s="4" t="s">
        <v>35</v>
      </c>
      <c r="S478" s="4" t="s">
        <v>8045</v>
      </c>
      <c r="T478" s="3">
        <v>0.0</v>
      </c>
      <c r="U478" s="3">
        <v>0.0</v>
      </c>
      <c r="V478" s="3">
        <v>2021.0</v>
      </c>
      <c r="W478" s="4" t="s">
        <v>8064</v>
      </c>
      <c r="X478" s="4" t="s">
        <v>8087</v>
      </c>
      <c r="Y478" s="4" t="s">
        <v>8088</v>
      </c>
      <c r="Z478" s="17">
        <v>45461.958333333336</v>
      </c>
      <c r="AA478" s="4" t="s">
        <v>8049</v>
      </c>
    </row>
    <row r="479" ht="14.25" customHeight="1">
      <c r="A479" s="11">
        <v>2035.0</v>
      </c>
      <c r="B479" s="11">
        <v>12522.0</v>
      </c>
      <c r="C479" s="11">
        <v>2013.0</v>
      </c>
      <c r="D479" s="11">
        <v>2026.0</v>
      </c>
      <c r="E479" s="12" t="s">
        <v>8086</v>
      </c>
      <c r="F479" s="11">
        <v>14.0</v>
      </c>
      <c r="G479" s="12" t="s">
        <v>7618</v>
      </c>
      <c r="H479" s="11">
        <v>9.60826172E8</v>
      </c>
      <c r="I479" s="12" t="s">
        <v>8040</v>
      </c>
      <c r="J479" s="12" t="s">
        <v>61</v>
      </c>
      <c r="K479" s="11">
        <v>965.0</v>
      </c>
      <c r="L479" s="12" t="s">
        <v>8041</v>
      </c>
      <c r="M479" s="11">
        <v>20.0</v>
      </c>
      <c r="N479" s="11">
        <v>20.0</v>
      </c>
      <c r="O479" s="12" t="s">
        <v>8042</v>
      </c>
      <c r="P479" s="12" t="s">
        <v>8043</v>
      </c>
      <c r="Q479" s="12" t="s">
        <v>8044</v>
      </c>
      <c r="R479" s="12" t="s">
        <v>35</v>
      </c>
      <c r="S479" s="12" t="s">
        <v>8045</v>
      </c>
      <c r="T479" s="11">
        <v>1.1747514E7</v>
      </c>
      <c r="U479" s="11">
        <v>4.68849651E8</v>
      </c>
      <c r="V479" s="11">
        <v>2020.0</v>
      </c>
      <c r="W479" s="12" t="s">
        <v>8064</v>
      </c>
      <c r="X479" s="12" t="s">
        <v>8087</v>
      </c>
      <c r="Y479" s="12" t="s">
        <v>8088</v>
      </c>
      <c r="Z479" s="18">
        <v>45461.958333333336</v>
      </c>
      <c r="AA479" s="12" t="s">
        <v>8049</v>
      </c>
    </row>
    <row r="480" ht="14.25" customHeight="1">
      <c r="A480" s="3">
        <v>2035.0</v>
      </c>
      <c r="B480" s="3">
        <v>12522.0</v>
      </c>
      <c r="C480" s="3">
        <v>2013.0</v>
      </c>
      <c r="D480" s="3">
        <v>2026.0</v>
      </c>
      <c r="E480" s="4" t="s">
        <v>8086</v>
      </c>
      <c r="F480" s="3">
        <v>14.0</v>
      </c>
      <c r="G480" s="4" t="s">
        <v>7618</v>
      </c>
      <c r="H480" s="3">
        <v>9.60826172E8</v>
      </c>
      <c r="I480" s="4" t="s">
        <v>8040</v>
      </c>
      <c r="J480" s="4" t="s">
        <v>61</v>
      </c>
      <c r="K480" s="3">
        <v>965.0</v>
      </c>
      <c r="L480" s="4" t="s">
        <v>8041</v>
      </c>
      <c r="M480" s="3">
        <v>20.0</v>
      </c>
      <c r="N480" s="3">
        <v>20.0</v>
      </c>
      <c r="O480" s="4" t="s">
        <v>8042</v>
      </c>
      <c r="P480" s="4" t="s">
        <v>8043</v>
      </c>
      <c r="Q480" s="4" t="s">
        <v>8044</v>
      </c>
      <c r="R480" s="4" t="s">
        <v>35</v>
      </c>
      <c r="S480" s="4" t="s">
        <v>8045</v>
      </c>
      <c r="T480" s="3">
        <v>1.5488996E7</v>
      </c>
      <c r="U480" s="3">
        <v>1.4673996E7</v>
      </c>
      <c r="V480" s="3">
        <v>2016.0</v>
      </c>
      <c r="W480" s="4" t="s">
        <v>8064</v>
      </c>
      <c r="X480" s="4" t="s">
        <v>8087</v>
      </c>
      <c r="Y480" s="4" t="s">
        <v>8088</v>
      </c>
      <c r="Z480" s="17">
        <v>45461.958333333336</v>
      </c>
      <c r="AA480" s="4" t="s">
        <v>8049</v>
      </c>
    </row>
    <row r="481" ht="14.25" customHeight="1">
      <c r="A481" s="11">
        <v>2035.0</v>
      </c>
      <c r="B481" s="11">
        <v>12522.0</v>
      </c>
      <c r="C481" s="11">
        <v>2013.0</v>
      </c>
      <c r="D481" s="11">
        <v>2026.0</v>
      </c>
      <c r="E481" s="12" t="s">
        <v>8086</v>
      </c>
      <c r="F481" s="11">
        <v>14.0</v>
      </c>
      <c r="G481" s="12" t="s">
        <v>7618</v>
      </c>
      <c r="H481" s="11">
        <v>9.60826172E8</v>
      </c>
      <c r="I481" s="12" t="s">
        <v>8040</v>
      </c>
      <c r="J481" s="12" t="s">
        <v>61</v>
      </c>
      <c r="K481" s="11">
        <v>965.0</v>
      </c>
      <c r="L481" s="12" t="s">
        <v>8041</v>
      </c>
      <c r="M481" s="11">
        <v>20.0</v>
      </c>
      <c r="N481" s="11">
        <v>20.0</v>
      </c>
      <c r="O481" s="12" t="s">
        <v>8042</v>
      </c>
      <c r="P481" s="12" t="s">
        <v>8043</v>
      </c>
      <c r="Q481" s="12" t="s">
        <v>8044</v>
      </c>
      <c r="R481" s="12" t="s">
        <v>35</v>
      </c>
      <c r="S481" s="12" t="s">
        <v>8045</v>
      </c>
      <c r="T481" s="11">
        <v>1.588054661E9</v>
      </c>
      <c r="U481" s="11">
        <v>1.588054661E9</v>
      </c>
      <c r="V481" s="11">
        <v>2023.0</v>
      </c>
      <c r="W481" s="12" t="s">
        <v>8064</v>
      </c>
      <c r="X481" s="12" t="s">
        <v>8087</v>
      </c>
      <c r="Y481" s="12" t="s">
        <v>8088</v>
      </c>
      <c r="Z481" s="18">
        <v>45461.958333333336</v>
      </c>
      <c r="AA481" s="12" t="s">
        <v>8049</v>
      </c>
    </row>
    <row r="482" ht="14.25" customHeight="1">
      <c r="A482" s="3">
        <v>2035.0</v>
      </c>
      <c r="B482" s="3">
        <v>12522.0</v>
      </c>
      <c r="C482" s="3">
        <v>2013.0</v>
      </c>
      <c r="D482" s="3">
        <v>2026.0</v>
      </c>
      <c r="E482" s="4" t="s">
        <v>8086</v>
      </c>
      <c r="F482" s="3">
        <v>14.0</v>
      </c>
      <c r="G482" s="4" t="s">
        <v>7618</v>
      </c>
      <c r="H482" s="3">
        <v>9.60826172E8</v>
      </c>
      <c r="I482" s="4" t="s">
        <v>8040</v>
      </c>
      <c r="J482" s="4" t="s">
        <v>61</v>
      </c>
      <c r="K482" s="3">
        <v>965.0</v>
      </c>
      <c r="L482" s="4" t="s">
        <v>8041</v>
      </c>
      <c r="M482" s="3">
        <v>20.0</v>
      </c>
      <c r="N482" s="3">
        <v>20.0</v>
      </c>
      <c r="O482" s="4" t="s">
        <v>8042</v>
      </c>
      <c r="P482" s="4" t="s">
        <v>8043</v>
      </c>
      <c r="Q482" s="4" t="s">
        <v>8044</v>
      </c>
      <c r="R482" s="4" t="s">
        <v>35</v>
      </c>
      <c r="S482" s="4" t="s">
        <v>8045</v>
      </c>
      <c r="T482" s="3">
        <v>2.55644558E8</v>
      </c>
      <c r="U482" s="3">
        <v>1.176954416E9</v>
      </c>
      <c r="V482" s="3">
        <v>2024.0</v>
      </c>
      <c r="W482" s="4" t="s">
        <v>8064</v>
      </c>
      <c r="X482" s="4" t="s">
        <v>8087</v>
      </c>
      <c r="Y482" s="4" t="s">
        <v>8088</v>
      </c>
      <c r="Z482" s="17">
        <v>45461.958333333336</v>
      </c>
      <c r="AA482" s="4" t="s">
        <v>8049</v>
      </c>
    </row>
    <row r="483" ht="14.25" customHeight="1">
      <c r="A483" s="11">
        <v>2035.0</v>
      </c>
      <c r="B483" s="11">
        <v>12522.0</v>
      </c>
      <c r="C483" s="11">
        <v>2013.0</v>
      </c>
      <c r="D483" s="11">
        <v>2026.0</v>
      </c>
      <c r="E483" s="12" t="s">
        <v>8086</v>
      </c>
      <c r="F483" s="11">
        <v>14.0</v>
      </c>
      <c r="G483" s="12" t="s">
        <v>7618</v>
      </c>
      <c r="H483" s="11">
        <v>9.60826172E8</v>
      </c>
      <c r="I483" s="12" t="s">
        <v>8040</v>
      </c>
      <c r="J483" s="12" t="s">
        <v>61</v>
      </c>
      <c r="K483" s="11">
        <v>965.0</v>
      </c>
      <c r="L483" s="12" t="s">
        <v>8041</v>
      </c>
      <c r="M483" s="11">
        <v>20.0</v>
      </c>
      <c r="N483" s="11">
        <v>20.0</v>
      </c>
      <c r="O483" s="12" t="s">
        <v>8042</v>
      </c>
      <c r="P483" s="12" t="s">
        <v>8043</v>
      </c>
      <c r="Q483" s="12" t="s">
        <v>8044</v>
      </c>
      <c r="R483" s="12" t="s">
        <v>35</v>
      </c>
      <c r="S483" s="12" t="s">
        <v>8045</v>
      </c>
      <c r="T483" s="11">
        <v>3.151729113E9</v>
      </c>
      <c r="U483" s="11">
        <v>3.151729113E9</v>
      </c>
      <c r="V483" s="11">
        <v>2022.0</v>
      </c>
      <c r="W483" s="12" t="s">
        <v>8064</v>
      </c>
      <c r="X483" s="12" t="s">
        <v>8087</v>
      </c>
      <c r="Y483" s="12" t="s">
        <v>8088</v>
      </c>
      <c r="Z483" s="18">
        <v>45461.958333333336</v>
      </c>
      <c r="AA483" s="12" t="s">
        <v>8049</v>
      </c>
    </row>
    <row r="484" ht="14.25" customHeight="1">
      <c r="A484" s="3">
        <v>2035.0</v>
      </c>
      <c r="B484" s="3">
        <v>12522.0</v>
      </c>
      <c r="C484" s="3">
        <v>2013.0</v>
      </c>
      <c r="D484" s="3">
        <v>2026.0</v>
      </c>
      <c r="E484" s="4" t="s">
        <v>8086</v>
      </c>
      <c r="F484" s="3">
        <v>14.0</v>
      </c>
      <c r="G484" s="4" t="s">
        <v>7618</v>
      </c>
      <c r="H484" s="3">
        <v>9.60826172E8</v>
      </c>
      <c r="I484" s="4" t="s">
        <v>8040</v>
      </c>
      <c r="J484" s="4" t="s">
        <v>61</v>
      </c>
      <c r="K484" s="3">
        <v>965.0</v>
      </c>
      <c r="L484" s="4" t="s">
        <v>8041</v>
      </c>
      <c r="M484" s="3">
        <v>20.0</v>
      </c>
      <c r="N484" s="3">
        <v>20.0</v>
      </c>
      <c r="O484" s="4" t="s">
        <v>8042</v>
      </c>
      <c r="P484" s="4" t="s">
        <v>8043</v>
      </c>
      <c r="Q484" s="4" t="s">
        <v>8044</v>
      </c>
      <c r="R484" s="4" t="s">
        <v>35</v>
      </c>
      <c r="S484" s="4" t="s">
        <v>8045</v>
      </c>
      <c r="T484" s="3">
        <v>4000085.0</v>
      </c>
      <c r="U484" s="3">
        <v>2.06118191E8</v>
      </c>
      <c r="V484" s="3">
        <v>2018.0</v>
      </c>
      <c r="W484" s="4" t="s">
        <v>8064</v>
      </c>
      <c r="X484" s="4" t="s">
        <v>8087</v>
      </c>
      <c r="Y484" s="4" t="s">
        <v>8088</v>
      </c>
      <c r="Z484" s="17">
        <v>45461.958333333336</v>
      </c>
      <c r="AA484" s="4" t="s">
        <v>8049</v>
      </c>
    </row>
    <row r="485" ht="14.25" customHeight="1">
      <c r="A485" s="11">
        <v>2035.0</v>
      </c>
      <c r="B485" s="11">
        <v>12522.0</v>
      </c>
      <c r="C485" s="11">
        <v>2013.0</v>
      </c>
      <c r="D485" s="11">
        <v>2026.0</v>
      </c>
      <c r="E485" s="12" t="s">
        <v>8086</v>
      </c>
      <c r="F485" s="11">
        <v>14.0</v>
      </c>
      <c r="G485" s="12" t="s">
        <v>7618</v>
      </c>
      <c r="H485" s="11">
        <v>9.60826172E8</v>
      </c>
      <c r="I485" s="12" t="s">
        <v>8040</v>
      </c>
      <c r="J485" s="12" t="s">
        <v>61</v>
      </c>
      <c r="K485" s="11">
        <v>965.0</v>
      </c>
      <c r="L485" s="12" t="s">
        <v>8041</v>
      </c>
      <c r="M485" s="11">
        <v>20.0</v>
      </c>
      <c r="N485" s="11">
        <v>20.0</v>
      </c>
      <c r="O485" s="12" t="s">
        <v>8042</v>
      </c>
      <c r="P485" s="12" t="s">
        <v>8043</v>
      </c>
      <c r="Q485" s="12" t="s">
        <v>8044</v>
      </c>
      <c r="R485" s="12" t="s">
        <v>35</v>
      </c>
      <c r="S485" s="12" t="s">
        <v>8045</v>
      </c>
      <c r="T485" s="11">
        <v>5882137.0</v>
      </c>
      <c r="U485" s="11">
        <v>5.88202699E8</v>
      </c>
      <c r="V485" s="11">
        <v>2019.0</v>
      </c>
      <c r="W485" s="12" t="s">
        <v>8064</v>
      </c>
      <c r="X485" s="12" t="s">
        <v>8087</v>
      </c>
      <c r="Y485" s="12" t="s">
        <v>8088</v>
      </c>
      <c r="Z485" s="18">
        <v>45461.958333333336</v>
      </c>
      <c r="AA485" s="12" t="s">
        <v>8049</v>
      </c>
    </row>
    <row r="486" ht="14.25" customHeight="1">
      <c r="A486" s="3">
        <v>2035.0</v>
      </c>
      <c r="B486" s="3">
        <v>12522.0</v>
      </c>
      <c r="C486" s="3">
        <v>2013.0</v>
      </c>
      <c r="D486" s="3">
        <v>2026.0</v>
      </c>
      <c r="E486" s="4" t="s">
        <v>8086</v>
      </c>
      <c r="F486" s="3">
        <v>14.0</v>
      </c>
      <c r="G486" s="4" t="s">
        <v>7618</v>
      </c>
      <c r="H486" s="3">
        <v>9.60826172E8</v>
      </c>
      <c r="I486" s="4" t="s">
        <v>8040</v>
      </c>
      <c r="J486" s="4" t="s">
        <v>61</v>
      </c>
      <c r="K486" s="3">
        <v>965.0</v>
      </c>
      <c r="L486" s="4" t="s">
        <v>8041</v>
      </c>
      <c r="M486" s="3">
        <v>20.0</v>
      </c>
      <c r="N486" s="3">
        <v>20.0</v>
      </c>
      <c r="O486" s="4" t="s">
        <v>8042</v>
      </c>
      <c r="P486" s="4" t="s">
        <v>8043</v>
      </c>
      <c r="Q486" s="4" t="s">
        <v>8044</v>
      </c>
      <c r="R486" s="4" t="s">
        <v>35</v>
      </c>
      <c r="S486" s="4" t="s">
        <v>8045</v>
      </c>
      <c r="T486" s="3">
        <v>6308936.0</v>
      </c>
      <c r="U486" s="3">
        <v>6.30893192E8</v>
      </c>
      <c r="V486" s="3">
        <v>2017.0</v>
      </c>
      <c r="W486" s="4" t="s">
        <v>8064</v>
      </c>
      <c r="X486" s="4" t="s">
        <v>8087</v>
      </c>
      <c r="Y486" s="4" t="s">
        <v>8088</v>
      </c>
      <c r="Z486" s="17">
        <v>45461.958333333336</v>
      </c>
      <c r="AA486" s="4" t="s">
        <v>8049</v>
      </c>
    </row>
    <row r="487" ht="14.25" customHeight="1">
      <c r="A487" s="11">
        <v>2035.0</v>
      </c>
      <c r="B487" s="11">
        <v>12522.0</v>
      </c>
      <c r="C487" s="11">
        <v>2013.0</v>
      </c>
      <c r="D487" s="11">
        <v>2026.0</v>
      </c>
      <c r="E487" s="12" t="s">
        <v>8086</v>
      </c>
      <c r="F487" s="11">
        <v>14.0</v>
      </c>
      <c r="G487" s="12" t="s">
        <v>7618</v>
      </c>
      <c r="H487" s="11">
        <v>9.60826172E8</v>
      </c>
      <c r="I487" s="12" t="s">
        <v>8040</v>
      </c>
      <c r="J487" s="12" t="s">
        <v>61</v>
      </c>
      <c r="K487" s="11">
        <v>965.0</v>
      </c>
      <c r="L487" s="12" t="s">
        <v>8041</v>
      </c>
      <c r="M487" s="11">
        <v>22.0</v>
      </c>
      <c r="N487" s="11">
        <v>22.0</v>
      </c>
      <c r="O487" s="12" t="s">
        <v>8042</v>
      </c>
      <c r="P487" s="12" t="s">
        <v>8043</v>
      </c>
      <c r="Q487" s="12" t="s">
        <v>8044</v>
      </c>
      <c r="R487" s="12" t="s">
        <v>35</v>
      </c>
      <c r="S487" s="12" t="s">
        <v>8045</v>
      </c>
      <c r="T487" s="11">
        <v>0.0</v>
      </c>
      <c r="U487" s="11">
        <v>0.0</v>
      </c>
      <c r="V487" s="11">
        <v>2021.0</v>
      </c>
      <c r="W487" s="12" t="s">
        <v>8064</v>
      </c>
      <c r="X487" s="12" t="s">
        <v>8087</v>
      </c>
      <c r="Y487" s="12" t="s">
        <v>8088</v>
      </c>
      <c r="Z487" s="18">
        <v>45461.958333333336</v>
      </c>
      <c r="AA487" s="12" t="s">
        <v>8049</v>
      </c>
    </row>
    <row r="488" ht="14.25" customHeight="1">
      <c r="A488" s="3">
        <v>2035.0</v>
      </c>
      <c r="B488" s="3">
        <v>12522.0</v>
      </c>
      <c r="C488" s="3">
        <v>2013.0</v>
      </c>
      <c r="D488" s="3">
        <v>2026.0</v>
      </c>
      <c r="E488" s="4" t="s">
        <v>8086</v>
      </c>
      <c r="F488" s="3">
        <v>14.0</v>
      </c>
      <c r="G488" s="4" t="s">
        <v>7618</v>
      </c>
      <c r="H488" s="3">
        <v>9.60826172E8</v>
      </c>
      <c r="I488" s="4" t="s">
        <v>8040</v>
      </c>
      <c r="J488" s="4" t="s">
        <v>61</v>
      </c>
      <c r="K488" s="3">
        <v>965.0</v>
      </c>
      <c r="L488" s="4" t="s">
        <v>8041</v>
      </c>
      <c r="M488" s="3">
        <v>22.0</v>
      </c>
      <c r="N488" s="3">
        <v>22.0</v>
      </c>
      <c r="O488" s="4" t="s">
        <v>8042</v>
      </c>
      <c r="P488" s="4" t="s">
        <v>8043</v>
      </c>
      <c r="Q488" s="4" t="s">
        <v>8044</v>
      </c>
      <c r="R488" s="4" t="s">
        <v>35</v>
      </c>
      <c r="S488" s="4" t="s">
        <v>8045</v>
      </c>
      <c r="T488" s="3">
        <v>1.1747514E7</v>
      </c>
      <c r="U488" s="3">
        <v>4.68849651E8</v>
      </c>
      <c r="V488" s="3">
        <v>2020.0</v>
      </c>
      <c r="W488" s="4" t="s">
        <v>8064</v>
      </c>
      <c r="X488" s="4" t="s">
        <v>8087</v>
      </c>
      <c r="Y488" s="4" t="s">
        <v>8088</v>
      </c>
      <c r="Z488" s="17">
        <v>45461.958333333336</v>
      </c>
      <c r="AA488" s="4" t="s">
        <v>8049</v>
      </c>
    </row>
    <row r="489" ht="14.25" customHeight="1">
      <c r="A489" s="11">
        <v>2035.0</v>
      </c>
      <c r="B489" s="11">
        <v>12522.0</v>
      </c>
      <c r="C489" s="11">
        <v>2013.0</v>
      </c>
      <c r="D489" s="11">
        <v>2026.0</v>
      </c>
      <c r="E489" s="12" t="s">
        <v>8086</v>
      </c>
      <c r="F489" s="11">
        <v>14.0</v>
      </c>
      <c r="G489" s="12" t="s">
        <v>7618</v>
      </c>
      <c r="H489" s="11">
        <v>9.60826172E8</v>
      </c>
      <c r="I489" s="12" t="s">
        <v>8040</v>
      </c>
      <c r="J489" s="12" t="s">
        <v>61</v>
      </c>
      <c r="K489" s="11">
        <v>965.0</v>
      </c>
      <c r="L489" s="12" t="s">
        <v>8041</v>
      </c>
      <c r="M489" s="11">
        <v>22.0</v>
      </c>
      <c r="N489" s="11">
        <v>22.0</v>
      </c>
      <c r="O489" s="12" t="s">
        <v>8042</v>
      </c>
      <c r="P489" s="12" t="s">
        <v>8043</v>
      </c>
      <c r="Q489" s="12" t="s">
        <v>8044</v>
      </c>
      <c r="R489" s="12" t="s">
        <v>35</v>
      </c>
      <c r="S489" s="12" t="s">
        <v>8045</v>
      </c>
      <c r="T489" s="11">
        <v>1.5488996E7</v>
      </c>
      <c r="U489" s="11">
        <v>1.4673996E7</v>
      </c>
      <c r="V489" s="11">
        <v>2016.0</v>
      </c>
      <c r="W489" s="12" t="s">
        <v>8064</v>
      </c>
      <c r="X489" s="12" t="s">
        <v>8087</v>
      </c>
      <c r="Y489" s="12" t="s">
        <v>8088</v>
      </c>
      <c r="Z489" s="18">
        <v>45461.958333333336</v>
      </c>
      <c r="AA489" s="12" t="s">
        <v>8049</v>
      </c>
    </row>
    <row r="490" ht="14.25" customHeight="1">
      <c r="A490" s="3">
        <v>2035.0</v>
      </c>
      <c r="B490" s="3">
        <v>12522.0</v>
      </c>
      <c r="C490" s="3">
        <v>2013.0</v>
      </c>
      <c r="D490" s="3">
        <v>2026.0</v>
      </c>
      <c r="E490" s="4" t="s">
        <v>8086</v>
      </c>
      <c r="F490" s="3">
        <v>14.0</v>
      </c>
      <c r="G490" s="4" t="s">
        <v>7618</v>
      </c>
      <c r="H490" s="3">
        <v>9.60826172E8</v>
      </c>
      <c r="I490" s="4" t="s">
        <v>8040</v>
      </c>
      <c r="J490" s="4" t="s">
        <v>61</v>
      </c>
      <c r="K490" s="3">
        <v>965.0</v>
      </c>
      <c r="L490" s="4" t="s">
        <v>8041</v>
      </c>
      <c r="M490" s="3">
        <v>22.0</v>
      </c>
      <c r="N490" s="3">
        <v>22.0</v>
      </c>
      <c r="O490" s="4" t="s">
        <v>8042</v>
      </c>
      <c r="P490" s="4" t="s">
        <v>8043</v>
      </c>
      <c r="Q490" s="4" t="s">
        <v>8044</v>
      </c>
      <c r="R490" s="4" t="s">
        <v>35</v>
      </c>
      <c r="S490" s="4" t="s">
        <v>8045</v>
      </c>
      <c r="T490" s="3">
        <v>1.588054661E9</v>
      </c>
      <c r="U490" s="3">
        <v>1.588054661E9</v>
      </c>
      <c r="V490" s="3">
        <v>2023.0</v>
      </c>
      <c r="W490" s="4" t="s">
        <v>8064</v>
      </c>
      <c r="X490" s="4" t="s">
        <v>8087</v>
      </c>
      <c r="Y490" s="4" t="s">
        <v>8088</v>
      </c>
      <c r="Z490" s="17">
        <v>45461.958333333336</v>
      </c>
      <c r="AA490" s="4" t="s">
        <v>8049</v>
      </c>
    </row>
    <row r="491" ht="14.25" customHeight="1">
      <c r="A491" s="11">
        <v>2035.0</v>
      </c>
      <c r="B491" s="11">
        <v>12522.0</v>
      </c>
      <c r="C491" s="11">
        <v>2013.0</v>
      </c>
      <c r="D491" s="11">
        <v>2026.0</v>
      </c>
      <c r="E491" s="12" t="s">
        <v>8086</v>
      </c>
      <c r="F491" s="11">
        <v>14.0</v>
      </c>
      <c r="G491" s="12" t="s">
        <v>7618</v>
      </c>
      <c r="H491" s="11">
        <v>9.60826172E8</v>
      </c>
      <c r="I491" s="12" t="s">
        <v>8040</v>
      </c>
      <c r="J491" s="12" t="s">
        <v>61</v>
      </c>
      <c r="K491" s="11">
        <v>965.0</v>
      </c>
      <c r="L491" s="12" t="s">
        <v>8041</v>
      </c>
      <c r="M491" s="11">
        <v>22.0</v>
      </c>
      <c r="N491" s="11">
        <v>22.0</v>
      </c>
      <c r="O491" s="12" t="s">
        <v>8042</v>
      </c>
      <c r="P491" s="12" t="s">
        <v>8043</v>
      </c>
      <c r="Q491" s="12" t="s">
        <v>8044</v>
      </c>
      <c r="R491" s="12" t="s">
        <v>35</v>
      </c>
      <c r="S491" s="12" t="s">
        <v>8045</v>
      </c>
      <c r="T491" s="11">
        <v>2.55644558E8</v>
      </c>
      <c r="U491" s="11">
        <v>1.176954416E9</v>
      </c>
      <c r="V491" s="11">
        <v>2024.0</v>
      </c>
      <c r="W491" s="12" t="s">
        <v>8064</v>
      </c>
      <c r="X491" s="12" t="s">
        <v>8087</v>
      </c>
      <c r="Y491" s="12" t="s">
        <v>8088</v>
      </c>
      <c r="Z491" s="18">
        <v>45461.958333333336</v>
      </c>
      <c r="AA491" s="12" t="s">
        <v>8049</v>
      </c>
    </row>
    <row r="492" ht="14.25" customHeight="1">
      <c r="A492" s="3">
        <v>2035.0</v>
      </c>
      <c r="B492" s="3">
        <v>12522.0</v>
      </c>
      <c r="C492" s="3">
        <v>2013.0</v>
      </c>
      <c r="D492" s="3">
        <v>2026.0</v>
      </c>
      <c r="E492" s="4" t="s">
        <v>8086</v>
      </c>
      <c r="F492" s="3">
        <v>14.0</v>
      </c>
      <c r="G492" s="4" t="s">
        <v>7618</v>
      </c>
      <c r="H492" s="3">
        <v>9.60826172E8</v>
      </c>
      <c r="I492" s="4" t="s">
        <v>8040</v>
      </c>
      <c r="J492" s="4" t="s">
        <v>61</v>
      </c>
      <c r="K492" s="3">
        <v>965.0</v>
      </c>
      <c r="L492" s="4" t="s">
        <v>8041</v>
      </c>
      <c r="M492" s="3">
        <v>22.0</v>
      </c>
      <c r="N492" s="3">
        <v>22.0</v>
      </c>
      <c r="O492" s="4" t="s">
        <v>8042</v>
      </c>
      <c r="P492" s="4" t="s">
        <v>8043</v>
      </c>
      <c r="Q492" s="4" t="s">
        <v>8044</v>
      </c>
      <c r="R492" s="4" t="s">
        <v>35</v>
      </c>
      <c r="S492" s="4" t="s">
        <v>8045</v>
      </c>
      <c r="T492" s="3">
        <v>3.151729113E9</v>
      </c>
      <c r="U492" s="3">
        <v>3.151729113E9</v>
      </c>
      <c r="V492" s="3">
        <v>2022.0</v>
      </c>
      <c r="W492" s="4" t="s">
        <v>8064</v>
      </c>
      <c r="X492" s="4" t="s">
        <v>8087</v>
      </c>
      <c r="Y492" s="4" t="s">
        <v>8088</v>
      </c>
      <c r="Z492" s="17">
        <v>45461.958333333336</v>
      </c>
      <c r="AA492" s="4" t="s">
        <v>8049</v>
      </c>
    </row>
    <row r="493" ht="14.25" customHeight="1">
      <c r="A493" s="11">
        <v>2035.0</v>
      </c>
      <c r="B493" s="11">
        <v>12522.0</v>
      </c>
      <c r="C493" s="11">
        <v>2013.0</v>
      </c>
      <c r="D493" s="11">
        <v>2026.0</v>
      </c>
      <c r="E493" s="12" t="s">
        <v>8086</v>
      </c>
      <c r="F493" s="11">
        <v>14.0</v>
      </c>
      <c r="G493" s="12" t="s">
        <v>7618</v>
      </c>
      <c r="H493" s="11">
        <v>9.60826172E8</v>
      </c>
      <c r="I493" s="12" t="s">
        <v>8040</v>
      </c>
      <c r="J493" s="12" t="s">
        <v>61</v>
      </c>
      <c r="K493" s="11">
        <v>965.0</v>
      </c>
      <c r="L493" s="12" t="s">
        <v>8041</v>
      </c>
      <c r="M493" s="11">
        <v>22.0</v>
      </c>
      <c r="N493" s="11">
        <v>22.0</v>
      </c>
      <c r="O493" s="12" t="s">
        <v>8042</v>
      </c>
      <c r="P493" s="12" t="s">
        <v>8043</v>
      </c>
      <c r="Q493" s="12" t="s">
        <v>8044</v>
      </c>
      <c r="R493" s="12" t="s">
        <v>35</v>
      </c>
      <c r="S493" s="12" t="s">
        <v>8045</v>
      </c>
      <c r="T493" s="11">
        <v>4000085.0</v>
      </c>
      <c r="U493" s="11">
        <v>2.06118191E8</v>
      </c>
      <c r="V493" s="11">
        <v>2018.0</v>
      </c>
      <c r="W493" s="12" t="s">
        <v>8064</v>
      </c>
      <c r="X493" s="12" t="s">
        <v>8087</v>
      </c>
      <c r="Y493" s="12" t="s">
        <v>8088</v>
      </c>
      <c r="Z493" s="18">
        <v>45461.958333333336</v>
      </c>
      <c r="AA493" s="12" t="s">
        <v>8049</v>
      </c>
    </row>
    <row r="494" ht="14.25" customHeight="1">
      <c r="A494" s="3">
        <v>2035.0</v>
      </c>
      <c r="B494" s="3">
        <v>12522.0</v>
      </c>
      <c r="C494" s="3">
        <v>2013.0</v>
      </c>
      <c r="D494" s="3">
        <v>2026.0</v>
      </c>
      <c r="E494" s="4" t="s">
        <v>8086</v>
      </c>
      <c r="F494" s="3">
        <v>14.0</v>
      </c>
      <c r="G494" s="4" t="s">
        <v>7618</v>
      </c>
      <c r="H494" s="3">
        <v>9.60826172E8</v>
      </c>
      <c r="I494" s="4" t="s">
        <v>8040</v>
      </c>
      <c r="J494" s="4" t="s">
        <v>61</v>
      </c>
      <c r="K494" s="3">
        <v>965.0</v>
      </c>
      <c r="L494" s="4" t="s">
        <v>8041</v>
      </c>
      <c r="M494" s="3">
        <v>22.0</v>
      </c>
      <c r="N494" s="3">
        <v>22.0</v>
      </c>
      <c r="O494" s="4" t="s">
        <v>8042</v>
      </c>
      <c r="P494" s="4" t="s">
        <v>8043</v>
      </c>
      <c r="Q494" s="4" t="s">
        <v>8044</v>
      </c>
      <c r="R494" s="4" t="s">
        <v>35</v>
      </c>
      <c r="S494" s="4" t="s">
        <v>8045</v>
      </c>
      <c r="T494" s="3">
        <v>5882137.0</v>
      </c>
      <c r="U494" s="3">
        <v>5.88202699E8</v>
      </c>
      <c r="V494" s="3">
        <v>2019.0</v>
      </c>
      <c r="W494" s="4" t="s">
        <v>8064</v>
      </c>
      <c r="X494" s="4" t="s">
        <v>8087</v>
      </c>
      <c r="Y494" s="4" t="s">
        <v>8088</v>
      </c>
      <c r="Z494" s="17">
        <v>45461.958333333336</v>
      </c>
      <c r="AA494" s="4" t="s">
        <v>8049</v>
      </c>
    </row>
    <row r="495" ht="14.25" customHeight="1">
      <c r="A495" s="11">
        <v>2035.0</v>
      </c>
      <c r="B495" s="11">
        <v>12522.0</v>
      </c>
      <c r="C495" s="11">
        <v>2013.0</v>
      </c>
      <c r="D495" s="11">
        <v>2026.0</v>
      </c>
      <c r="E495" s="12" t="s">
        <v>8086</v>
      </c>
      <c r="F495" s="11">
        <v>14.0</v>
      </c>
      <c r="G495" s="12" t="s">
        <v>7618</v>
      </c>
      <c r="H495" s="11">
        <v>9.60826172E8</v>
      </c>
      <c r="I495" s="12" t="s">
        <v>8040</v>
      </c>
      <c r="J495" s="12" t="s">
        <v>61</v>
      </c>
      <c r="K495" s="11">
        <v>965.0</v>
      </c>
      <c r="L495" s="12" t="s">
        <v>8041</v>
      </c>
      <c r="M495" s="11">
        <v>22.0</v>
      </c>
      <c r="N495" s="11">
        <v>22.0</v>
      </c>
      <c r="O495" s="12" t="s">
        <v>8042</v>
      </c>
      <c r="P495" s="12" t="s">
        <v>8043</v>
      </c>
      <c r="Q495" s="12" t="s">
        <v>8044</v>
      </c>
      <c r="R495" s="12" t="s">
        <v>35</v>
      </c>
      <c r="S495" s="12" t="s">
        <v>8045</v>
      </c>
      <c r="T495" s="11">
        <v>6308936.0</v>
      </c>
      <c r="U495" s="11">
        <v>6.30893192E8</v>
      </c>
      <c r="V495" s="11">
        <v>2017.0</v>
      </c>
      <c r="W495" s="12" t="s">
        <v>8064</v>
      </c>
      <c r="X495" s="12" t="s">
        <v>8087</v>
      </c>
      <c r="Y495" s="12" t="s">
        <v>8088</v>
      </c>
      <c r="Z495" s="18">
        <v>45461.958333333336</v>
      </c>
      <c r="AA495" s="12" t="s">
        <v>8049</v>
      </c>
    </row>
    <row r="496" ht="14.25" customHeight="1">
      <c r="A496" s="3">
        <v>2035.0</v>
      </c>
      <c r="B496" s="3">
        <v>12522.0</v>
      </c>
      <c r="C496" s="3">
        <v>2013.0</v>
      </c>
      <c r="D496" s="3">
        <v>2026.0</v>
      </c>
      <c r="E496" s="4" t="s">
        <v>8086</v>
      </c>
      <c r="F496" s="3">
        <v>14.0</v>
      </c>
      <c r="G496" s="4" t="s">
        <v>7618</v>
      </c>
      <c r="H496" s="3">
        <v>9.60826172E8</v>
      </c>
      <c r="I496" s="4" t="s">
        <v>8040</v>
      </c>
      <c r="J496" s="4" t="s">
        <v>61</v>
      </c>
      <c r="K496" s="3">
        <v>965.0</v>
      </c>
      <c r="L496" s="4" t="s">
        <v>8041</v>
      </c>
      <c r="M496" s="3">
        <v>26.0</v>
      </c>
      <c r="N496" s="3">
        <v>26.0</v>
      </c>
      <c r="O496" s="4" t="s">
        <v>8042</v>
      </c>
      <c r="P496" s="4" t="s">
        <v>8043</v>
      </c>
      <c r="Q496" s="4" t="s">
        <v>8044</v>
      </c>
      <c r="R496" s="4" t="s">
        <v>35</v>
      </c>
      <c r="S496" s="4" t="s">
        <v>8045</v>
      </c>
      <c r="T496" s="3">
        <v>0.0</v>
      </c>
      <c r="U496" s="3">
        <v>0.0</v>
      </c>
      <c r="V496" s="3">
        <v>2021.0</v>
      </c>
      <c r="W496" s="4" t="s">
        <v>8064</v>
      </c>
      <c r="X496" s="4" t="s">
        <v>8087</v>
      </c>
      <c r="Y496" s="4" t="s">
        <v>8088</v>
      </c>
      <c r="Z496" s="17">
        <v>45461.958333333336</v>
      </c>
      <c r="AA496" s="4" t="s">
        <v>8049</v>
      </c>
    </row>
    <row r="497" ht="14.25" customHeight="1">
      <c r="A497" s="11">
        <v>2035.0</v>
      </c>
      <c r="B497" s="11">
        <v>12522.0</v>
      </c>
      <c r="C497" s="11">
        <v>2013.0</v>
      </c>
      <c r="D497" s="11">
        <v>2026.0</v>
      </c>
      <c r="E497" s="12" t="s">
        <v>8086</v>
      </c>
      <c r="F497" s="11">
        <v>14.0</v>
      </c>
      <c r="G497" s="12" t="s">
        <v>7618</v>
      </c>
      <c r="H497" s="11">
        <v>9.60826172E8</v>
      </c>
      <c r="I497" s="12" t="s">
        <v>8040</v>
      </c>
      <c r="J497" s="12" t="s">
        <v>61</v>
      </c>
      <c r="K497" s="11">
        <v>965.0</v>
      </c>
      <c r="L497" s="12" t="s">
        <v>8041</v>
      </c>
      <c r="M497" s="11">
        <v>26.0</v>
      </c>
      <c r="N497" s="11">
        <v>26.0</v>
      </c>
      <c r="O497" s="12" t="s">
        <v>8042</v>
      </c>
      <c r="P497" s="12" t="s">
        <v>8043</v>
      </c>
      <c r="Q497" s="12" t="s">
        <v>8044</v>
      </c>
      <c r="R497" s="12" t="s">
        <v>35</v>
      </c>
      <c r="S497" s="12" t="s">
        <v>8045</v>
      </c>
      <c r="T497" s="11">
        <v>1.1747514E7</v>
      </c>
      <c r="U497" s="11">
        <v>4.68849651E8</v>
      </c>
      <c r="V497" s="11">
        <v>2020.0</v>
      </c>
      <c r="W497" s="12" t="s">
        <v>8064</v>
      </c>
      <c r="X497" s="12" t="s">
        <v>8087</v>
      </c>
      <c r="Y497" s="12" t="s">
        <v>8088</v>
      </c>
      <c r="Z497" s="18">
        <v>45461.958333333336</v>
      </c>
      <c r="AA497" s="12" t="s">
        <v>8049</v>
      </c>
    </row>
    <row r="498" ht="14.25" customHeight="1">
      <c r="A498" s="3">
        <v>2035.0</v>
      </c>
      <c r="B498" s="3">
        <v>12522.0</v>
      </c>
      <c r="C498" s="3">
        <v>2013.0</v>
      </c>
      <c r="D498" s="3">
        <v>2026.0</v>
      </c>
      <c r="E498" s="4" t="s">
        <v>8086</v>
      </c>
      <c r="F498" s="3">
        <v>14.0</v>
      </c>
      <c r="G498" s="4" t="s">
        <v>7618</v>
      </c>
      <c r="H498" s="3">
        <v>9.60826172E8</v>
      </c>
      <c r="I498" s="4" t="s">
        <v>8040</v>
      </c>
      <c r="J498" s="4" t="s">
        <v>61</v>
      </c>
      <c r="K498" s="3">
        <v>965.0</v>
      </c>
      <c r="L498" s="4" t="s">
        <v>8041</v>
      </c>
      <c r="M498" s="3">
        <v>26.0</v>
      </c>
      <c r="N498" s="3">
        <v>26.0</v>
      </c>
      <c r="O498" s="4" t="s">
        <v>8042</v>
      </c>
      <c r="P498" s="4" t="s">
        <v>8043</v>
      </c>
      <c r="Q498" s="4" t="s">
        <v>8044</v>
      </c>
      <c r="R498" s="4" t="s">
        <v>35</v>
      </c>
      <c r="S498" s="4" t="s">
        <v>8045</v>
      </c>
      <c r="T498" s="3">
        <v>1.5488996E7</v>
      </c>
      <c r="U498" s="3">
        <v>1.4673996E7</v>
      </c>
      <c r="V498" s="3">
        <v>2016.0</v>
      </c>
      <c r="W498" s="4" t="s">
        <v>8064</v>
      </c>
      <c r="X498" s="4" t="s">
        <v>8087</v>
      </c>
      <c r="Y498" s="4" t="s">
        <v>8088</v>
      </c>
      <c r="Z498" s="17">
        <v>45461.958333333336</v>
      </c>
      <c r="AA498" s="4" t="s">
        <v>8049</v>
      </c>
    </row>
    <row r="499" ht="14.25" customHeight="1">
      <c r="A499" s="11">
        <v>2035.0</v>
      </c>
      <c r="B499" s="11">
        <v>12522.0</v>
      </c>
      <c r="C499" s="11">
        <v>2013.0</v>
      </c>
      <c r="D499" s="11">
        <v>2026.0</v>
      </c>
      <c r="E499" s="12" t="s">
        <v>8086</v>
      </c>
      <c r="F499" s="11">
        <v>14.0</v>
      </c>
      <c r="G499" s="12" t="s">
        <v>7618</v>
      </c>
      <c r="H499" s="11">
        <v>9.60826172E8</v>
      </c>
      <c r="I499" s="12" t="s">
        <v>8040</v>
      </c>
      <c r="J499" s="12" t="s">
        <v>61</v>
      </c>
      <c r="K499" s="11">
        <v>965.0</v>
      </c>
      <c r="L499" s="12" t="s">
        <v>8041</v>
      </c>
      <c r="M499" s="11">
        <v>26.0</v>
      </c>
      <c r="N499" s="11">
        <v>26.0</v>
      </c>
      <c r="O499" s="12" t="s">
        <v>8042</v>
      </c>
      <c r="P499" s="12" t="s">
        <v>8043</v>
      </c>
      <c r="Q499" s="12" t="s">
        <v>8044</v>
      </c>
      <c r="R499" s="12" t="s">
        <v>35</v>
      </c>
      <c r="S499" s="12" t="s">
        <v>8045</v>
      </c>
      <c r="T499" s="11">
        <v>1.588054661E9</v>
      </c>
      <c r="U499" s="11">
        <v>1.588054661E9</v>
      </c>
      <c r="V499" s="11">
        <v>2023.0</v>
      </c>
      <c r="W499" s="12" t="s">
        <v>8064</v>
      </c>
      <c r="X499" s="12" t="s">
        <v>8087</v>
      </c>
      <c r="Y499" s="12" t="s">
        <v>8088</v>
      </c>
      <c r="Z499" s="18">
        <v>45461.958333333336</v>
      </c>
      <c r="AA499" s="12" t="s">
        <v>8049</v>
      </c>
    </row>
    <row r="500" ht="14.25" customHeight="1">
      <c r="A500" s="3">
        <v>2035.0</v>
      </c>
      <c r="B500" s="3">
        <v>12522.0</v>
      </c>
      <c r="C500" s="3">
        <v>2013.0</v>
      </c>
      <c r="D500" s="3">
        <v>2026.0</v>
      </c>
      <c r="E500" s="4" t="s">
        <v>8086</v>
      </c>
      <c r="F500" s="3">
        <v>14.0</v>
      </c>
      <c r="G500" s="4" t="s">
        <v>7618</v>
      </c>
      <c r="H500" s="3">
        <v>9.60826172E8</v>
      </c>
      <c r="I500" s="4" t="s">
        <v>8040</v>
      </c>
      <c r="J500" s="4" t="s">
        <v>61</v>
      </c>
      <c r="K500" s="3">
        <v>965.0</v>
      </c>
      <c r="L500" s="4" t="s">
        <v>8041</v>
      </c>
      <c r="M500" s="3">
        <v>26.0</v>
      </c>
      <c r="N500" s="3">
        <v>26.0</v>
      </c>
      <c r="O500" s="4" t="s">
        <v>8042</v>
      </c>
      <c r="P500" s="4" t="s">
        <v>8043</v>
      </c>
      <c r="Q500" s="4" t="s">
        <v>8044</v>
      </c>
      <c r="R500" s="4" t="s">
        <v>35</v>
      </c>
      <c r="S500" s="4" t="s">
        <v>8045</v>
      </c>
      <c r="T500" s="3">
        <v>2.55644558E8</v>
      </c>
      <c r="U500" s="3">
        <v>1.176954416E9</v>
      </c>
      <c r="V500" s="3">
        <v>2024.0</v>
      </c>
      <c r="W500" s="4" t="s">
        <v>8064</v>
      </c>
      <c r="X500" s="4" t="s">
        <v>8087</v>
      </c>
      <c r="Y500" s="4" t="s">
        <v>8088</v>
      </c>
      <c r="Z500" s="17">
        <v>45461.958333333336</v>
      </c>
      <c r="AA500" s="4" t="s">
        <v>8049</v>
      </c>
    </row>
    <row r="501" ht="14.25" customHeight="1">
      <c r="A501" s="11">
        <v>2035.0</v>
      </c>
      <c r="B501" s="11">
        <v>12522.0</v>
      </c>
      <c r="C501" s="11">
        <v>2013.0</v>
      </c>
      <c r="D501" s="11">
        <v>2026.0</v>
      </c>
      <c r="E501" s="12" t="s">
        <v>8086</v>
      </c>
      <c r="F501" s="11">
        <v>14.0</v>
      </c>
      <c r="G501" s="12" t="s">
        <v>7618</v>
      </c>
      <c r="H501" s="11">
        <v>9.60826172E8</v>
      </c>
      <c r="I501" s="12" t="s">
        <v>8040</v>
      </c>
      <c r="J501" s="12" t="s">
        <v>61</v>
      </c>
      <c r="K501" s="11">
        <v>965.0</v>
      </c>
      <c r="L501" s="12" t="s">
        <v>8041</v>
      </c>
      <c r="M501" s="11">
        <v>26.0</v>
      </c>
      <c r="N501" s="11">
        <v>26.0</v>
      </c>
      <c r="O501" s="12" t="s">
        <v>8042</v>
      </c>
      <c r="P501" s="12" t="s">
        <v>8043</v>
      </c>
      <c r="Q501" s="12" t="s">
        <v>8044</v>
      </c>
      <c r="R501" s="12" t="s">
        <v>35</v>
      </c>
      <c r="S501" s="12" t="s">
        <v>8045</v>
      </c>
      <c r="T501" s="11">
        <v>3.151729113E9</v>
      </c>
      <c r="U501" s="11">
        <v>3.151729113E9</v>
      </c>
      <c r="V501" s="11">
        <v>2022.0</v>
      </c>
      <c r="W501" s="12" t="s">
        <v>8064</v>
      </c>
      <c r="X501" s="12" t="s">
        <v>8087</v>
      </c>
      <c r="Y501" s="12" t="s">
        <v>8088</v>
      </c>
      <c r="Z501" s="18">
        <v>45461.958333333336</v>
      </c>
      <c r="AA501" s="12" t="s">
        <v>8049</v>
      </c>
    </row>
    <row r="502" ht="14.25" customHeight="1">
      <c r="A502" s="3">
        <v>2035.0</v>
      </c>
      <c r="B502" s="3">
        <v>12522.0</v>
      </c>
      <c r="C502" s="3">
        <v>2013.0</v>
      </c>
      <c r="D502" s="3">
        <v>2026.0</v>
      </c>
      <c r="E502" s="4" t="s">
        <v>8086</v>
      </c>
      <c r="F502" s="3">
        <v>14.0</v>
      </c>
      <c r="G502" s="4" t="s">
        <v>7618</v>
      </c>
      <c r="H502" s="3">
        <v>9.60826172E8</v>
      </c>
      <c r="I502" s="4" t="s">
        <v>8040</v>
      </c>
      <c r="J502" s="4" t="s">
        <v>61</v>
      </c>
      <c r="K502" s="3">
        <v>965.0</v>
      </c>
      <c r="L502" s="4" t="s">
        <v>8041</v>
      </c>
      <c r="M502" s="3">
        <v>26.0</v>
      </c>
      <c r="N502" s="3">
        <v>26.0</v>
      </c>
      <c r="O502" s="4" t="s">
        <v>8042</v>
      </c>
      <c r="P502" s="4" t="s">
        <v>8043</v>
      </c>
      <c r="Q502" s="4" t="s">
        <v>8044</v>
      </c>
      <c r="R502" s="4" t="s">
        <v>35</v>
      </c>
      <c r="S502" s="4" t="s">
        <v>8045</v>
      </c>
      <c r="T502" s="3">
        <v>4000085.0</v>
      </c>
      <c r="U502" s="3">
        <v>2.06118191E8</v>
      </c>
      <c r="V502" s="3">
        <v>2018.0</v>
      </c>
      <c r="W502" s="4" t="s">
        <v>8064</v>
      </c>
      <c r="X502" s="4" t="s">
        <v>8087</v>
      </c>
      <c r="Y502" s="4" t="s">
        <v>8088</v>
      </c>
      <c r="Z502" s="17">
        <v>45461.958333333336</v>
      </c>
      <c r="AA502" s="4" t="s">
        <v>8049</v>
      </c>
    </row>
    <row r="503" ht="14.25" customHeight="1">
      <c r="A503" s="11">
        <v>2035.0</v>
      </c>
      <c r="B503" s="11">
        <v>12522.0</v>
      </c>
      <c r="C503" s="11">
        <v>2013.0</v>
      </c>
      <c r="D503" s="11">
        <v>2026.0</v>
      </c>
      <c r="E503" s="12" t="s">
        <v>8086</v>
      </c>
      <c r="F503" s="11">
        <v>14.0</v>
      </c>
      <c r="G503" s="12" t="s">
        <v>7618</v>
      </c>
      <c r="H503" s="11">
        <v>9.60826172E8</v>
      </c>
      <c r="I503" s="12" t="s">
        <v>8040</v>
      </c>
      <c r="J503" s="12" t="s">
        <v>61</v>
      </c>
      <c r="K503" s="11">
        <v>965.0</v>
      </c>
      <c r="L503" s="12" t="s">
        <v>8041</v>
      </c>
      <c r="M503" s="11">
        <v>26.0</v>
      </c>
      <c r="N503" s="11">
        <v>26.0</v>
      </c>
      <c r="O503" s="12" t="s">
        <v>8042</v>
      </c>
      <c r="P503" s="12" t="s">
        <v>8043</v>
      </c>
      <c r="Q503" s="12" t="s">
        <v>8044</v>
      </c>
      <c r="R503" s="12" t="s">
        <v>35</v>
      </c>
      <c r="S503" s="12" t="s">
        <v>8045</v>
      </c>
      <c r="T503" s="11">
        <v>5882137.0</v>
      </c>
      <c r="U503" s="11">
        <v>5.88202699E8</v>
      </c>
      <c r="V503" s="11">
        <v>2019.0</v>
      </c>
      <c r="W503" s="12" t="s">
        <v>8064</v>
      </c>
      <c r="X503" s="12" t="s">
        <v>8087</v>
      </c>
      <c r="Y503" s="12" t="s">
        <v>8088</v>
      </c>
      <c r="Z503" s="18">
        <v>45461.958333333336</v>
      </c>
      <c r="AA503" s="12" t="s">
        <v>8049</v>
      </c>
    </row>
    <row r="504" ht="14.25" customHeight="1">
      <c r="A504" s="3">
        <v>2035.0</v>
      </c>
      <c r="B504" s="3">
        <v>12522.0</v>
      </c>
      <c r="C504" s="3">
        <v>2013.0</v>
      </c>
      <c r="D504" s="3">
        <v>2026.0</v>
      </c>
      <c r="E504" s="4" t="s">
        <v>8086</v>
      </c>
      <c r="F504" s="3">
        <v>14.0</v>
      </c>
      <c r="G504" s="4" t="s">
        <v>7618</v>
      </c>
      <c r="H504" s="3">
        <v>9.60826172E8</v>
      </c>
      <c r="I504" s="4" t="s">
        <v>8040</v>
      </c>
      <c r="J504" s="4" t="s">
        <v>61</v>
      </c>
      <c r="K504" s="3">
        <v>965.0</v>
      </c>
      <c r="L504" s="4" t="s">
        <v>8041</v>
      </c>
      <c r="M504" s="3">
        <v>26.0</v>
      </c>
      <c r="N504" s="3">
        <v>26.0</v>
      </c>
      <c r="O504" s="4" t="s">
        <v>8042</v>
      </c>
      <c r="P504" s="4" t="s">
        <v>8043</v>
      </c>
      <c r="Q504" s="4" t="s">
        <v>8044</v>
      </c>
      <c r="R504" s="4" t="s">
        <v>35</v>
      </c>
      <c r="S504" s="4" t="s">
        <v>8045</v>
      </c>
      <c r="T504" s="3">
        <v>6308936.0</v>
      </c>
      <c r="U504" s="3">
        <v>6.30893192E8</v>
      </c>
      <c r="V504" s="3">
        <v>2017.0</v>
      </c>
      <c r="W504" s="4" t="s">
        <v>8064</v>
      </c>
      <c r="X504" s="4" t="s">
        <v>8087</v>
      </c>
      <c r="Y504" s="4" t="s">
        <v>8088</v>
      </c>
      <c r="Z504" s="17">
        <v>45461.958333333336</v>
      </c>
      <c r="AA504" s="4" t="s">
        <v>8049</v>
      </c>
    </row>
    <row r="505" ht="14.25" customHeight="1">
      <c r="A505" s="11">
        <v>2035.0</v>
      </c>
      <c r="B505" s="11">
        <v>12522.0</v>
      </c>
      <c r="C505" s="11">
        <v>2013.0</v>
      </c>
      <c r="D505" s="11">
        <v>2026.0</v>
      </c>
      <c r="E505" s="12" t="s">
        <v>8086</v>
      </c>
      <c r="F505" s="11">
        <v>14.0</v>
      </c>
      <c r="G505" s="12" t="s">
        <v>7618</v>
      </c>
      <c r="H505" s="11">
        <v>9.60826172E8</v>
      </c>
      <c r="I505" s="12" t="s">
        <v>8040</v>
      </c>
      <c r="J505" s="12" t="s">
        <v>61</v>
      </c>
      <c r="K505" s="11">
        <v>965.0</v>
      </c>
      <c r="L505" s="12" t="s">
        <v>8041</v>
      </c>
      <c r="M505" s="11">
        <v>9.0</v>
      </c>
      <c r="N505" s="11">
        <v>9.0</v>
      </c>
      <c r="O505" s="12" t="s">
        <v>8042</v>
      </c>
      <c r="P505" s="12" t="s">
        <v>8043</v>
      </c>
      <c r="Q505" s="12" t="s">
        <v>8044</v>
      </c>
      <c r="R505" s="12" t="s">
        <v>35</v>
      </c>
      <c r="S505" s="12" t="s">
        <v>8045</v>
      </c>
      <c r="T505" s="11">
        <v>0.0</v>
      </c>
      <c r="U505" s="11">
        <v>0.0</v>
      </c>
      <c r="V505" s="11">
        <v>2021.0</v>
      </c>
      <c r="W505" s="12" t="s">
        <v>8064</v>
      </c>
      <c r="X505" s="12" t="s">
        <v>8087</v>
      </c>
      <c r="Y505" s="12" t="s">
        <v>8088</v>
      </c>
      <c r="Z505" s="18">
        <v>45461.958333333336</v>
      </c>
      <c r="AA505" s="12" t="s">
        <v>8049</v>
      </c>
    </row>
    <row r="506" ht="14.25" customHeight="1">
      <c r="A506" s="3">
        <v>2035.0</v>
      </c>
      <c r="B506" s="3">
        <v>12522.0</v>
      </c>
      <c r="C506" s="3">
        <v>2013.0</v>
      </c>
      <c r="D506" s="3">
        <v>2026.0</v>
      </c>
      <c r="E506" s="4" t="s">
        <v>8086</v>
      </c>
      <c r="F506" s="3">
        <v>14.0</v>
      </c>
      <c r="G506" s="4" t="s">
        <v>7618</v>
      </c>
      <c r="H506" s="3">
        <v>9.60826172E8</v>
      </c>
      <c r="I506" s="4" t="s">
        <v>8040</v>
      </c>
      <c r="J506" s="4" t="s">
        <v>61</v>
      </c>
      <c r="K506" s="3">
        <v>965.0</v>
      </c>
      <c r="L506" s="4" t="s">
        <v>8041</v>
      </c>
      <c r="M506" s="3">
        <v>9.0</v>
      </c>
      <c r="N506" s="3">
        <v>9.0</v>
      </c>
      <c r="O506" s="4" t="s">
        <v>8042</v>
      </c>
      <c r="P506" s="4" t="s">
        <v>8043</v>
      </c>
      <c r="Q506" s="4" t="s">
        <v>8044</v>
      </c>
      <c r="R506" s="4" t="s">
        <v>35</v>
      </c>
      <c r="S506" s="4" t="s">
        <v>8045</v>
      </c>
      <c r="T506" s="3">
        <v>1.1747514E7</v>
      </c>
      <c r="U506" s="3">
        <v>4.68849651E8</v>
      </c>
      <c r="V506" s="3">
        <v>2020.0</v>
      </c>
      <c r="W506" s="4" t="s">
        <v>8064</v>
      </c>
      <c r="X506" s="4" t="s">
        <v>8087</v>
      </c>
      <c r="Y506" s="4" t="s">
        <v>8088</v>
      </c>
      <c r="Z506" s="17">
        <v>45461.958333333336</v>
      </c>
      <c r="AA506" s="4" t="s">
        <v>8049</v>
      </c>
    </row>
    <row r="507" ht="14.25" customHeight="1">
      <c r="A507" s="11">
        <v>2035.0</v>
      </c>
      <c r="B507" s="11">
        <v>12522.0</v>
      </c>
      <c r="C507" s="11">
        <v>2013.0</v>
      </c>
      <c r="D507" s="11">
        <v>2026.0</v>
      </c>
      <c r="E507" s="12" t="s">
        <v>8086</v>
      </c>
      <c r="F507" s="11">
        <v>14.0</v>
      </c>
      <c r="G507" s="12" t="s">
        <v>7618</v>
      </c>
      <c r="H507" s="11">
        <v>9.60826172E8</v>
      </c>
      <c r="I507" s="12" t="s">
        <v>8040</v>
      </c>
      <c r="J507" s="12" t="s">
        <v>61</v>
      </c>
      <c r="K507" s="11">
        <v>965.0</v>
      </c>
      <c r="L507" s="12" t="s">
        <v>8041</v>
      </c>
      <c r="M507" s="11">
        <v>9.0</v>
      </c>
      <c r="N507" s="11">
        <v>9.0</v>
      </c>
      <c r="O507" s="12" t="s">
        <v>8042</v>
      </c>
      <c r="P507" s="12" t="s">
        <v>8043</v>
      </c>
      <c r="Q507" s="12" t="s">
        <v>8044</v>
      </c>
      <c r="R507" s="12" t="s">
        <v>35</v>
      </c>
      <c r="S507" s="12" t="s">
        <v>8045</v>
      </c>
      <c r="T507" s="11">
        <v>1.5488996E7</v>
      </c>
      <c r="U507" s="11">
        <v>1.4673996E7</v>
      </c>
      <c r="V507" s="11">
        <v>2016.0</v>
      </c>
      <c r="W507" s="12" t="s">
        <v>8064</v>
      </c>
      <c r="X507" s="12" t="s">
        <v>8087</v>
      </c>
      <c r="Y507" s="12" t="s">
        <v>8088</v>
      </c>
      <c r="Z507" s="18">
        <v>45461.958333333336</v>
      </c>
      <c r="AA507" s="12" t="s">
        <v>8049</v>
      </c>
    </row>
    <row r="508" ht="14.25" customHeight="1">
      <c r="A508" s="3">
        <v>2035.0</v>
      </c>
      <c r="B508" s="3">
        <v>12522.0</v>
      </c>
      <c r="C508" s="3">
        <v>2013.0</v>
      </c>
      <c r="D508" s="3">
        <v>2026.0</v>
      </c>
      <c r="E508" s="4" t="s">
        <v>8086</v>
      </c>
      <c r="F508" s="3">
        <v>14.0</v>
      </c>
      <c r="G508" s="4" t="s">
        <v>7618</v>
      </c>
      <c r="H508" s="3">
        <v>9.60826172E8</v>
      </c>
      <c r="I508" s="4" t="s">
        <v>8040</v>
      </c>
      <c r="J508" s="4" t="s">
        <v>61</v>
      </c>
      <c r="K508" s="3">
        <v>965.0</v>
      </c>
      <c r="L508" s="4" t="s">
        <v>8041</v>
      </c>
      <c r="M508" s="3">
        <v>9.0</v>
      </c>
      <c r="N508" s="3">
        <v>9.0</v>
      </c>
      <c r="O508" s="4" t="s">
        <v>8042</v>
      </c>
      <c r="P508" s="4" t="s">
        <v>8043</v>
      </c>
      <c r="Q508" s="4" t="s">
        <v>8044</v>
      </c>
      <c r="R508" s="4" t="s">
        <v>35</v>
      </c>
      <c r="S508" s="4" t="s">
        <v>8045</v>
      </c>
      <c r="T508" s="3">
        <v>1.588054661E9</v>
      </c>
      <c r="U508" s="3">
        <v>1.588054661E9</v>
      </c>
      <c r="V508" s="3">
        <v>2023.0</v>
      </c>
      <c r="W508" s="4" t="s">
        <v>8064</v>
      </c>
      <c r="X508" s="4" t="s">
        <v>8087</v>
      </c>
      <c r="Y508" s="4" t="s">
        <v>8088</v>
      </c>
      <c r="Z508" s="17">
        <v>45461.958333333336</v>
      </c>
      <c r="AA508" s="4" t="s">
        <v>8049</v>
      </c>
    </row>
    <row r="509" ht="14.25" customHeight="1">
      <c r="A509" s="11">
        <v>2035.0</v>
      </c>
      <c r="B509" s="11">
        <v>12522.0</v>
      </c>
      <c r="C509" s="11">
        <v>2013.0</v>
      </c>
      <c r="D509" s="11">
        <v>2026.0</v>
      </c>
      <c r="E509" s="12" t="s">
        <v>8086</v>
      </c>
      <c r="F509" s="11">
        <v>14.0</v>
      </c>
      <c r="G509" s="12" t="s">
        <v>7618</v>
      </c>
      <c r="H509" s="11">
        <v>9.60826172E8</v>
      </c>
      <c r="I509" s="12" t="s">
        <v>8040</v>
      </c>
      <c r="J509" s="12" t="s">
        <v>61</v>
      </c>
      <c r="K509" s="11">
        <v>965.0</v>
      </c>
      <c r="L509" s="12" t="s">
        <v>8041</v>
      </c>
      <c r="M509" s="11">
        <v>9.0</v>
      </c>
      <c r="N509" s="11">
        <v>9.0</v>
      </c>
      <c r="O509" s="12" t="s">
        <v>8042</v>
      </c>
      <c r="P509" s="12" t="s">
        <v>8043</v>
      </c>
      <c r="Q509" s="12" t="s">
        <v>8044</v>
      </c>
      <c r="R509" s="12" t="s">
        <v>35</v>
      </c>
      <c r="S509" s="12" t="s">
        <v>8045</v>
      </c>
      <c r="T509" s="11">
        <v>2.55644558E8</v>
      </c>
      <c r="U509" s="11">
        <v>1.176954416E9</v>
      </c>
      <c r="V509" s="11">
        <v>2024.0</v>
      </c>
      <c r="W509" s="12" t="s">
        <v>8064</v>
      </c>
      <c r="X509" s="12" t="s">
        <v>8087</v>
      </c>
      <c r="Y509" s="12" t="s">
        <v>8088</v>
      </c>
      <c r="Z509" s="18">
        <v>45461.958333333336</v>
      </c>
      <c r="AA509" s="12" t="s">
        <v>8049</v>
      </c>
    </row>
    <row r="510" ht="14.25" customHeight="1">
      <c r="A510" s="3">
        <v>2035.0</v>
      </c>
      <c r="B510" s="3">
        <v>12522.0</v>
      </c>
      <c r="C510" s="3">
        <v>2013.0</v>
      </c>
      <c r="D510" s="3">
        <v>2026.0</v>
      </c>
      <c r="E510" s="4" t="s">
        <v>8086</v>
      </c>
      <c r="F510" s="3">
        <v>14.0</v>
      </c>
      <c r="G510" s="4" t="s">
        <v>7618</v>
      </c>
      <c r="H510" s="3">
        <v>9.60826172E8</v>
      </c>
      <c r="I510" s="4" t="s">
        <v>8040</v>
      </c>
      <c r="J510" s="4" t="s">
        <v>61</v>
      </c>
      <c r="K510" s="3">
        <v>965.0</v>
      </c>
      <c r="L510" s="4" t="s">
        <v>8041</v>
      </c>
      <c r="M510" s="3">
        <v>9.0</v>
      </c>
      <c r="N510" s="3">
        <v>9.0</v>
      </c>
      <c r="O510" s="4" t="s">
        <v>8042</v>
      </c>
      <c r="P510" s="4" t="s">
        <v>8043</v>
      </c>
      <c r="Q510" s="4" t="s">
        <v>8044</v>
      </c>
      <c r="R510" s="4" t="s">
        <v>35</v>
      </c>
      <c r="S510" s="4" t="s">
        <v>8045</v>
      </c>
      <c r="T510" s="3">
        <v>3.151729113E9</v>
      </c>
      <c r="U510" s="3">
        <v>3.151729113E9</v>
      </c>
      <c r="V510" s="3">
        <v>2022.0</v>
      </c>
      <c r="W510" s="4" t="s">
        <v>8064</v>
      </c>
      <c r="X510" s="4" t="s">
        <v>8087</v>
      </c>
      <c r="Y510" s="4" t="s">
        <v>8088</v>
      </c>
      <c r="Z510" s="17">
        <v>45461.958333333336</v>
      </c>
      <c r="AA510" s="4" t="s">
        <v>8049</v>
      </c>
    </row>
    <row r="511" ht="14.25" customHeight="1">
      <c r="A511" s="11">
        <v>2035.0</v>
      </c>
      <c r="B511" s="11">
        <v>12522.0</v>
      </c>
      <c r="C511" s="11">
        <v>2013.0</v>
      </c>
      <c r="D511" s="11">
        <v>2026.0</v>
      </c>
      <c r="E511" s="12" t="s">
        <v>8086</v>
      </c>
      <c r="F511" s="11">
        <v>14.0</v>
      </c>
      <c r="G511" s="12" t="s">
        <v>7618</v>
      </c>
      <c r="H511" s="11">
        <v>9.60826172E8</v>
      </c>
      <c r="I511" s="12" t="s">
        <v>8040</v>
      </c>
      <c r="J511" s="12" t="s">
        <v>61</v>
      </c>
      <c r="K511" s="11">
        <v>965.0</v>
      </c>
      <c r="L511" s="12" t="s">
        <v>8041</v>
      </c>
      <c r="M511" s="11">
        <v>9.0</v>
      </c>
      <c r="N511" s="11">
        <v>9.0</v>
      </c>
      <c r="O511" s="12" t="s">
        <v>8042</v>
      </c>
      <c r="P511" s="12" t="s">
        <v>8043</v>
      </c>
      <c r="Q511" s="12" t="s">
        <v>8044</v>
      </c>
      <c r="R511" s="12" t="s">
        <v>35</v>
      </c>
      <c r="S511" s="12" t="s">
        <v>8045</v>
      </c>
      <c r="T511" s="11">
        <v>4000085.0</v>
      </c>
      <c r="U511" s="11">
        <v>2.06118191E8</v>
      </c>
      <c r="V511" s="11">
        <v>2018.0</v>
      </c>
      <c r="W511" s="12" t="s">
        <v>8064</v>
      </c>
      <c r="X511" s="12" t="s">
        <v>8087</v>
      </c>
      <c r="Y511" s="12" t="s">
        <v>8088</v>
      </c>
      <c r="Z511" s="18">
        <v>45461.958333333336</v>
      </c>
      <c r="AA511" s="12" t="s">
        <v>8049</v>
      </c>
    </row>
    <row r="512" ht="14.25" customHeight="1">
      <c r="A512" s="3">
        <v>2035.0</v>
      </c>
      <c r="B512" s="3">
        <v>12522.0</v>
      </c>
      <c r="C512" s="3">
        <v>2013.0</v>
      </c>
      <c r="D512" s="3">
        <v>2026.0</v>
      </c>
      <c r="E512" s="4" t="s">
        <v>8086</v>
      </c>
      <c r="F512" s="3">
        <v>14.0</v>
      </c>
      <c r="G512" s="4" t="s">
        <v>7618</v>
      </c>
      <c r="H512" s="3">
        <v>9.60826172E8</v>
      </c>
      <c r="I512" s="4" t="s">
        <v>8040</v>
      </c>
      <c r="J512" s="4" t="s">
        <v>61</v>
      </c>
      <c r="K512" s="3">
        <v>965.0</v>
      </c>
      <c r="L512" s="4" t="s">
        <v>8041</v>
      </c>
      <c r="M512" s="3">
        <v>9.0</v>
      </c>
      <c r="N512" s="3">
        <v>9.0</v>
      </c>
      <c r="O512" s="4" t="s">
        <v>8042</v>
      </c>
      <c r="P512" s="4" t="s">
        <v>8043</v>
      </c>
      <c r="Q512" s="4" t="s">
        <v>8044</v>
      </c>
      <c r="R512" s="4" t="s">
        <v>35</v>
      </c>
      <c r="S512" s="4" t="s">
        <v>8045</v>
      </c>
      <c r="T512" s="3">
        <v>5882137.0</v>
      </c>
      <c r="U512" s="3">
        <v>5.88202699E8</v>
      </c>
      <c r="V512" s="3">
        <v>2019.0</v>
      </c>
      <c r="W512" s="4" t="s">
        <v>8064</v>
      </c>
      <c r="X512" s="4" t="s">
        <v>8087</v>
      </c>
      <c r="Y512" s="4" t="s">
        <v>8088</v>
      </c>
      <c r="Z512" s="17">
        <v>45461.958333333336</v>
      </c>
      <c r="AA512" s="4" t="s">
        <v>8049</v>
      </c>
    </row>
    <row r="513" ht="14.25" customHeight="1">
      <c r="A513" s="11">
        <v>2035.0</v>
      </c>
      <c r="B513" s="11">
        <v>12522.0</v>
      </c>
      <c r="C513" s="11">
        <v>2013.0</v>
      </c>
      <c r="D513" s="11">
        <v>2026.0</v>
      </c>
      <c r="E513" s="12" t="s">
        <v>8086</v>
      </c>
      <c r="F513" s="11">
        <v>14.0</v>
      </c>
      <c r="G513" s="12" t="s">
        <v>7618</v>
      </c>
      <c r="H513" s="11">
        <v>9.60826172E8</v>
      </c>
      <c r="I513" s="12" t="s">
        <v>8040</v>
      </c>
      <c r="J513" s="12" t="s">
        <v>61</v>
      </c>
      <c r="K513" s="11">
        <v>965.0</v>
      </c>
      <c r="L513" s="12" t="s">
        <v>8041</v>
      </c>
      <c r="M513" s="11">
        <v>9.0</v>
      </c>
      <c r="N513" s="11">
        <v>9.0</v>
      </c>
      <c r="O513" s="12" t="s">
        <v>8042</v>
      </c>
      <c r="P513" s="12" t="s">
        <v>8043</v>
      </c>
      <c r="Q513" s="12" t="s">
        <v>8044</v>
      </c>
      <c r="R513" s="12" t="s">
        <v>35</v>
      </c>
      <c r="S513" s="12" t="s">
        <v>8045</v>
      </c>
      <c r="T513" s="11">
        <v>6308936.0</v>
      </c>
      <c r="U513" s="11">
        <v>6.30893192E8</v>
      </c>
      <c r="V513" s="11">
        <v>2017.0</v>
      </c>
      <c r="W513" s="12" t="s">
        <v>8064</v>
      </c>
      <c r="X513" s="12" t="s">
        <v>8087</v>
      </c>
      <c r="Y513" s="12" t="s">
        <v>8088</v>
      </c>
      <c r="Z513" s="18">
        <v>45461.958333333336</v>
      </c>
      <c r="AA513" s="12" t="s">
        <v>8049</v>
      </c>
    </row>
    <row r="514" ht="14.25" customHeight="1">
      <c r="A514" s="3">
        <v>2035.0</v>
      </c>
      <c r="B514" s="3">
        <v>12522.0</v>
      </c>
      <c r="C514" s="3">
        <v>2013.0</v>
      </c>
      <c r="D514" s="3">
        <v>2026.0</v>
      </c>
      <c r="E514" s="4" t="s">
        <v>8086</v>
      </c>
      <c r="F514" s="3">
        <v>14.0</v>
      </c>
      <c r="G514" s="4" t="s">
        <v>7618</v>
      </c>
      <c r="H514" s="3">
        <v>9.60826172E8</v>
      </c>
      <c r="I514" s="4" t="s">
        <v>8040</v>
      </c>
      <c r="J514" s="4" t="s">
        <v>61</v>
      </c>
      <c r="K514" s="3">
        <v>965.0</v>
      </c>
      <c r="L514" s="4" t="s">
        <v>8058</v>
      </c>
      <c r="M514" s="3">
        <v>14.0</v>
      </c>
      <c r="N514" s="3">
        <v>14.0</v>
      </c>
      <c r="O514" s="4" t="s">
        <v>8042</v>
      </c>
      <c r="P514" s="4" t="s">
        <v>8043</v>
      </c>
      <c r="Q514" s="4" t="s">
        <v>8044</v>
      </c>
      <c r="R514" s="4" t="s">
        <v>35</v>
      </c>
      <c r="S514" s="4" t="s">
        <v>8045</v>
      </c>
      <c r="T514" s="3">
        <v>0.0</v>
      </c>
      <c r="U514" s="3">
        <v>0.0</v>
      </c>
      <c r="V514" s="3">
        <v>2021.0</v>
      </c>
      <c r="W514" s="4" t="s">
        <v>8064</v>
      </c>
      <c r="X514" s="4" t="s">
        <v>8087</v>
      </c>
      <c r="Y514" s="4" t="s">
        <v>8088</v>
      </c>
      <c r="Z514" s="17">
        <v>45461.958333333336</v>
      </c>
      <c r="AA514" s="4" t="s">
        <v>8049</v>
      </c>
    </row>
    <row r="515" ht="14.25" customHeight="1">
      <c r="A515" s="11">
        <v>2035.0</v>
      </c>
      <c r="B515" s="11">
        <v>12522.0</v>
      </c>
      <c r="C515" s="11">
        <v>2013.0</v>
      </c>
      <c r="D515" s="11">
        <v>2026.0</v>
      </c>
      <c r="E515" s="12" t="s">
        <v>8086</v>
      </c>
      <c r="F515" s="11">
        <v>14.0</v>
      </c>
      <c r="G515" s="12" t="s">
        <v>7618</v>
      </c>
      <c r="H515" s="11">
        <v>9.60826172E8</v>
      </c>
      <c r="I515" s="12" t="s">
        <v>8040</v>
      </c>
      <c r="J515" s="12" t="s">
        <v>61</v>
      </c>
      <c r="K515" s="11">
        <v>965.0</v>
      </c>
      <c r="L515" s="12" t="s">
        <v>8058</v>
      </c>
      <c r="M515" s="11">
        <v>14.0</v>
      </c>
      <c r="N515" s="11">
        <v>14.0</v>
      </c>
      <c r="O515" s="12" t="s">
        <v>8042</v>
      </c>
      <c r="P515" s="12" t="s">
        <v>8043</v>
      </c>
      <c r="Q515" s="12" t="s">
        <v>8044</v>
      </c>
      <c r="R515" s="12" t="s">
        <v>35</v>
      </c>
      <c r="S515" s="12" t="s">
        <v>8045</v>
      </c>
      <c r="T515" s="11">
        <v>1.1747514E7</v>
      </c>
      <c r="U515" s="11">
        <v>4.68849651E8</v>
      </c>
      <c r="V515" s="11">
        <v>2020.0</v>
      </c>
      <c r="W515" s="12" t="s">
        <v>8064</v>
      </c>
      <c r="X515" s="12" t="s">
        <v>8087</v>
      </c>
      <c r="Y515" s="12" t="s">
        <v>8088</v>
      </c>
      <c r="Z515" s="18">
        <v>45461.958333333336</v>
      </c>
      <c r="AA515" s="12" t="s">
        <v>8049</v>
      </c>
    </row>
    <row r="516" ht="14.25" customHeight="1">
      <c r="A516" s="3">
        <v>2035.0</v>
      </c>
      <c r="B516" s="3">
        <v>12522.0</v>
      </c>
      <c r="C516" s="3">
        <v>2013.0</v>
      </c>
      <c r="D516" s="3">
        <v>2026.0</v>
      </c>
      <c r="E516" s="4" t="s">
        <v>8086</v>
      </c>
      <c r="F516" s="3">
        <v>14.0</v>
      </c>
      <c r="G516" s="4" t="s">
        <v>7618</v>
      </c>
      <c r="H516" s="3">
        <v>9.60826172E8</v>
      </c>
      <c r="I516" s="4" t="s">
        <v>8040</v>
      </c>
      <c r="J516" s="4" t="s">
        <v>61</v>
      </c>
      <c r="K516" s="3">
        <v>965.0</v>
      </c>
      <c r="L516" s="4" t="s">
        <v>8058</v>
      </c>
      <c r="M516" s="3">
        <v>14.0</v>
      </c>
      <c r="N516" s="3">
        <v>14.0</v>
      </c>
      <c r="O516" s="4" t="s">
        <v>8042</v>
      </c>
      <c r="P516" s="4" t="s">
        <v>8043</v>
      </c>
      <c r="Q516" s="4" t="s">
        <v>8044</v>
      </c>
      <c r="R516" s="4" t="s">
        <v>35</v>
      </c>
      <c r="S516" s="4" t="s">
        <v>8045</v>
      </c>
      <c r="T516" s="3">
        <v>1.5488996E7</v>
      </c>
      <c r="U516" s="3">
        <v>1.4673996E7</v>
      </c>
      <c r="V516" s="3">
        <v>2016.0</v>
      </c>
      <c r="W516" s="4" t="s">
        <v>8064</v>
      </c>
      <c r="X516" s="4" t="s">
        <v>8087</v>
      </c>
      <c r="Y516" s="4" t="s">
        <v>8088</v>
      </c>
      <c r="Z516" s="17">
        <v>45461.958333333336</v>
      </c>
      <c r="AA516" s="4" t="s">
        <v>8049</v>
      </c>
    </row>
    <row r="517" ht="14.25" customHeight="1">
      <c r="A517" s="11">
        <v>2035.0</v>
      </c>
      <c r="B517" s="11">
        <v>12522.0</v>
      </c>
      <c r="C517" s="11">
        <v>2013.0</v>
      </c>
      <c r="D517" s="11">
        <v>2026.0</v>
      </c>
      <c r="E517" s="12" t="s">
        <v>8086</v>
      </c>
      <c r="F517" s="11">
        <v>14.0</v>
      </c>
      <c r="G517" s="12" t="s">
        <v>7618</v>
      </c>
      <c r="H517" s="11">
        <v>9.60826172E8</v>
      </c>
      <c r="I517" s="12" t="s">
        <v>8040</v>
      </c>
      <c r="J517" s="12" t="s">
        <v>61</v>
      </c>
      <c r="K517" s="11">
        <v>965.0</v>
      </c>
      <c r="L517" s="12" t="s">
        <v>8058</v>
      </c>
      <c r="M517" s="11">
        <v>14.0</v>
      </c>
      <c r="N517" s="11">
        <v>14.0</v>
      </c>
      <c r="O517" s="12" t="s">
        <v>8042</v>
      </c>
      <c r="P517" s="12" t="s">
        <v>8043</v>
      </c>
      <c r="Q517" s="12" t="s">
        <v>8044</v>
      </c>
      <c r="R517" s="12" t="s">
        <v>35</v>
      </c>
      <c r="S517" s="12" t="s">
        <v>8045</v>
      </c>
      <c r="T517" s="11">
        <v>1.588054661E9</v>
      </c>
      <c r="U517" s="11">
        <v>1.588054661E9</v>
      </c>
      <c r="V517" s="11">
        <v>2023.0</v>
      </c>
      <c r="W517" s="12" t="s">
        <v>8064</v>
      </c>
      <c r="X517" s="12" t="s">
        <v>8087</v>
      </c>
      <c r="Y517" s="12" t="s">
        <v>8088</v>
      </c>
      <c r="Z517" s="18">
        <v>45461.958333333336</v>
      </c>
      <c r="AA517" s="12" t="s">
        <v>8049</v>
      </c>
    </row>
    <row r="518" ht="14.25" customHeight="1">
      <c r="A518" s="3">
        <v>2035.0</v>
      </c>
      <c r="B518" s="3">
        <v>12522.0</v>
      </c>
      <c r="C518" s="3">
        <v>2013.0</v>
      </c>
      <c r="D518" s="3">
        <v>2026.0</v>
      </c>
      <c r="E518" s="4" t="s">
        <v>8086</v>
      </c>
      <c r="F518" s="3">
        <v>14.0</v>
      </c>
      <c r="G518" s="4" t="s">
        <v>7618</v>
      </c>
      <c r="H518" s="3">
        <v>9.60826172E8</v>
      </c>
      <c r="I518" s="4" t="s">
        <v>8040</v>
      </c>
      <c r="J518" s="4" t="s">
        <v>61</v>
      </c>
      <c r="K518" s="3">
        <v>965.0</v>
      </c>
      <c r="L518" s="4" t="s">
        <v>8058</v>
      </c>
      <c r="M518" s="3">
        <v>14.0</v>
      </c>
      <c r="N518" s="3">
        <v>14.0</v>
      </c>
      <c r="O518" s="4" t="s">
        <v>8042</v>
      </c>
      <c r="P518" s="4" t="s">
        <v>8043</v>
      </c>
      <c r="Q518" s="4" t="s">
        <v>8044</v>
      </c>
      <c r="R518" s="4" t="s">
        <v>35</v>
      </c>
      <c r="S518" s="4" t="s">
        <v>8045</v>
      </c>
      <c r="T518" s="3">
        <v>2.55644558E8</v>
      </c>
      <c r="U518" s="3">
        <v>1.176954416E9</v>
      </c>
      <c r="V518" s="3">
        <v>2024.0</v>
      </c>
      <c r="W518" s="4" t="s">
        <v>8064</v>
      </c>
      <c r="X518" s="4" t="s">
        <v>8087</v>
      </c>
      <c r="Y518" s="4" t="s">
        <v>8088</v>
      </c>
      <c r="Z518" s="17">
        <v>45461.958333333336</v>
      </c>
      <c r="AA518" s="4" t="s">
        <v>8049</v>
      </c>
    </row>
    <row r="519" ht="14.25" customHeight="1">
      <c r="A519" s="11">
        <v>2035.0</v>
      </c>
      <c r="B519" s="11">
        <v>12522.0</v>
      </c>
      <c r="C519" s="11">
        <v>2013.0</v>
      </c>
      <c r="D519" s="11">
        <v>2026.0</v>
      </c>
      <c r="E519" s="12" t="s">
        <v>8086</v>
      </c>
      <c r="F519" s="11">
        <v>14.0</v>
      </c>
      <c r="G519" s="12" t="s">
        <v>7618</v>
      </c>
      <c r="H519" s="11">
        <v>9.60826172E8</v>
      </c>
      <c r="I519" s="12" t="s">
        <v>8040</v>
      </c>
      <c r="J519" s="12" t="s">
        <v>61</v>
      </c>
      <c r="K519" s="11">
        <v>965.0</v>
      </c>
      <c r="L519" s="12" t="s">
        <v>8058</v>
      </c>
      <c r="M519" s="11">
        <v>14.0</v>
      </c>
      <c r="N519" s="11">
        <v>14.0</v>
      </c>
      <c r="O519" s="12" t="s">
        <v>8042</v>
      </c>
      <c r="P519" s="12" t="s">
        <v>8043</v>
      </c>
      <c r="Q519" s="12" t="s">
        <v>8044</v>
      </c>
      <c r="R519" s="12" t="s">
        <v>35</v>
      </c>
      <c r="S519" s="12" t="s">
        <v>8045</v>
      </c>
      <c r="T519" s="11">
        <v>3.151729113E9</v>
      </c>
      <c r="U519" s="11">
        <v>3.151729113E9</v>
      </c>
      <c r="V519" s="11">
        <v>2022.0</v>
      </c>
      <c r="W519" s="12" t="s">
        <v>8064</v>
      </c>
      <c r="X519" s="12" t="s">
        <v>8087</v>
      </c>
      <c r="Y519" s="12" t="s">
        <v>8088</v>
      </c>
      <c r="Z519" s="18">
        <v>45461.958333333336</v>
      </c>
      <c r="AA519" s="12" t="s">
        <v>8049</v>
      </c>
    </row>
    <row r="520" ht="14.25" customHeight="1">
      <c r="A520" s="3">
        <v>2035.0</v>
      </c>
      <c r="B520" s="3">
        <v>12522.0</v>
      </c>
      <c r="C520" s="3">
        <v>2013.0</v>
      </c>
      <c r="D520" s="3">
        <v>2026.0</v>
      </c>
      <c r="E520" s="4" t="s">
        <v>8086</v>
      </c>
      <c r="F520" s="3">
        <v>14.0</v>
      </c>
      <c r="G520" s="4" t="s">
        <v>7618</v>
      </c>
      <c r="H520" s="3">
        <v>9.60826172E8</v>
      </c>
      <c r="I520" s="4" t="s">
        <v>8040</v>
      </c>
      <c r="J520" s="4" t="s">
        <v>61</v>
      </c>
      <c r="K520" s="3">
        <v>965.0</v>
      </c>
      <c r="L520" s="4" t="s">
        <v>8058</v>
      </c>
      <c r="M520" s="3">
        <v>14.0</v>
      </c>
      <c r="N520" s="3">
        <v>14.0</v>
      </c>
      <c r="O520" s="4" t="s">
        <v>8042</v>
      </c>
      <c r="P520" s="4" t="s">
        <v>8043</v>
      </c>
      <c r="Q520" s="4" t="s">
        <v>8044</v>
      </c>
      <c r="R520" s="4" t="s">
        <v>35</v>
      </c>
      <c r="S520" s="4" t="s">
        <v>8045</v>
      </c>
      <c r="T520" s="3">
        <v>4000085.0</v>
      </c>
      <c r="U520" s="3">
        <v>2.06118191E8</v>
      </c>
      <c r="V520" s="3">
        <v>2018.0</v>
      </c>
      <c r="W520" s="4" t="s">
        <v>8064</v>
      </c>
      <c r="X520" s="4" t="s">
        <v>8087</v>
      </c>
      <c r="Y520" s="4" t="s">
        <v>8088</v>
      </c>
      <c r="Z520" s="17">
        <v>45461.958333333336</v>
      </c>
      <c r="AA520" s="4" t="s">
        <v>8049</v>
      </c>
    </row>
    <row r="521" ht="14.25" customHeight="1">
      <c r="A521" s="11">
        <v>2035.0</v>
      </c>
      <c r="B521" s="11">
        <v>12522.0</v>
      </c>
      <c r="C521" s="11">
        <v>2013.0</v>
      </c>
      <c r="D521" s="11">
        <v>2026.0</v>
      </c>
      <c r="E521" s="12" t="s">
        <v>8086</v>
      </c>
      <c r="F521" s="11">
        <v>14.0</v>
      </c>
      <c r="G521" s="12" t="s">
        <v>7618</v>
      </c>
      <c r="H521" s="11">
        <v>9.60826172E8</v>
      </c>
      <c r="I521" s="12" t="s">
        <v>8040</v>
      </c>
      <c r="J521" s="12" t="s">
        <v>61</v>
      </c>
      <c r="K521" s="11">
        <v>965.0</v>
      </c>
      <c r="L521" s="12" t="s">
        <v>8058</v>
      </c>
      <c r="M521" s="11">
        <v>14.0</v>
      </c>
      <c r="N521" s="11">
        <v>14.0</v>
      </c>
      <c r="O521" s="12" t="s">
        <v>8042</v>
      </c>
      <c r="P521" s="12" t="s">
        <v>8043</v>
      </c>
      <c r="Q521" s="12" t="s">
        <v>8044</v>
      </c>
      <c r="R521" s="12" t="s">
        <v>35</v>
      </c>
      <c r="S521" s="12" t="s">
        <v>8045</v>
      </c>
      <c r="T521" s="11">
        <v>5882137.0</v>
      </c>
      <c r="U521" s="11">
        <v>5.88202699E8</v>
      </c>
      <c r="V521" s="11">
        <v>2019.0</v>
      </c>
      <c r="W521" s="12" t="s">
        <v>8064</v>
      </c>
      <c r="X521" s="12" t="s">
        <v>8087</v>
      </c>
      <c r="Y521" s="12" t="s">
        <v>8088</v>
      </c>
      <c r="Z521" s="18">
        <v>45461.958333333336</v>
      </c>
      <c r="AA521" s="12" t="s">
        <v>8049</v>
      </c>
    </row>
    <row r="522" ht="14.25" customHeight="1">
      <c r="A522" s="3">
        <v>2035.0</v>
      </c>
      <c r="B522" s="3">
        <v>12522.0</v>
      </c>
      <c r="C522" s="3">
        <v>2013.0</v>
      </c>
      <c r="D522" s="3">
        <v>2026.0</v>
      </c>
      <c r="E522" s="4" t="s">
        <v>8086</v>
      </c>
      <c r="F522" s="3">
        <v>14.0</v>
      </c>
      <c r="G522" s="4" t="s">
        <v>7618</v>
      </c>
      <c r="H522" s="3">
        <v>9.60826172E8</v>
      </c>
      <c r="I522" s="4" t="s">
        <v>8040</v>
      </c>
      <c r="J522" s="4" t="s">
        <v>61</v>
      </c>
      <c r="K522" s="3">
        <v>965.0</v>
      </c>
      <c r="L522" s="4" t="s">
        <v>8058</v>
      </c>
      <c r="M522" s="3">
        <v>14.0</v>
      </c>
      <c r="N522" s="3">
        <v>14.0</v>
      </c>
      <c r="O522" s="4" t="s">
        <v>8042</v>
      </c>
      <c r="P522" s="4" t="s">
        <v>8043</v>
      </c>
      <c r="Q522" s="4" t="s">
        <v>8044</v>
      </c>
      <c r="R522" s="4" t="s">
        <v>35</v>
      </c>
      <c r="S522" s="4" t="s">
        <v>8045</v>
      </c>
      <c r="T522" s="3">
        <v>6308936.0</v>
      </c>
      <c r="U522" s="3">
        <v>6.30893192E8</v>
      </c>
      <c r="V522" s="3">
        <v>2017.0</v>
      </c>
      <c r="W522" s="4" t="s">
        <v>8064</v>
      </c>
      <c r="X522" s="4" t="s">
        <v>8087</v>
      </c>
      <c r="Y522" s="4" t="s">
        <v>8088</v>
      </c>
      <c r="Z522" s="17">
        <v>45461.958333333336</v>
      </c>
      <c r="AA522" s="4" t="s">
        <v>8049</v>
      </c>
    </row>
    <row r="523" ht="14.25" customHeight="1">
      <c r="A523" s="11">
        <v>2035.0</v>
      </c>
      <c r="B523" s="11">
        <v>12522.0</v>
      </c>
      <c r="C523" s="11">
        <v>2013.0</v>
      </c>
      <c r="D523" s="11">
        <v>2026.0</v>
      </c>
      <c r="E523" s="12" t="s">
        <v>8086</v>
      </c>
      <c r="F523" s="11">
        <v>14.0</v>
      </c>
      <c r="G523" s="12" t="s">
        <v>7618</v>
      </c>
      <c r="H523" s="11">
        <v>9.60826172E8</v>
      </c>
      <c r="I523" s="12" t="s">
        <v>8040</v>
      </c>
      <c r="J523" s="12" t="s">
        <v>61</v>
      </c>
      <c r="K523" s="11">
        <v>965.0</v>
      </c>
      <c r="L523" s="12" t="s">
        <v>8058</v>
      </c>
      <c r="M523" s="11">
        <v>18.0</v>
      </c>
      <c r="N523" s="11">
        <v>0.0</v>
      </c>
      <c r="O523" s="12" t="s">
        <v>8042</v>
      </c>
      <c r="P523" s="12" t="s">
        <v>8043</v>
      </c>
      <c r="Q523" s="12" t="s">
        <v>8044</v>
      </c>
      <c r="R523" s="12" t="s">
        <v>35</v>
      </c>
      <c r="S523" s="12" t="s">
        <v>8045</v>
      </c>
      <c r="T523" s="11">
        <v>0.0</v>
      </c>
      <c r="U523" s="11">
        <v>0.0</v>
      </c>
      <c r="V523" s="11">
        <v>2021.0</v>
      </c>
      <c r="W523" s="12" t="s">
        <v>8064</v>
      </c>
      <c r="X523" s="12" t="s">
        <v>8087</v>
      </c>
      <c r="Y523" s="12" t="s">
        <v>8088</v>
      </c>
      <c r="Z523" s="18">
        <v>45461.958333333336</v>
      </c>
      <c r="AA523" s="12" t="s">
        <v>8049</v>
      </c>
    </row>
    <row r="524" ht="14.25" customHeight="1">
      <c r="A524" s="3">
        <v>2035.0</v>
      </c>
      <c r="B524" s="3">
        <v>12522.0</v>
      </c>
      <c r="C524" s="3">
        <v>2013.0</v>
      </c>
      <c r="D524" s="3">
        <v>2026.0</v>
      </c>
      <c r="E524" s="4" t="s">
        <v>8086</v>
      </c>
      <c r="F524" s="3">
        <v>14.0</v>
      </c>
      <c r="G524" s="4" t="s">
        <v>7618</v>
      </c>
      <c r="H524" s="3">
        <v>9.60826172E8</v>
      </c>
      <c r="I524" s="4" t="s">
        <v>8040</v>
      </c>
      <c r="J524" s="4" t="s">
        <v>61</v>
      </c>
      <c r="K524" s="3">
        <v>965.0</v>
      </c>
      <c r="L524" s="4" t="s">
        <v>8058</v>
      </c>
      <c r="M524" s="3">
        <v>18.0</v>
      </c>
      <c r="N524" s="3">
        <v>0.0</v>
      </c>
      <c r="O524" s="4" t="s">
        <v>8042</v>
      </c>
      <c r="P524" s="4" t="s">
        <v>8043</v>
      </c>
      <c r="Q524" s="4" t="s">
        <v>8044</v>
      </c>
      <c r="R524" s="4" t="s">
        <v>35</v>
      </c>
      <c r="S524" s="4" t="s">
        <v>8045</v>
      </c>
      <c r="T524" s="3">
        <v>1.1747514E7</v>
      </c>
      <c r="U524" s="3">
        <v>4.68849651E8</v>
      </c>
      <c r="V524" s="3">
        <v>2020.0</v>
      </c>
      <c r="W524" s="4" t="s">
        <v>8064</v>
      </c>
      <c r="X524" s="4" t="s">
        <v>8087</v>
      </c>
      <c r="Y524" s="4" t="s">
        <v>8088</v>
      </c>
      <c r="Z524" s="17">
        <v>45461.958333333336</v>
      </c>
      <c r="AA524" s="4" t="s">
        <v>8049</v>
      </c>
    </row>
    <row r="525" ht="14.25" customHeight="1">
      <c r="A525" s="11">
        <v>2035.0</v>
      </c>
      <c r="B525" s="11">
        <v>12522.0</v>
      </c>
      <c r="C525" s="11">
        <v>2013.0</v>
      </c>
      <c r="D525" s="11">
        <v>2026.0</v>
      </c>
      <c r="E525" s="12" t="s">
        <v>8086</v>
      </c>
      <c r="F525" s="11">
        <v>14.0</v>
      </c>
      <c r="G525" s="12" t="s">
        <v>7618</v>
      </c>
      <c r="H525" s="11">
        <v>9.60826172E8</v>
      </c>
      <c r="I525" s="12" t="s">
        <v>8040</v>
      </c>
      <c r="J525" s="12" t="s">
        <v>61</v>
      </c>
      <c r="K525" s="11">
        <v>965.0</v>
      </c>
      <c r="L525" s="12" t="s">
        <v>8058</v>
      </c>
      <c r="M525" s="11">
        <v>18.0</v>
      </c>
      <c r="N525" s="11">
        <v>0.0</v>
      </c>
      <c r="O525" s="12" t="s">
        <v>8042</v>
      </c>
      <c r="P525" s="12" t="s">
        <v>8043</v>
      </c>
      <c r="Q525" s="12" t="s">
        <v>8044</v>
      </c>
      <c r="R525" s="12" t="s">
        <v>35</v>
      </c>
      <c r="S525" s="12" t="s">
        <v>8045</v>
      </c>
      <c r="T525" s="11">
        <v>1.5488996E7</v>
      </c>
      <c r="U525" s="11">
        <v>1.4673996E7</v>
      </c>
      <c r="V525" s="11">
        <v>2016.0</v>
      </c>
      <c r="W525" s="12" t="s">
        <v>8064</v>
      </c>
      <c r="X525" s="12" t="s">
        <v>8087</v>
      </c>
      <c r="Y525" s="12" t="s">
        <v>8088</v>
      </c>
      <c r="Z525" s="18">
        <v>45461.958333333336</v>
      </c>
      <c r="AA525" s="12" t="s">
        <v>8049</v>
      </c>
    </row>
    <row r="526" ht="14.25" customHeight="1">
      <c r="A526" s="3">
        <v>2035.0</v>
      </c>
      <c r="B526" s="3">
        <v>12522.0</v>
      </c>
      <c r="C526" s="3">
        <v>2013.0</v>
      </c>
      <c r="D526" s="3">
        <v>2026.0</v>
      </c>
      <c r="E526" s="4" t="s">
        <v>8086</v>
      </c>
      <c r="F526" s="3">
        <v>14.0</v>
      </c>
      <c r="G526" s="4" t="s">
        <v>7618</v>
      </c>
      <c r="H526" s="3">
        <v>9.60826172E8</v>
      </c>
      <c r="I526" s="4" t="s">
        <v>8040</v>
      </c>
      <c r="J526" s="4" t="s">
        <v>61</v>
      </c>
      <c r="K526" s="3">
        <v>965.0</v>
      </c>
      <c r="L526" s="4" t="s">
        <v>8058</v>
      </c>
      <c r="M526" s="3">
        <v>18.0</v>
      </c>
      <c r="N526" s="3">
        <v>0.0</v>
      </c>
      <c r="O526" s="4" t="s">
        <v>8042</v>
      </c>
      <c r="P526" s="4" t="s">
        <v>8043</v>
      </c>
      <c r="Q526" s="4" t="s">
        <v>8044</v>
      </c>
      <c r="R526" s="4" t="s">
        <v>35</v>
      </c>
      <c r="S526" s="4" t="s">
        <v>8045</v>
      </c>
      <c r="T526" s="3">
        <v>1.588054661E9</v>
      </c>
      <c r="U526" s="3">
        <v>1.588054661E9</v>
      </c>
      <c r="V526" s="3">
        <v>2023.0</v>
      </c>
      <c r="W526" s="4" t="s">
        <v>8064</v>
      </c>
      <c r="X526" s="4" t="s">
        <v>8087</v>
      </c>
      <c r="Y526" s="4" t="s">
        <v>8088</v>
      </c>
      <c r="Z526" s="17">
        <v>45461.958333333336</v>
      </c>
      <c r="AA526" s="4" t="s">
        <v>8049</v>
      </c>
    </row>
    <row r="527" ht="14.25" customHeight="1">
      <c r="A527" s="11">
        <v>2035.0</v>
      </c>
      <c r="B527" s="11">
        <v>12522.0</v>
      </c>
      <c r="C527" s="11">
        <v>2013.0</v>
      </c>
      <c r="D527" s="11">
        <v>2026.0</v>
      </c>
      <c r="E527" s="12" t="s">
        <v>8086</v>
      </c>
      <c r="F527" s="11">
        <v>14.0</v>
      </c>
      <c r="G527" s="12" t="s">
        <v>7618</v>
      </c>
      <c r="H527" s="11">
        <v>9.60826172E8</v>
      </c>
      <c r="I527" s="12" t="s">
        <v>8040</v>
      </c>
      <c r="J527" s="12" t="s">
        <v>61</v>
      </c>
      <c r="K527" s="11">
        <v>965.0</v>
      </c>
      <c r="L527" s="12" t="s">
        <v>8058</v>
      </c>
      <c r="M527" s="11">
        <v>18.0</v>
      </c>
      <c r="N527" s="11">
        <v>0.0</v>
      </c>
      <c r="O527" s="12" t="s">
        <v>8042</v>
      </c>
      <c r="P527" s="12" t="s">
        <v>8043</v>
      </c>
      <c r="Q527" s="12" t="s">
        <v>8044</v>
      </c>
      <c r="R527" s="12" t="s">
        <v>35</v>
      </c>
      <c r="S527" s="12" t="s">
        <v>8045</v>
      </c>
      <c r="T527" s="11">
        <v>2.55644558E8</v>
      </c>
      <c r="U527" s="11">
        <v>1.176954416E9</v>
      </c>
      <c r="V527" s="11">
        <v>2024.0</v>
      </c>
      <c r="W527" s="12" t="s">
        <v>8064</v>
      </c>
      <c r="X527" s="12" t="s">
        <v>8087</v>
      </c>
      <c r="Y527" s="12" t="s">
        <v>8088</v>
      </c>
      <c r="Z527" s="18">
        <v>45461.958333333336</v>
      </c>
      <c r="AA527" s="12" t="s">
        <v>8049</v>
      </c>
    </row>
    <row r="528" ht="14.25" customHeight="1">
      <c r="A528" s="3">
        <v>2035.0</v>
      </c>
      <c r="B528" s="3">
        <v>12522.0</v>
      </c>
      <c r="C528" s="3">
        <v>2013.0</v>
      </c>
      <c r="D528" s="3">
        <v>2026.0</v>
      </c>
      <c r="E528" s="4" t="s">
        <v>8086</v>
      </c>
      <c r="F528" s="3">
        <v>14.0</v>
      </c>
      <c r="G528" s="4" t="s">
        <v>7618</v>
      </c>
      <c r="H528" s="3">
        <v>9.60826172E8</v>
      </c>
      <c r="I528" s="4" t="s">
        <v>8040</v>
      </c>
      <c r="J528" s="4" t="s">
        <v>61</v>
      </c>
      <c r="K528" s="3">
        <v>965.0</v>
      </c>
      <c r="L528" s="4" t="s">
        <v>8058</v>
      </c>
      <c r="M528" s="3">
        <v>18.0</v>
      </c>
      <c r="N528" s="3">
        <v>0.0</v>
      </c>
      <c r="O528" s="4" t="s">
        <v>8042</v>
      </c>
      <c r="P528" s="4" t="s">
        <v>8043</v>
      </c>
      <c r="Q528" s="4" t="s">
        <v>8044</v>
      </c>
      <c r="R528" s="4" t="s">
        <v>35</v>
      </c>
      <c r="S528" s="4" t="s">
        <v>8045</v>
      </c>
      <c r="T528" s="3">
        <v>3.151729113E9</v>
      </c>
      <c r="U528" s="3">
        <v>3.151729113E9</v>
      </c>
      <c r="V528" s="3">
        <v>2022.0</v>
      </c>
      <c r="W528" s="4" t="s">
        <v>8064</v>
      </c>
      <c r="X528" s="4" t="s">
        <v>8087</v>
      </c>
      <c r="Y528" s="4" t="s">
        <v>8088</v>
      </c>
      <c r="Z528" s="17">
        <v>45461.958333333336</v>
      </c>
      <c r="AA528" s="4" t="s">
        <v>8049</v>
      </c>
    </row>
    <row r="529" ht="14.25" customHeight="1">
      <c r="A529" s="11">
        <v>2035.0</v>
      </c>
      <c r="B529" s="11">
        <v>12522.0</v>
      </c>
      <c r="C529" s="11">
        <v>2013.0</v>
      </c>
      <c r="D529" s="11">
        <v>2026.0</v>
      </c>
      <c r="E529" s="12" t="s">
        <v>8086</v>
      </c>
      <c r="F529" s="11">
        <v>14.0</v>
      </c>
      <c r="G529" s="12" t="s">
        <v>7618</v>
      </c>
      <c r="H529" s="11">
        <v>9.60826172E8</v>
      </c>
      <c r="I529" s="12" t="s">
        <v>8040</v>
      </c>
      <c r="J529" s="12" t="s">
        <v>61</v>
      </c>
      <c r="K529" s="11">
        <v>965.0</v>
      </c>
      <c r="L529" s="12" t="s">
        <v>8058</v>
      </c>
      <c r="M529" s="11">
        <v>18.0</v>
      </c>
      <c r="N529" s="11">
        <v>0.0</v>
      </c>
      <c r="O529" s="12" t="s">
        <v>8042</v>
      </c>
      <c r="P529" s="12" t="s">
        <v>8043</v>
      </c>
      <c r="Q529" s="12" t="s">
        <v>8044</v>
      </c>
      <c r="R529" s="12" t="s">
        <v>35</v>
      </c>
      <c r="S529" s="12" t="s">
        <v>8045</v>
      </c>
      <c r="T529" s="11">
        <v>4000085.0</v>
      </c>
      <c r="U529" s="11">
        <v>2.06118191E8</v>
      </c>
      <c r="V529" s="11">
        <v>2018.0</v>
      </c>
      <c r="W529" s="12" t="s">
        <v>8064</v>
      </c>
      <c r="X529" s="12" t="s">
        <v>8087</v>
      </c>
      <c r="Y529" s="12" t="s">
        <v>8088</v>
      </c>
      <c r="Z529" s="18">
        <v>45461.958333333336</v>
      </c>
      <c r="AA529" s="12" t="s">
        <v>8049</v>
      </c>
    </row>
    <row r="530" ht="14.25" customHeight="1">
      <c r="A530" s="3">
        <v>2035.0</v>
      </c>
      <c r="B530" s="3">
        <v>12522.0</v>
      </c>
      <c r="C530" s="3">
        <v>2013.0</v>
      </c>
      <c r="D530" s="3">
        <v>2026.0</v>
      </c>
      <c r="E530" s="4" t="s">
        <v>8086</v>
      </c>
      <c r="F530" s="3">
        <v>14.0</v>
      </c>
      <c r="G530" s="4" t="s">
        <v>7618</v>
      </c>
      <c r="H530" s="3">
        <v>9.60826172E8</v>
      </c>
      <c r="I530" s="4" t="s">
        <v>8040</v>
      </c>
      <c r="J530" s="4" t="s">
        <v>61</v>
      </c>
      <c r="K530" s="3">
        <v>965.0</v>
      </c>
      <c r="L530" s="4" t="s">
        <v>8058</v>
      </c>
      <c r="M530" s="3">
        <v>18.0</v>
      </c>
      <c r="N530" s="3">
        <v>0.0</v>
      </c>
      <c r="O530" s="4" t="s">
        <v>8042</v>
      </c>
      <c r="P530" s="4" t="s">
        <v>8043</v>
      </c>
      <c r="Q530" s="4" t="s">
        <v>8044</v>
      </c>
      <c r="R530" s="4" t="s">
        <v>35</v>
      </c>
      <c r="S530" s="4" t="s">
        <v>8045</v>
      </c>
      <c r="T530" s="3">
        <v>5882137.0</v>
      </c>
      <c r="U530" s="3">
        <v>5.88202699E8</v>
      </c>
      <c r="V530" s="3">
        <v>2019.0</v>
      </c>
      <c r="W530" s="4" t="s">
        <v>8064</v>
      </c>
      <c r="X530" s="4" t="s">
        <v>8087</v>
      </c>
      <c r="Y530" s="4" t="s">
        <v>8088</v>
      </c>
      <c r="Z530" s="17">
        <v>45461.958333333336</v>
      </c>
      <c r="AA530" s="4" t="s">
        <v>8049</v>
      </c>
    </row>
    <row r="531" ht="14.25" customHeight="1">
      <c r="A531" s="11">
        <v>2035.0</v>
      </c>
      <c r="B531" s="11">
        <v>12522.0</v>
      </c>
      <c r="C531" s="11">
        <v>2013.0</v>
      </c>
      <c r="D531" s="11">
        <v>2026.0</v>
      </c>
      <c r="E531" s="12" t="s">
        <v>8086</v>
      </c>
      <c r="F531" s="11">
        <v>14.0</v>
      </c>
      <c r="G531" s="12" t="s">
        <v>7618</v>
      </c>
      <c r="H531" s="11">
        <v>9.60826172E8</v>
      </c>
      <c r="I531" s="12" t="s">
        <v>8040</v>
      </c>
      <c r="J531" s="12" t="s">
        <v>61</v>
      </c>
      <c r="K531" s="11">
        <v>965.0</v>
      </c>
      <c r="L531" s="12" t="s">
        <v>8058</v>
      </c>
      <c r="M531" s="11">
        <v>18.0</v>
      </c>
      <c r="N531" s="11">
        <v>0.0</v>
      </c>
      <c r="O531" s="12" t="s">
        <v>8042</v>
      </c>
      <c r="P531" s="12" t="s">
        <v>8043</v>
      </c>
      <c r="Q531" s="12" t="s">
        <v>8044</v>
      </c>
      <c r="R531" s="12" t="s">
        <v>35</v>
      </c>
      <c r="S531" s="12" t="s">
        <v>8045</v>
      </c>
      <c r="T531" s="11">
        <v>6308936.0</v>
      </c>
      <c r="U531" s="11">
        <v>6.30893192E8</v>
      </c>
      <c r="V531" s="11">
        <v>2017.0</v>
      </c>
      <c r="W531" s="12" t="s">
        <v>8064</v>
      </c>
      <c r="X531" s="12" t="s">
        <v>8087</v>
      </c>
      <c r="Y531" s="12" t="s">
        <v>8088</v>
      </c>
      <c r="Z531" s="18">
        <v>45461.958333333336</v>
      </c>
      <c r="AA531" s="12" t="s">
        <v>8049</v>
      </c>
    </row>
    <row r="532" ht="14.25" customHeight="1">
      <c r="A532" s="3">
        <v>2035.0</v>
      </c>
      <c r="B532" s="3">
        <v>12522.0</v>
      </c>
      <c r="C532" s="3">
        <v>2013.0</v>
      </c>
      <c r="D532" s="3">
        <v>2026.0</v>
      </c>
      <c r="E532" s="4" t="s">
        <v>8086</v>
      </c>
      <c r="F532" s="3">
        <v>14.0</v>
      </c>
      <c r="G532" s="4" t="s">
        <v>7618</v>
      </c>
      <c r="H532" s="3">
        <v>9.60826172E8</v>
      </c>
      <c r="I532" s="4" t="s">
        <v>8040</v>
      </c>
      <c r="J532" s="4" t="s">
        <v>61</v>
      </c>
      <c r="K532" s="3">
        <v>965.0</v>
      </c>
      <c r="L532" s="4" t="s">
        <v>8058</v>
      </c>
      <c r="M532" s="3">
        <v>30.0</v>
      </c>
      <c r="N532" s="3">
        <v>30.0</v>
      </c>
      <c r="O532" s="4" t="s">
        <v>8042</v>
      </c>
      <c r="P532" s="4" t="s">
        <v>8043</v>
      </c>
      <c r="Q532" s="4" t="s">
        <v>8044</v>
      </c>
      <c r="R532" s="4" t="s">
        <v>35</v>
      </c>
      <c r="S532" s="4" t="s">
        <v>8045</v>
      </c>
      <c r="T532" s="3">
        <v>0.0</v>
      </c>
      <c r="U532" s="3">
        <v>0.0</v>
      </c>
      <c r="V532" s="3">
        <v>2021.0</v>
      </c>
      <c r="W532" s="4" t="s">
        <v>8064</v>
      </c>
      <c r="X532" s="4" t="s">
        <v>8087</v>
      </c>
      <c r="Y532" s="4" t="s">
        <v>8088</v>
      </c>
      <c r="Z532" s="17">
        <v>45461.958333333336</v>
      </c>
      <c r="AA532" s="4" t="s">
        <v>8049</v>
      </c>
    </row>
    <row r="533" ht="14.25" customHeight="1">
      <c r="A533" s="11">
        <v>2035.0</v>
      </c>
      <c r="B533" s="11">
        <v>12522.0</v>
      </c>
      <c r="C533" s="11">
        <v>2013.0</v>
      </c>
      <c r="D533" s="11">
        <v>2026.0</v>
      </c>
      <c r="E533" s="12" t="s">
        <v>8086</v>
      </c>
      <c r="F533" s="11">
        <v>14.0</v>
      </c>
      <c r="G533" s="12" t="s">
        <v>7618</v>
      </c>
      <c r="H533" s="11">
        <v>9.60826172E8</v>
      </c>
      <c r="I533" s="12" t="s">
        <v>8040</v>
      </c>
      <c r="J533" s="12" t="s">
        <v>61</v>
      </c>
      <c r="K533" s="11">
        <v>965.0</v>
      </c>
      <c r="L533" s="12" t="s">
        <v>8058</v>
      </c>
      <c r="M533" s="11">
        <v>30.0</v>
      </c>
      <c r="N533" s="11">
        <v>30.0</v>
      </c>
      <c r="O533" s="12" t="s">
        <v>8042</v>
      </c>
      <c r="P533" s="12" t="s">
        <v>8043</v>
      </c>
      <c r="Q533" s="12" t="s">
        <v>8044</v>
      </c>
      <c r="R533" s="12" t="s">
        <v>35</v>
      </c>
      <c r="S533" s="12" t="s">
        <v>8045</v>
      </c>
      <c r="T533" s="11">
        <v>1.1747514E7</v>
      </c>
      <c r="U533" s="11">
        <v>4.68849651E8</v>
      </c>
      <c r="V533" s="11">
        <v>2020.0</v>
      </c>
      <c r="W533" s="12" t="s">
        <v>8064</v>
      </c>
      <c r="X533" s="12" t="s">
        <v>8087</v>
      </c>
      <c r="Y533" s="12" t="s">
        <v>8088</v>
      </c>
      <c r="Z533" s="18">
        <v>45461.958333333336</v>
      </c>
      <c r="AA533" s="12" t="s">
        <v>8049</v>
      </c>
    </row>
    <row r="534" ht="14.25" customHeight="1">
      <c r="A534" s="3">
        <v>2035.0</v>
      </c>
      <c r="B534" s="3">
        <v>12522.0</v>
      </c>
      <c r="C534" s="3">
        <v>2013.0</v>
      </c>
      <c r="D534" s="3">
        <v>2026.0</v>
      </c>
      <c r="E534" s="4" t="s">
        <v>8086</v>
      </c>
      <c r="F534" s="3">
        <v>14.0</v>
      </c>
      <c r="G534" s="4" t="s">
        <v>7618</v>
      </c>
      <c r="H534" s="3">
        <v>9.60826172E8</v>
      </c>
      <c r="I534" s="4" t="s">
        <v>8040</v>
      </c>
      <c r="J534" s="4" t="s">
        <v>61</v>
      </c>
      <c r="K534" s="3">
        <v>965.0</v>
      </c>
      <c r="L534" s="4" t="s">
        <v>8058</v>
      </c>
      <c r="M534" s="3">
        <v>30.0</v>
      </c>
      <c r="N534" s="3">
        <v>30.0</v>
      </c>
      <c r="O534" s="4" t="s">
        <v>8042</v>
      </c>
      <c r="P534" s="4" t="s">
        <v>8043</v>
      </c>
      <c r="Q534" s="4" t="s">
        <v>8044</v>
      </c>
      <c r="R534" s="4" t="s">
        <v>35</v>
      </c>
      <c r="S534" s="4" t="s">
        <v>8045</v>
      </c>
      <c r="T534" s="3">
        <v>1.5488996E7</v>
      </c>
      <c r="U534" s="3">
        <v>1.4673996E7</v>
      </c>
      <c r="V534" s="3">
        <v>2016.0</v>
      </c>
      <c r="W534" s="4" t="s">
        <v>8064</v>
      </c>
      <c r="X534" s="4" t="s">
        <v>8087</v>
      </c>
      <c r="Y534" s="4" t="s">
        <v>8088</v>
      </c>
      <c r="Z534" s="17">
        <v>45461.958333333336</v>
      </c>
      <c r="AA534" s="4" t="s">
        <v>8049</v>
      </c>
    </row>
    <row r="535" ht="14.25" customHeight="1">
      <c r="A535" s="11">
        <v>2035.0</v>
      </c>
      <c r="B535" s="11">
        <v>12522.0</v>
      </c>
      <c r="C535" s="11">
        <v>2013.0</v>
      </c>
      <c r="D535" s="11">
        <v>2026.0</v>
      </c>
      <c r="E535" s="12" t="s">
        <v>8086</v>
      </c>
      <c r="F535" s="11">
        <v>14.0</v>
      </c>
      <c r="G535" s="12" t="s">
        <v>7618</v>
      </c>
      <c r="H535" s="11">
        <v>9.60826172E8</v>
      </c>
      <c r="I535" s="12" t="s">
        <v>8040</v>
      </c>
      <c r="J535" s="12" t="s">
        <v>61</v>
      </c>
      <c r="K535" s="11">
        <v>965.0</v>
      </c>
      <c r="L535" s="12" t="s">
        <v>8058</v>
      </c>
      <c r="M535" s="11">
        <v>30.0</v>
      </c>
      <c r="N535" s="11">
        <v>30.0</v>
      </c>
      <c r="O535" s="12" t="s">
        <v>8042</v>
      </c>
      <c r="P535" s="12" t="s">
        <v>8043</v>
      </c>
      <c r="Q535" s="12" t="s">
        <v>8044</v>
      </c>
      <c r="R535" s="12" t="s">
        <v>35</v>
      </c>
      <c r="S535" s="12" t="s">
        <v>8045</v>
      </c>
      <c r="T535" s="11">
        <v>1.588054661E9</v>
      </c>
      <c r="U535" s="11">
        <v>1.588054661E9</v>
      </c>
      <c r="V535" s="11">
        <v>2023.0</v>
      </c>
      <c r="W535" s="12" t="s">
        <v>8064</v>
      </c>
      <c r="X535" s="12" t="s">
        <v>8087</v>
      </c>
      <c r="Y535" s="12" t="s">
        <v>8088</v>
      </c>
      <c r="Z535" s="18">
        <v>45461.958333333336</v>
      </c>
      <c r="AA535" s="12" t="s">
        <v>8049</v>
      </c>
    </row>
    <row r="536" ht="14.25" customHeight="1">
      <c r="A536" s="3">
        <v>2035.0</v>
      </c>
      <c r="B536" s="3">
        <v>12522.0</v>
      </c>
      <c r="C536" s="3">
        <v>2013.0</v>
      </c>
      <c r="D536" s="3">
        <v>2026.0</v>
      </c>
      <c r="E536" s="4" t="s">
        <v>8086</v>
      </c>
      <c r="F536" s="3">
        <v>14.0</v>
      </c>
      <c r="G536" s="4" t="s">
        <v>7618</v>
      </c>
      <c r="H536" s="3">
        <v>9.60826172E8</v>
      </c>
      <c r="I536" s="4" t="s">
        <v>8040</v>
      </c>
      <c r="J536" s="4" t="s">
        <v>61</v>
      </c>
      <c r="K536" s="3">
        <v>965.0</v>
      </c>
      <c r="L536" s="4" t="s">
        <v>8058</v>
      </c>
      <c r="M536" s="3">
        <v>30.0</v>
      </c>
      <c r="N536" s="3">
        <v>30.0</v>
      </c>
      <c r="O536" s="4" t="s">
        <v>8042</v>
      </c>
      <c r="P536" s="4" t="s">
        <v>8043</v>
      </c>
      <c r="Q536" s="4" t="s">
        <v>8044</v>
      </c>
      <c r="R536" s="4" t="s">
        <v>35</v>
      </c>
      <c r="S536" s="4" t="s">
        <v>8045</v>
      </c>
      <c r="T536" s="3">
        <v>2.55644558E8</v>
      </c>
      <c r="U536" s="3">
        <v>1.176954416E9</v>
      </c>
      <c r="V536" s="3">
        <v>2024.0</v>
      </c>
      <c r="W536" s="4" t="s">
        <v>8064</v>
      </c>
      <c r="X536" s="4" t="s">
        <v>8087</v>
      </c>
      <c r="Y536" s="4" t="s">
        <v>8088</v>
      </c>
      <c r="Z536" s="17">
        <v>45461.958333333336</v>
      </c>
      <c r="AA536" s="4" t="s">
        <v>8049</v>
      </c>
    </row>
    <row r="537" ht="14.25" customHeight="1">
      <c r="A537" s="11">
        <v>2035.0</v>
      </c>
      <c r="B537" s="11">
        <v>12522.0</v>
      </c>
      <c r="C537" s="11">
        <v>2013.0</v>
      </c>
      <c r="D537" s="11">
        <v>2026.0</v>
      </c>
      <c r="E537" s="12" t="s">
        <v>8086</v>
      </c>
      <c r="F537" s="11">
        <v>14.0</v>
      </c>
      <c r="G537" s="12" t="s">
        <v>7618</v>
      </c>
      <c r="H537" s="11">
        <v>9.60826172E8</v>
      </c>
      <c r="I537" s="12" t="s">
        <v>8040</v>
      </c>
      <c r="J537" s="12" t="s">
        <v>61</v>
      </c>
      <c r="K537" s="11">
        <v>965.0</v>
      </c>
      <c r="L537" s="12" t="s">
        <v>8058</v>
      </c>
      <c r="M537" s="11">
        <v>30.0</v>
      </c>
      <c r="N537" s="11">
        <v>30.0</v>
      </c>
      <c r="O537" s="12" t="s">
        <v>8042</v>
      </c>
      <c r="P537" s="12" t="s">
        <v>8043</v>
      </c>
      <c r="Q537" s="12" t="s">
        <v>8044</v>
      </c>
      <c r="R537" s="12" t="s">
        <v>35</v>
      </c>
      <c r="S537" s="12" t="s">
        <v>8045</v>
      </c>
      <c r="T537" s="11">
        <v>3.151729113E9</v>
      </c>
      <c r="U537" s="11">
        <v>3.151729113E9</v>
      </c>
      <c r="V537" s="11">
        <v>2022.0</v>
      </c>
      <c r="W537" s="12" t="s">
        <v>8064</v>
      </c>
      <c r="X537" s="12" t="s">
        <v>8087</v>
      </c>
      <c r="Y537" s="12" t="s">
        <v>8088</v>
      </c>
      <c r="Z537" s="18">
        <v>45461.958333333336</v>
      </c>
      <c r="AA537" s="12" t="s">
        <v>8049</v>
      </c>
    </row>
    <row r="538" ht="14.25" customHeight="1">
      <c r="A538" s="3">
        <v>2035.0</v>
      </c>
      <c r="B538" s="3">
        <v>12522.0</v>
      </c>
      <c r="C538" s="3">
        <v>2013.0</v>
      </c>
      <c r="D538" s="3">
        <v>2026.0</v>
      </c>
      <c r="E538" s="4" t="s">
        <v>8086</v>
      </c>
      <c r="F538" s="3">
        <v>14.0</v>
      </c>
      <c r="G538" s="4" t="s">
        <v>7618</v>
      </c>
      <c r="H538" s="3">
        <v>9.60826172E8</v>
      </c>
      <c r="I538" s="4" t="s">
        <v>8040</v>
      </c>
      <c r="J538" s="4" t="s">
        <v>61</v>
      </c>
      <c r="K538" s="3">
        <v>965.0</v>
      </c>
      <c r="L538" s="4" t="s">
        <v>8058</v>
      </c>
      <c r="M538" s="3">
        <v>30.0</v>
      </c>
      <c r="N538" s="3">
        <v>30.0</v>
      </c>
      <c r="O538" s="4" t="s">
        <v>8042</v>
      </c>
      <c r="P538" s="4" t="s">
        <v>8043</v>
      </c>
      <c r="Q538" s="4" t="s">
        <v>8044</v>
      </c>
      <c r="R538" s="4" t="s">
        <v>35</v>
      </c>
      <c r="S538" s="4" t="s">
        <v>8045</v>
      </c>
      <c r="T538" s="3">
        <v>4000085.0</v>
      </c>
      <c r="U538" s="3">
        <v>2.06118191E8</v>
      </c>
      <c r="V538" s="3">
        <v>2018.0</v>
      </c>
      <c r="W538" s="4" t="s">
        <v>8064</v>
      </c>
      <c r="X538" s="4" t="s">
        <v>8087</v>
      </c>
      <c r="Y538" s="4" t="s">
        <v>8088</v>
      </c>
      <c r="Z538" s="17">
        <v>45461.958333333336</v>
      </c>
      <c r="AA538" s="4" t="s">
        <v>8049</v>
      </c>
    </row>
    <row r="539" ht="14.25" customHeight="1">
      <c r="A539" s="11">
        <v>2035.0</v>
      </c>
      <c r="B539" s="11">
        <v>12522.0</v>
      </c>
      <c r="C539" s="11">
        <v>2013.0</v>
      </c>
      <c r="D539" s="11">
        <v>2026.0</v>
      </c>
      <c r="E539" s="12" t="s">
        <v>8086</v>
      </c>
      <c r="F539" s="11">
        <v>14.0</v>
      </c>
      <c r="G539" s="12" t="s">
        <v>7618</v>
      </c>
      <c r="H539" s="11">
        <v>9.60826172E8</v>
      </c>
      <c r="I539" s="12" t="s">
        <v>8040</v>
      </c>
      <c r="J539" s="12" t="s">
        <v>61</v>
      </c>
      <c r="K539" s="11">
        <v>965.0</v>
      </c>
      <c r="L539" s="12" t="s">
        <v>8058</v>
      </c>
      <c r="M539" s="11">
        <v>30.0</v>
      </c>
      <c r="N539" s="11">
        <v>30.0</v>
      </c>
      <c r="O539" s="12" t="s">
        <v>8042</v>
      </c>
      <c r="P539" s="12" t="s">
        <v>8043</v>
      </c>
      <c r="Q539" s="12" t="s">
        <v>8044</v>
      </c>
      <c r="R539" s="12" t="s">
        <v>35</v>
      </c>
      <c r="S539" s="12" t="s">
        <v>8045</v>
      </c>
      <c r="T539" s="11">
        <v>5882137.0</v>
      </c>
      <c r="U539" s="11">
        <v>5.88202699E8</v>
      </c>
      <c r="V539" s="11">
        <v>2019.0</v>
      </c>
      <c r="W539" s="12" t="s">
        <v>8064</v>
      </c>
      <c r="X539" s="12" t="s">
        <v>8087</v>
      </c>
      <c r="Y539" s="12" t="s">
        <v>8088</v>
      </c>
      <c r="Z539" s="18">
        <v>45461.958333333336</v>
      </c>
      <c r="AA539" s="12" t="s">
        <v>8049</v>
      </c>
    </row>
    <row r="540" ht="14.25" customHeight="1">
      <c r="A540" s="3">
        <v>2035.0</v>
      </c>
      <c r="B540" s="3">
        <v>12522.0</v>
      </c>
      <c r="C540" s="3">
        <v>2013.0</v>
      </c>
      <c r="D540" s="3">
        <v>2026.0</v>
      </c>
      <c r="E540" s="4" t="s">
        <v>8086</v>
      </c>
      <c r="F540" s="3">
        <v>14.0</v>
      </c>
      <c r="G540" s="4" t="s">
        <v>7618</v>
      </c>
      <c r="H540" s="3">
        <v>9.60826172E8</v>
      </c>
      <c r="I540" s="4" t="s">
        <v>8040</v>
      </c>
      <c r="J540" s="4" t="s">
        <v>61</v>
      </c>
      <c r="K540" s="3">
        <v>965.0</v>
      </c>
      <c r="L540" s="4" t="s">
        <v>8058</v>
      </c>
      <c r="M540" s="3">
        <v>30.0</v>
      </c>
      <c r="N540" s="3">
        <v>30.0</v>
      </c>
      <c r="O540" s="4" t="s">
        <v>8042</v>
      </c>
      <c r="P540" s="4" t="s">
        <v>8043</v>
      </c>
      <c r="Q540" s="4" t="s">
        <v>8044</v>
      </c>
      <c r="R540" s="4" t="s">
        <v>35</v>
      </c>
      <c r="S540" s="4" t="s">
        <v>8045</v>
      </c>
      <c r="T540" s="3">
        <v>6308936.0</v>
      </c>
      <c r="U540" s="3">
        <v>6.30893192E8</v>
      </c>
      <c r="V540" s="3">
        <v>2017.0</v>
      </c>
      <c r="W540" s="4" t="s">
        <v>8064</v>
      </c>
      <c r="X540" s="4" t="s">
        <v>8087</v>
      </c>
      <c r="Y540" s="4" t="s">
        <v>8088</v>
      </c>
      <c r="Z540" s="17">
        <v>45461.958333333336</v>
      </c>
      <c r="AA540" s="4" t="s">
        <v>8049</v>
      </c>
    </row>
    <row r="541" ht="14.25" customHeight="1">
      <c r="A541" s="11">
        <v>1993.0</v>
      </c>
      <c r="B541" s="11">
        <v>14033.0</v>
      </c>
      <c r="C541" s="11">
        <v>2018.0</v>
      </c>
      <c r="D541" s="11">
        <v>2024.0</v>
      </c>
      <c r="E541" s="12" t="s">
        <v>8089</v>
      </c>
      <c r="F541" s="11">
        <v>7.0</v>
      </c>
      <c r="G541" s="12" t="s">
        <v>7618</v>
      </c>
      <c r="H541" s="11">
        <v>4.5939976E7</v>
      </c>
      <c r="I541" s="12" t="s">
        <v>8040</v>
      </c>
      <c r="J541" s="12" t="s">
        <v>44</v>
      </c>
      <c r="K541" s="11">
        <v>2779.0</v>
      </c>
      <c r="L541" s="12" t="s">
        <v>8090</v>
      </c>
      <c r="M541" s="11">
        <v>0.0</v>
      </c>
      <c r="N541" s="11">
        <v>0.0</v>
      </c>
      <c r="O541" s="12" t="s">
        <v>8091</v>
      </c>
      <c r="P541" s="12" t="s">
        <v>8043</v>
      </c>
      <c r="Q541" s="12" t="s">
        <v>8092</v>
      </c>
      <c r="R541" s="12" t="s">
        <v>8093</v>
      </c>
      <c r="S541" s="12" t="s">
        <v>8094</v>
      </c>
      <c r="T541" s="11">
        <v>3.8963684E7</v>
      </c>
      <c r="U541" s="11">
        <v>9.32689434E8</v>
      </c>
      <c r="V541" s="11">
        <v>2019.0</v>
      </c>
      <c r="W541" s="12" t="s">
        <v>8064</v>
      </c>
      <c r="X541" s="12" t="s">
        <v>8087</v>
      </c>
      <c r="Y541" s="12" t="s">
        <v>8095</v>
      </c>
      <c r="Z541" s="18">
        <v>45461.958333333336</v>
      </c>
      <c r="AA541" s="12" t="s">
        <v>8049</v>
      </c>
    </row>
    <row r="542" ht="14.25" customHeight="1">
      <c r="A542" s="3">
        <v>1993.0</v>
      </c>
      <c r="B542" s="3">
        <v>14033.0</v>
      </c>
      <c r="C542" s="3">
        <v>2018.0</v>
      </c>
      <c r="D542" s="3">
        <v>2024.0</v>
      </c>
      <c r="E542" s="4" t="s">
        <v>8089</v>
      </c>
      <c r="F542" s="3">
        <v>7.0</v>
      </c>
      <c r="G542" s="4" t="s">
        <v>7618</v>
      </c>
      <c r="H542" s="3">
        <v>4.5939976E7</v>
      </c>
      <c r="I542" s="4" t="s">
        <v>8040</v>
      </c>
      <c r="J542" s="4" t="s">
        <v>44</v>
      </c>
      <c r="K542" s="3">
        <v>2779.0</v>
      </c>
      <c r="L542" s="4" t="s">
        <v>8090</v>
      </c>
      <c r="M542" s="3">
        <v>0.0</v>
      </c>
      <c r="N542" s="3">
        <v>0.0</v>
      </c>
      <c r="O542" s="4" t="s">
        <v>8091</v>
      </c>
      <c r="P542" s="4" t="s">
        <v>8043</v>
      </c>
      <c r="Q542" s="4" t="s">
        <v>8092</v>
      </c>
      <c r="R542" s="4" t="s">
        <v>8096</v>
      </c>
      <c r="S542" s="4" t="s">
        <v>8097</v>
      </c>
      <c r="T542" s="3">
        <v>22104.0</v>
      </c>
      <c r="U542" s="3">
        <v>0.0</v>
      </c>
      <c r="V542" s="3">
        <v>2024.0</v>
      </c>
      <c r="W542" s="4" t="s">
        <v>8064</v>
      </c>
      <c r="X542" s="4" t="s">
        <v>8087</v>
      </c>
      <c r="Y542" s="4" t="s">
        <v>8095</v>
      </c>
      <c r="Z542" s="17">
        <v>45461.958333333336</v>
      </c>
      <c r="AA542" s="4" t="s">
        <v>8049</v>
      </c>
    </row>
    <row r="543" ht="14.25" customHeight="1">
      <c r="A543" s="11">
        <v>1993.0</v>
      </c>
      <c r="B543" s="11">
        <v>14033.0</v>
      </c>
      <c r="C543" s="11">
        <v>2018.0</v>
      </c>
      <c r="D543" s="11">
        <v>2024.0</v>
      </c>
      <c r="E543" s="12" t="s">
        <v>8089</v>
      </c>
      <c r="F543" s="11">
        <v>7.0</v>
      </c>
      <c r="G543" s="12" t="s">
        <v>7618</v>
      </c>
      <c r="H543" s="11">
        <v>4.5939976E7</v>
      </c>
      <c r="I543" s="12" t="s">
        <v>8040</v>
      </c>
      <c r="J543" s="12" t="s">
        <v>44</v>
      </c>
      <c r="K543" s="11">
        <v>2779.0</v>
      </c>
      <c r="L543" s="12" t="s">
        <v>8090</v>
      </c>
      <c r="M543" s="11">
        <v>0.0</v>
      </c>
      <c r="N543" s="11">
        <v>0.0</v>
      </c>
      <c r="O543" s="12" t="s">
        <v>8091</v>
      </c>
      <c r="P543" s="12" t="s">
        <v>8043</v>
      </c>
      <c r="Q543" s="12" t="s">
        <v>8092</v>
      </c>
      <c r="R543" s="12" t="s">
        <v>8096</v>
      </c>
      <c r="S543" s="12" t="s">
        <v>8097</v>
      </c>
      <c r="T543" s="11">
        <v>6890995.0</v>
      </c>
      <c r="U543" s="11">
        <v>0.0</v>
      </c>
      <c r="V543" s="11">
        <v>2023.0</v>
      </c>
      <c r="W543" s="12" t="s">
        <v>8064</v>
      </c>
      <c r="X543" s="12" t="s">
        <v>8087</v>
      </c>
      <c r="Y543" s="12" t="s">
        <v>8095</v>
      </c>
      <c r="Z543" s="18">
        <v>45461.958333333336</v>
      </c>
      <c r="AA543" s="12" t="s">
        <v>8049</v>
      </c>
    </row>
    <row r="544" ht="14.25" customHeight="1">
      <c r="A544" s="3">
        <v>1993.0</v>
      </c>
      <c r="B544" s="3">
        <v>14033.0</v>
      </c>
      <c r="C544" s="3">
        <v>2018.0</v>
      </c>
      <c r="D544" s="3">
        <v>2024.0</v>
      </c>
      <c r="E544" s="4" t="s">
        <v>8089</v>
      </c>
      <c r="F544" s="3">
        <v>7.0</v>
      </c>
      <c r="G544" s="4" t="s">
        <v>7618</v>
      </c>
      <c r="H544" s="3">
        <v>4.5939976E7</v>
      </c>
      <c r="I544" s="4" t="s">
        <v>8040</v>
      </c>
      <c r="J544" s="4" t="s">
        <v>44</v>
      </c>
      <c r="K544" s="3">
        <v>2779.0</v>
      </c>
      <c r="L544" s="4" t="s">
        <v>8090</v>
      </c>
      <c r="M544" s="3">
        <v>0.0</v>
      </c>
      <c r="N544" s="3">
        <v>0.0</v>
      </c>
      <c r="O544" s="4" t="s">
        <v>8091</v>
      </c>
      <c r="P544" s="4" t="s">
        <v>8043</v>
      </c>
      <c r="Q544" s="4" t="s">
        <v>8092</v>
      </c>
      <c r="R544" s="4" t="s">
        <v>35</v>
      </c>
      <c r="S544" s="4" t="s">
        <v>8045</v>
      </c>
      <c r="T544" s="3">
        <v>0.0</v>
      </c>
      <c r="U544" s="3">
        <v>0.0</v>
      </c>
      <c r="V544" s="3">
        <v>2018.0</v>
      </c>
      <c r="W544" s="4" t="s">
        <v>8064</v>
      </c>
      <c r="X544" s="4" t="s">
        <v>8087</v>
      </c>
      <c r="Y544" s="4" t="s">
        <v>8095</v>
      </c>
      <c r="Z544" s="17">
        <v>45461.958333333336</v>
      </c>
      <c r="AA544" s="4" t="s">
        <v>8049</v>
      </c>
    </row>
    <row r="545" ht="14.25" customHeight="1">
      <c r="A545" s="11">
        <v>1993.0</v>
      </c>
      <c r="B545" s="11">
        <v>14033.0</v>
      </c>
      <c r="C545" s="11">
        <v>2018.0</v>
      </c>
      <c r="D545" s="11">
        <v>2024.0</v>
      </c>
      <c r="E545" s="12" t="s">
        <v>8089</v>
      </c>
      <c r="F545" s="11">
        <v>7.0</v>
      </c>
      <c r="G545" s="12" t="s">
        <v>7618</v>
      </c>
      <c r="H545" s="11">
        <v>4.5939976E7</v>
      </c>
      <c r="I545" s="12" t="s">
        <v>8040</v>
      </c>
      <c r="J545" s="12" t="s">
        <v>44</v>
      </c>
      <c r="K545" s="11">
        <v>2779.0</v>
      </c>
      <c r="L545" s="12" t="s">
        <v>8090</v>
      </c>
      <c r="M545" s="11">
        <v>0.0</v>
      </c>
      <c r="N545" s="11">
        <v>0.0</v>
      </c>
      <c r="O545" s="12" t="s">
        <v>8091</v>
      </c>
      <c r="P545" s="12" t="s">
        <v>8043</v>
      </c>
      <c r="Q545" s="12" t="s">
        <v>8092</v>
      </c>
      <c r="R545" s="12" t="s">
        <v>35</v>
      </c>
      <c r="S545" s="12" t="s">
        <v>8045</v>
      </c>
      <c r="T545" s="11">
        <v>1976292.0</v>
      </c>
      <c r="U545" s="11">
        <v>0.0</v>
      </c>
      <c r="V545" s="11">
        <v>2022.0</v>
      </c>
      <c r="W545" s="12" t="s">
        <v>8064</v>
      </c>
      <c r="X545" s="12" t="s">
        <v>8087</v>
      </c>
      <c r="Y545" s="12" t="s">
        <v>8095</v>
      </c>
      <c r="Z545" s="18">
        <v>45461.958333333336</v>
      </c>
      <c r="AA545" s="12" t="s">
        <v>8049</v>
      </c>
    </row>
    <row r="546" ht="14.25" customHeight="1">
      <c r="A546" s="3">
        <v>1993.0</v>
      </c>
      <c r="B546" s="3">
        <v>14033.0</v>
      </c>
      <c r="C546" s="3">
        <v>2018.0</v>
      </c>
      <c r="D546" s="3">
        <v>2024.0</v>
      </c>
      <c r="E546" s="4" t="s">
        <v>8089</v>
      </c>
      <c r="F546" s="3">
        <v>7.0</v>
      </c>
      <c r="G546" s="4" t="s">
        <v>7618</v>
      </c>
      <c r="H546" s="3">
        <v>4.5939976E7</v>
      </c>
      <c r="I546" s="4" t="s">
        <v>8040</v>
      </c>
      <c r="J546" s="4" t="s">
        <v>44</v>
      </c>
      <c r="K546" s="3">
        <v>2779.0</v>
      </c>
      <c r="L546" s="4" t="s">
        <v>8090</v>
      </c>
      <c r="M546" s="3">
        <v>0.0</v>
      </c>
      <c r="N546" s="3">
        <v>0.0</v>
      </c>
      <c r="O546" s="4" t="s">
        <v>8091</v>
      </c>
      <c r="P546" s="4" t="s">
        <v>8043</v>
      </c>
      <c r="Q546" s="4" t="s">
        <v>8092</v>
      </c>
      <c r="R546" s="4" t="s">
        <v>8098</v>
      </c>
      <c r="S546" s="4" t="s">
        <v>8099</v>
      </c>
      <c r="T546" s="3">
        <v>3.8963684E7</v>
      </c>
      <c r="U546" s="3">
        <v>3.44384717E8</v>
      </c>
      <c r="V546" s="3">
        <v>2021.0</v>
      </c>
      <c r="W546" s="4" t="s">
        <v>8064</v>
      </c>
      <c r="X546" s="4" t="s">
        <v>8087</v>
      </c>
      <c r="Y546" s="4" t="s">
        <v>8095</v>
      </c>
      <c r="Z546" s="17">
        <v>45461.958333333336</v>
      </c>
      <c r="AA546" s="4" t="s">
        <v>8049</v>
      </c>
    </row>
    <row r="547" ht="14.25" customHeight="1">
      <c r="A547" s="11">
        <v>1993.0</v>
      </c>
      <c r="B547" s="11">
        <v>14033.0</v>
      </c>
      <c r="C547" s="11">
        <v>2018.0</v>
      </c>
      <c r="D547" s="11">
        <v>2024.0</v>
      </c>
      <c r="E547" s="12" t="s">
        <v>8089</v>
      </c>
      <c r="F547" s="11">
        <v>7.0</v>
      </c>
      <c r="G547" s="12" t="s">
        <v>7618</v>
      </c>
      <c r="H547" s="11">
        <v>4.5939976E7</v>
      </c>
      <c r="I547" s="12" t="s">
        <v>8040</v>
      </c>
      <c r="J547" s="12" t="s">
        <v>44</v>
      </c>
      <c r="K547" s="11">
        <v>2779.0</v>
      </c>
      <c r="L547" s="12" t="s">
        <v>8100</v>
      </c>
      <c r="M547" s="11">
        <v>0.0</v>
      </c>
      <c r="N547" s="11">
        <v>0.0</v>
      </c>
      <c r="O547" s="12" t="s">
        <v>8101</v>
      </c>
      <c r="P547" s="12" t="s">
        <v>8043</v>
      </c>
      <c r="Q547" s="12" t="s">
        <v>8092</v>
      </c>
      <c r="R547" s="12" t="s">
        <v>8093</v>
      </c>
      <c r="S547" s="12" t="s">
        <v>8094</v>
      </c>
      <c r="T547" s="11">
        <v>3.8963684E7</v>
      </c>
      <c r="U547" s="11">
        <v>9.32689434E8</v>
      </c>
      <c r="V547" s="11">
        <v>2019.0</v>
      </c>
      <c r="W547" s="12" t="s">
        <v>8064</v>
      </c>
      <c r="X547" s="12" t="s">
        <v>8087</v>
      </c>
      <c r="Y547" s="12" t="s">
        <v>8095</v>
      </c>
      <c r="Z547" s="18">
        <v>45461.958333333336</v>
      </c>
      <c r="AA547" s="12" t="s">
        <v>8049</v>
      </c>
    </row>
    <row r="548" ht="14.25" customHeight="1">
      <c r="A548" s="3">
        <v>1993.0</v>
      </c>
      <c r="B548" s="3">
        <v>14033.0</v>
      </c>
      <c r="C548" s="3">
        <v>2018.0</v>
      </c>
      <c r="D548" s="3">
        <v>2024.0</v>
      </c>
      <c r="E548" s="4" t="s">
        <v>8089</v>
      </c>
      <c r="F548" s="3">
        <v>7.0</v>
      </c>
      <c r="G548" s="4" t="s">
        <v>7618</v>
      </c>
      <c r="H548" s="3">
        <v>4.5939976E7</v>
      </c>
      <c r="I548" s="4" t="s">
        <v>8040</v>
      </c>
      <c r="J548" s="4" t="s">
        <v>44</v>
      </c>
      <c r="K548" s="3">
        <v>2779.0</v>
      </c>
      <c r="L548" s="4" t="s">
        <v>8100</v>
      </c>
      <c r="M548" s="3">
        <v>0.0</v>
      </c>
      <c r="N548" s="3">
        <v>0.0</v>
      </c>
      <c r="O548" s="4" t="s">
        <v>8101</v>
      </c>
      <c r="P548" s="4" t="s">
        <v>8043</v>
      </c>
      <c r="Q548" s="4" t="s">
        <v>8092</v>
      </c>
      <c r="R548" s="4" t="s">
        <v>8096</v>
      </c>
      <c r="S548" s="4" t="s">
        <v>8097</v>
      </c>
      <c r="T548" s="3">
        <v>22104.0</v>
      </c>
      <c r="U548" s="3">
        <v>0.0</v>
      </c>
      <c r="V548" s="3">
        <v>2024.0</v>
      </c>
      <c r="W548" s="4" t="s">
        <v>8064</v>
      </c>
      <c r="X548" s="4" t="s">
        <v>8087</v>
      </c>
      <c r="Y548" s="4" t="s">
        <v>8095</v>
      </c>
      <c r="Z548" s="17">
        <v>45461.958333333336</v>
      </c>
      <c r="AA548" s="4" t="s">
        <v>8049</v>
      </c>
    </row>
    <row r="549" ht="14.25" customHeight="1">
      <c r="A549" s="11">
        <v>1993.0</v>
      </c>
      <c r="B549" s="11">
        <v>14033.0</v>
      </c>
      <c r="C549" s="11">
        <v>2018.0</v>
      </c>
      <c r="D549" s="11">
        <v>2024.0</v>
      </c>
      <c r="E549" s="12" t="s">
        <v>8089</v>
      </c>
      <c r="F549" s="11">
        <v>7.0</v>
      </c>
      <c r="G549" s="12" t="s">
        <v>7618</v>
      </c>
      <c r="H549" s="11">
        <v>4.5939976E7</v>
      </c>
      <c r="I549" s="12" t="s">
        <v>8040</v>
      </c>
      <c r="J549" s="12" t="s">
        <v>44</v>
      </c>
      <c r="K549" s="11">
        <v>2779.0</v>
      </c>
      <c r="L549" s="12" t="s">
        <v>8100</v>
      </c>
      <c r="M549" s="11">
        <v>0.0</v>
      </c>
      <c r="N549" s="11">
        <v>0.0</v>
      </c>
      <c r="O549" s="12" t="s">
        <v>8101</v>
      </c>
      <c r="P549" s="12" t="s">
        <v>8043</v>
      </c>
      <c r="Q549" s="12" t="s">
        <v>8092</v>
      </c>
      <c r="R549" s="12" t="s">
        <v>8096</v>
      </c>
      <c r="S549" s="12" t="s">
        <v>8097</v>
      </c>
      <c r="T549" s="11">
        <v>6890995.0</v>
      </c>
      <c r="U549" s="11">
        <v>0.0</v>
      </c>
      <c r="V549" s="11">
        <v>2023.0</v>
      </c>
      <c r="W549" s="12" t="s">
        <v>8064</v>
      </c>
      <c r="X549" s="12" t="s">
        <v>8087</v>
      </c>
      <c r="Y549" s="12" t="s">
        <v>8095</v>
      </c>
      <c r="Z549" s="18">
        <v>45461.958333333336</v>
      </c>
      <c r="AA549" s="12" t="s">
        <v>8049</v>
      </c>
    </row>
    <row r="550" ht="14.25" customHeight="1">
      <c r="A550" s="3">
        <v>1993.0</v>
      </c>
      <c r="B550" s="3">
        <v>14033.0</v>
      </c>
      <c r="C550" s="3">
        <v>2018.0</v>
      </c>
      <c r="D550" s="3">
        <v>2024.0</v>
      </c>
      <c r="E550" s="4" t="s">
        <v>8089</v>
      </c>
      <c r="F550" s="3">
        <v>7.0</v>
      </c>
      <c r="G550" s="4" t="s">
        <v>7618</v>
      </c>
      <c r="H550" s="3">
        <v>4.5939976E7</v>
      </c>
      <c r="I550" s="4" t="s">
        <v>8040</v>
      </c>
      <c r="J550" s="4" t="s">
        <v>44</v>
      </c>
      <c r="K550" s="3">
        <v>2779.0</v>
      </c>
      <c r="L550" s="4" t="s">
        <v>8100</v>
      </c>
      <c r="M550" s="3">
        <v>0.0</v>
      </c>
      <c r="N550" s="3">
        <v>0.0</v>
      </c>
      <c r="O550" s="4" t="s">
        <v>8101</v>
      </c>
      <c r="P550" s="4" t="s">
        <v>8043</v>
      </c>
      <c r="Q550" s="4" t="s">
        <v>8092</v>
      </c>
      <c r="R550" s="4" t="s">
        <v>35</v>
      </c>
      <c r="S550" s="4" t="s">
        <v>8045</v>
      </c>
      <c r="T550" s="3">
        <v>0.0</v>
      </c>
      <c r="U550" s="3">
        <v>0.0</v>
      </c>
      <c r="V550" s="3">
        <v>2018.0</v>
      </c>
      <c r="W550" s="4" t="s">
        <v>8064</v>
      </c>
      <c r="X550" s="4" t="s">
        <v>8087</v>
      </c>
      <c r="Y550" s="4" t="s">
        <v>8095</v>
      </c>
      <c r="Z550" s="17">
        <v>45461.958333333336</v>
      </c>
      <c r="AA550" s="4" t="s">
        <v>8049</v>
      </c>
    </row>
    <row r="551" ht="14.25" customHeight="1">
      <c r="A551" s="11">
        <v>1993.0</v>
      </c>
      <c r="B551" s="11">
        <v>14033.0</v>
      </c>
      <c r="C551" s="11">
        <v>2018.0</v>
      </c>
      <c r="D551" s="11">
        <v>2024.0</v>
      </c>
      <c r="E551" s="12" t="s">
        <v>8089</v>
      </c>
      <c r="F551" s="11">
        <v>7.0</v>
      </c>
      <c r="G551" s="12" t="s">
        <v>7618</v>
      </c>
      <c r="H551" s="11">
        <v>4.5939976E7</v>
      </c>
      <c r="I551" s="12" t="s">
        <v>8040</v>
      </c>
      <c r="J551" s="12" t="s">
        <v>44</v>
      </c>
      <c r="K551" s="11">
        <v>2779.0</v>
      </c>
      <c r="L551" s="12" t="s">
        <v>8100</v>
      </c>
      <c r="M551" s="11">
        <v>0.0</v>
      </c>
      <c r="N551" s="11">
        <v>0.0</v>
      </c>
      <c r="O551" s="12" t="s">
        <v>8101</v>
      </c>
      <c r="P551" s="12" t="s">
        <v>8043</v>
      </c>
      <c r="Q551" s="12" t="s">
        <v>8092</v>
      </c>
      <c r="R551" s="12" t="s">
        <v>35</v>
      </c>
      <c r="S551" s="12" t="s">
        <v>8045</v>
      </c>
      <c r="T551" s="11">
        <v>1976292.0</v>
      </c>
      <c r="U551" s="11">
        <v>0.0</v>
      </c>
      <c r="V551" s="11">
        <v>2022.0</v>
      </c>
      <c r="W551" s="12" t="s">
        <v>8064</v>
      </c>
      <c r="X551" s="12" t="s">
        <v>8087</v>
      </c>
      <c r="Y551" s="12" t="s">
        <v>8095</v>
      </c>
      <c r="Z551" s="18">
        <v>45461.958333333336</v>
      </c>
      <c r="AA551" s="12" t="s">
        <v>8049</v>
      </c>
    </row>
    <row r="552" ht="14.25" customHeight="1">
      <c r="A552" s="3">
        <v>1993.0</v>
      </c>
      <c r="B552" s="3">
        <v>14033.0</v>
      </c>
      <c r="C552" s="3">
        <v>2018.0</v>
      </c>
      <c r="D552" s="3">
        <v>2024.0</v>
      </c>
      <c r="E552" s="4" t="s">
        <v>8089</v>
      </c>
      <c r="F552" s="3">
        <v>7.0</v>
      </c>
      <c r="G552" s="4" t="s">
        <v>7618</v>
      </c>
      <c r="H552" s="3">
        <v>4.5939976E7</v>
      </c>
      <c r="I552" s="4" t="s">
        <v>8040</v>
      </c>
      <c r="J552" s="4" t="s">
        <v>44</v>
      </c>
      <c r="K552" s="3">
        <v>2779.0</v>
      </c>
      <c r="L552" s="4" t="s">
        <v>8100</v>
      </c>
      <c r="M552" s="3">
        <v>0.0</v>
      </c>
      <c r="N552" s="3">
        <v>0.0</v>
      </c>
      <c r="O552" s="4" t="s">
        <v>8101</v>
      </c>
      <c r="P552" s="4" t="s">
        <v>8043</v>
      </c>
      <c r="Q552" s="4" t="s">
        <v>8092</v>
      </c>
      <c r="R552" s="4" t="s">
        <v>8098</v>
      </c>
      <c r="S552" s="4" t="s">
        <v>8099</v>
      </c>
      <c r="T552" s="3">
        <v>3.8963684E7</v>
      </c>
      <c r="U552" s="3">
        <v>3.44384717E8</v>
      </c>
      <c r="V552" s="3">
        <v>2021.0</v>
      </c>
      <c r="W552" s="4" t="s">
        <v>8064</v>
      </c>
      <c r="X552" s="4" t="s">
        <v>8087</v>
      </c>
      <c r="Y552" s="4" t="s">
        <v>8095</v>
      </c>
      <c r="Z552" s="17">
        <v>45461.958333333336</v>
      </c>
      <c r="AA552" s="4" t="s">
        <v>8049</v>
      </c>
    </row>
    <row r="553" ht="14.25" customHeight="1">
      <c r="A553" s="11">
        <v>1993.0</v>
      </c>
      <c r="B553" s="11">
        <v>14033.0</v>
      </c>
      <c r="C553" s="11">
        <v>2018.0</v>
      </c>
      <c r="D553" s="11">
        <v>2024.0</v>
      </c>
      <c r="E553" s="12" t="s">
        <v>8089</v>
      </c>
      <c r="F553" s="11">
        <v>7.0</v>
      </c>
      <c r="G553" s="12" t="s">
        <v>7618</v>
      </c>
      <c r="H553" s="11">
        <v>4.5939976E7</v>
      </c>
      <c r="I553" s="12" t="s">
        <v>8040</v>
      </c>
      <c r="J553" s="12" t="s">
        <v>44</v>
      </c>
      <c r="K553" s="11">
        <v>2779.0</v>
      </c>
      <c r="L553" s="12" t="s">
        <v>8102</v>
      </c>
      <c r="M553" s="11">
        <v>400.0</v>
      </c>
      <c r="N553" s="11">
        <v>200.0</v>
      </c>
      <c r="O553" s="12" t="s">
        <v>8103</v>
      </c>
      <c r="P553" s="12" t="s">
        <v>8043</v>
      </c>
      <c r="Q553" s="12" t="s">
        <v>8092</v>
      </c>
      <c r="R553" s="12" t="s">
        <v>8093</v>
      </c>
      <c r="S553" s="12" t="s">
        <v>8094</v>
      </c>
      <c r="T553" s="11">
        <v>3.8963684E7</v>
      </c>
      <c r="U553" s="11">
        <v>9.32689434E8</v>
      </c>
      <c r="V553" s="11">
        <v>2019.0</v>
      </c>
      <c r="W553" s="12" t="s">
        <v>8064</v>
      </c>
      <c r="X553" s="12" t="s">
        <v>8087</v>
      </c>
      <c r="Y553" s="12" t="s">
        <v>8095</v>
      </c>
      <c r="Z553" s="18">
        <v>45461.958333333336</v>
      </c>
      <c r="AA553" s="12" t="s">
        <v>8049</v>
      </c>
    </row>
    <row r="554" ht="14.25" customHeight="1">
      <c r="A554" s="3">
        <v>1993.0</v>
      </c>
      <c r="B554" s="3">
        <v>14033.0</v>
      </c>
      <c r="C554" s="3">
        <v>2018.0</v>
      </c>
      <c r="D554" s="3">
        <v>2024.0</v>
      </c>
      <c r="E554" s="4" t="s">
        <v>8089</v>
      </c>
      <c r="F554" s="3">
        <v>7.0</v>
      </c>
      <c r="G554" s="4" t="s">
        <v>7618</v>
      </c>
      <c r="H554" s="3">
        <v>4.5939976E7</v>
      </c>
      <c r="I554" s="4" t="s">
        <v>8040</v>
      </c>
      <c r="J554" s="4" t="s">
        <v>44</v>
      </c>
      <c r="K554" s="3">
        <v>2779.0</v>
      </c>
      <c r="L554" s="4" t="s">
        <v>8102</v>
      </c>
      <c r="M554" s="3">
        <v>400.0</v>
      </c>
      <c r="N554" s="3">
        <v>200.0</v>
      </c>
      <c r="O554" s="4" t="s">
        <v>8103</v>
      </c>
      <c r="P554" s="4" t="s">
        <v>8043</v>
      </c>
      <c r="Q554" s="4" t="s">
        <v>8092</v>
      </c>
      <c r="R554" s="4" t="s">
        <v>8096</v>
      </c>
      <c r="S554" s="4" t="s">
        <v>8097</v>
      </c>
      <c r="T554" s="3">
        <v>22104.0</v>
      </c>
      <c r="U554" s="3">
        <v>0.0</v>
      </c>
      <c r="V554" s="3">
        <v>2024.0</v>
      </c>
      <c r="W554" s="4" t="s">
        <v>8064</v>
      </c>
      <c r="X554" s="4" t="s">
        <v>8087</v>
      </c>
      <c r="Y554" s="4" t="s">
        <v>8095</v>
      </c>
      <c r="Z554" s="17">
        <v>45461.958333333336</v>
      </c>
      <c r="AA554" s="4" t="s">
        <v>8049</v>
      </c>
    </row>
    <row r="555" ht="14.25" customHeight="1">
      <c r="A555" s="11">
        <v>1993.0</v>
      </c>
      <c r="B555" s="11">
        <v>14033.0</v>
      </c>
      <c r="C555" s="11">
        <v>2018.0</v>
      </c>
      <c r="D555" s="11">
        <v>2024.0</v>
      </c>
      <c r="E555" s="12" t="s">
        <v>8089</v>
      </c>
      <c r="F555" s="11">
        <v>7.0</v>
      </c>
      <c r="G555" s="12" t="s">
        <v>7618</v>
      </c>
      <c r="H555" s="11">
        <v>4.5939976E7</v>
      </c>
      <c r="I555" s="12" t="s">
        <v>8040</v>
      </c>
      <c r="J555" s="12" t="s">
        <v>44</v>
      </c>
      <c r="K555" s="11">
        <v>2779.0</v>
      </c>
      <c r="L555" s="12" t="s">
        <v>8102</v>
      </c>
      <c r="M555" s="11">
        <v>400.0</v>
      </c>
      <c r="N555" s="11">
        <v>200.0</v>
      </c>
      <c r="O555" s="12" t="s">
        <v>8103</v>
      </c>
      <c r="P555" s="12" t="s">
        <v>8043</v>
      </c>
      <c r="Q555" s="12" t="s">
        <v>8092</v>
      </c>
      <c r="R555" s="12" t="s">
        <v>8096</v>
      </c>
      <c r="S555" s="12" t="s">
        <v>8097</v>
      </c>
      <c r="T555" s="11">
        <v>6890995.0</v>
      </c>
      <c r="U555" s="11">
        <v>0.0</v>
      </c>
      <c r="V555" s="11">
        <v>2023.0</v>
      </c>
      <c r="W555" s="12" t="s">
        <v>8064</v>
      </c>
      <c r="X555" s="12" t="s">
        <v>8087</v>
      </c>
      <c r="Y555" s="12" t="s">
        <v>8095</v>
      </c>
      <c r="Z555" s="18">
        <v>45461.958333333336</v>
      </c>
      <c r="AA555" s="12" t="s">
        <v>8049</v>
      </c>
    </row>
    <row r="556" ht="14.25" customHeight="1">
      <c r="A556" s="3">
        <v>1993.0</v>
      </c>
      <c r="B556" s="3">
        <v>14033.0</v>
      </c>
      <c r="C556" s="3">
        <v>2018.0</v>
      </c>
      <c r="D556" s="3">
        <v>2024.0</v>
      </c>
      <c r="E556" s="4" t="s">
        <v>8089</v>
      </c>
      <c r="F556" s="3">
        <v>7.0</v>
      </c>
      <c r="G556" s="4" t="s">
        <v>7618</v>
      </c>
      <c r="H556" s="3">
        <v>4.5939976E7</v>
      </c>
      <c r="I556" s="4" t="s">
        <v>8040</v>
      </c>
      <c r="J556" s="4" t="s">
        <v>44</v>
      </c>
      <c r="K556" s="3">
        <v>2779.0</v>
      </c>
      <c r="L556" s="4" t="s">
        <v>8102</v>
      </c>
      <c r="M556" s="3">
        <v>400.0</v>
      </c>
      <c r="N556" s="3">
        <v>200.0</v>
      </c>
      <c r="O556" s="4" t="s">
        <v>8103</v>
      </c>
      <c r="P556" s="4" t="s">
        <v>8043</v>
      </c>
      <c r="Q556" s="4" t="s">
        <v>8092</v>
      </c>
      <c r="R556" s="4" t="s">
        <v>35</v>
      </c>
      <c r="S556" s="4" t="s">
        <v>8045</v>
      </c>
      <c r="T556" s="3">
        <v>0.0</v>
      </c>
      <c r="U556" s="3">
        <v>0.0</v>
      </c>
      <c r="V556" s="3">
        <v>2018.0</v>
      </c>
      <c r="W556" s="4" t="s">
        <v>8064</v>
      </c>
      <c r="X556" s="4" t="s">
        <v>8087</v>
      </c>
      <c r="Y556" s="4" t="s">
        <v>8095</v>
      </c>
      <c r="Z556" s="17">
        <v>45461.958333333336</v>
      </c>
      <c r="AA556" s="4" t="s">
        <v>8049</v>
      </c>
    </row>
    <row r="557" ht="14.25" customHeight="1">
      <c r="A557" s="11">
        <v>1993.0</v>
      </c>
      <c r="B557" s="11">
        <v>14033.0</v>
      </c>
      <c r="C557" s="11">
        <v>2018.0</v>
      </c>
      <c r="D557" s="11">
        <v>2024.0</v>
      </c>
      <c r="E557" s="12" t="s">
        <v>8089</v>
      </c>
      <c r="F557" s="11">
        <v>7.0</v>
      </c>
      <c r="G557" s="12" t="s">
        <v>7618</v>
      </c>
      <c r="H557" s="11">
        <v>4.5939976E7</v>
      </c>
      <c r="I557" s="12" t="s">
        <v>8040</v>
      </c>
      <c r="J557" s="12" t="s">
        <v>44</v>
      </c>
      <c r="K557" s="11">
        <v>2779.0</v>
      </c>
      <c r="L557" s="12" t="s">
        <v>8102</v>
      </c>
      <c r="M557" s="11">
        <v>400.0</v>
      </c>
      <c r="N557" s="11">
        <v>200.0</v>
      </c>
      <c r="O557" s="12" t="s">
        <v>8103</v>
      </c>
      <c r="P557" s="12" t="s">
        <v>8043</v>
      </c>
      <c r="Q557" s="12" t="s">
        <v>8092</v>
      </c>
      <c r="R557" s="12" t="s">
        <v>35</v>
      </c>
      <c r="S557" s="12" t="s">
        <v>8045</v>
      </c>
      <c r="T557" s="11">
        <v>1976292.0</v>
      </c>
      <c r="U557" s="11">
        <v>0.0</v>
      </c>
      <c r="V557" s="11">
        <v>2022.0</v>
      </c>
      <c r="W557" s="12" t="s">
        <v>8064</v>
      </c>
      <c r="X557" s="12" t="s">
        <v>8087</v>
      </c>
      <c r="Y557" s="12" t="s">
        <v>8095</v>
      </c>
      <c r="Z557" s="18">
        <v>45461.958333333336</v>
      </c>
      <c r="AA557" s="12" t="s">
        <v>8049</v>
      </c>
    </row>
    <row r="558" ht="14.25" customHeight="1">
      <c r="A558" s="3">
        <v>1993.0</v>
      </c>
      <c r="B558" s="3">
        <v>14033.0</v>
      </c>
      <c r="C558" s="3">
        <v>2018.0</v>
      </c>
      <c r="D558" s="3">
        <v>2024.0</v>
      </c>
      <c r="E558" s="4" t="s">
        <v>8089</v>
      </c>
      <c r="F558" s="3">
        <v>7.0</v>
      </c>
      <c r="G558" s="4" t="s">
        <v>7618</v>
      </c>
      <c r="H558" s="3">
        <v>4.5939976E7</v>
      </c>
      <c r="I558" s="4" t="s">
        <v>8040</v>
      </c>
      <c r="J558" s="4" t="s">
        <v>44</v>
      </c>
      <c r="K558" s="3">
        <v>2779.0</v>
      </c>
      <c r="L558" s="4" t="s">
        <v>8102</v>
      </c>
      <c r="M558" s="3">
        <v>400.0</v>
      </c>
      <c r="N558" s="3">
        <v>200.0</v>
      </c>
      <c r="O558" s="4" t="s">
        <v>8103</v>
      </c>
      <c r="P558" s="4" t="s">
        <v>8043</v>
      </c>
      <c r="Q558" s="4" t="s">
        <v>8092</v>
      </c>
      <c r="R558" s="4" t="s">
        <v>8098</v>
      </c>
      <c r="S558" s="4" t="s">
        <v>8099</v>
      </c>
      <c r="T558" s="3">
        <v>3.8963684E7</v>
      </c>
      <c r="U558" s="3">
        <v>3.44384717E8</v>
      </c>
      <c r="V558" s="3">
        <v>2021.0</v>
      </c>
      <c r="W558" s="4" t="s">
        <v>8064</v>
      </c>
      <c r="X558" s="4" t="s">
        <v>8087</v>
      </c>
      <c r="Y558" s="4" t="s">
        <v>8095</v>
      </c>
      <c r="Z558" s="17">
        <v>45461.958333333336</v>
      </c>
      <c r="AA558" s="4" t="s">
        <v>8049</v>
      </c>
    </row>
    <row r="559" ht="14.25" customHeight="1">
      <c r="A559" s="11">
        <v>1993.0</v>
      </c>
      <c r="B559" s="11">
        <v>14033.0</v>
      </c>
      <c r="C559" s="11">
        <v>2018.0</v>
      </c>
      <c r="D559" s="11">
        <v>2024.0</v>
      </c>
      <c r="E559" s="12" t="s">
        <v>8089</v>
      </c>
      <c r="F559" s="11">
        <v>7.0</v>
      </c>
      <c r="G559" s="12" t="s">
        <v>7618</v>
      </c>
      <c r="H559" s="11">
        <v>4.5939976E7</v>
      </c>
      <c r="I559" s="12" t="s">
        <v>8040</v>
      </c>
      <c r="J559" s="12" t="s">
        <v>44</v>
      </c>
      <c r="K559" s="11">
        <v>2779.0</v>
      </c>
      <c r="L559" s="12" t="s">
        <v>8104</v>
      </c>
      <c r="M559" s="11">
        <v>98775.0</v>
      </c>
      <c r="N559" s="11">
        <v>293.0</v>
      </c>
      <c r="O559" s="12" t="s">
        <v>8101</v>
      </c>
      <c r="P559" s="12" t="s">
        <v>8043</v>
      </c>
      <c r="Q559" s="12" t="s">
        <v>8092</v>
      </c>
      <c r="R559" s="12" t="s">
        <v>8093</v>
      </c>
      <c r="S559" s="12" t="s">
        <v>8094</v>
      </c>
      <c r="T559" s="11">
        <v>3.8963684E7</v>
      </c>
      <c r="U559" s="11">
        <v>9.32689434E8</v>
      </c>
      <c r="V559" s="11">
        <v>2019.0</v>
      </c>
      <c r="W559" s="12" t="s">
        <v>8064</v>
      </c>
      <c r="X559" s="12" t="s">
        <v>8087</v>
      </c>
      <c r="Y559" s="12" t="s">
        <v>8095</v>
      </c>
      <c r="Z559" s="18">
        <v>45461.958333333336</v>
      </c>
      <c r="AA559" s="12" t="s">
        <v>8049</v>
      </c>
    </row>
    <row r="560" ht="14.25" customHeight="1">
      <c r="A560" s="3">
        <v>1993.0</v>
      </c>
      <c r="B560" s="3">
        <v>14033.0</v>
      </c>
      <c r="C560" s="3">
        <v>2018.0</v>
      </c>
      <c r="D560" s="3">
        <v>2024.0</v>
      </c>
      <c r="E560" s="4" t="s">
        <v>8089</v>
      </c>
      <c r="F560" s="3">
        <v>7.0</v>
      </c>
      <c r="G560" s="4" t="s">
        <v>7618</v>
      </c>
      <c r="H560" s="3">
        <v>4.5939976E7</v>
      </c>
      <c r="I560" s="4" t="s">
        <v>8040</v>
      </c>
      <c r="J560" s="4" t="s">
        <v>44</v>
      </c>
      <c r="K560" s="3">
        <v>2779.0</v>
      </c>
      <c r="L560" s="4" t="s">
        <v>8104</v>
      </c>
      <c r="M560" s="3">
        <v>98775.0</v>
      </c>
      <c r="N560" s="3">
        <v>293.0</v>
      </c>
      <c r="O560" s="4" t="s">
        <v>8101</v>
      </c>
      <c r="P560" s="4" t="s">
        <v>8043</v>
      </c>
      <c r="Q560" s="4" t="s">
        <v>8092</v>
      </c>
      <c r="R560" s="4" t="s">
        <v>8096</v>
      </c>
      <c r="S560" s="4" t="s">
        <v>8097</v>
      </c>
      <c r="T560" s="3">
        <v>22104.0</v>
      </c>
      <c r="U560" s="3">
        <v>0.0</v>
      </c>
      <c r="V560" s="3">
        <v>2024.0</v>
      </c>
      <c r="W560" s="4" t="s">
        <v>8064</v>
      </c>
      <c r="X560" s="4" t="s">
        <v>8087</v>
      </c>
      <c r="Y560" s="4" t="s">
        <v>8095</v>
      </c>
      <c r="Z560" s="17">
        <v>45461.958333333336</v>
      </c>
      <c r="AA560" s="4" t="s">
        <v>8049</v>
      </c>
    </row>
    <row r="561" ht="14.25" customHeight="1">
      <c r="A561" s="11">
        <v>1993.0</v>
      </c>
      <c r="B561" s="11">
        <v>14033.0</v>
      </c>
      <c r="C561" s="11">
        <v>2018.0</v>
      </c>
      <c r="D561" s="11">
        <v>2024.0</v>
      </c>
      <c r="E561" s="12" t="s">
        <v>8089</v>
      </c>
      <c r="F561" s="11">
        <v>7.0</v>
      </c>
      <c r="G561" s="12" t="s">
        <v>7618</v>
      </c>
      <c r="H561" s="11">
        <v>4.5939976E7</v>
      </c>
      <c r="I561" s="12" t="s">
        <v>8040</v>
      </c>
      <c r="J561" s="12" t="s">
        <v>44</v>
      </c>
      <c r="K561" s="11">
        <v>2779.0</v>
      </c>
      <c r="L561" s="12" t="s">
        <v>8104</v>
      </c>
      <c r="M561" s="11">
        <v>98775.0</v>
      </c>
      <c r="N561" s="11">
        <v>293.0</v>
      </c>
      <c r="O561" s="12" t="s">
        <v>8101</v>
      </c>
      <c r="P561" s="12" t="s">
        <v>8043</v>
      </c>
      <c r="Q561" s="12" t="s">
        <v>8092</v>
      </c>
      <c r="R561" s="12" t="s">
        <v>8096</v>
      </c>
      <c r="S561" s="12" t="s">
        <v>8097</v>
      </c>
      <c r="T561" s="11">
        <v>6890995.0</v>
      </c>
      <c r="U561" s="11">
        <v>0.0</v>
      </c>
      <c r="V561" s="11">
        <v>2023.0</v>
      </c>
      <c r="W561" s="12" t="s">
        <v>8064</v>
      </c>
      <c r="X561" s="12" t="s">
        <v>8087</v>
      </c>
      <c r="Y561" s="12" t="s">
        <v>8095</v>
      </c>
      <c r="Z561" s="18">
        <v>45461.958333333336</v>
      </c>
      <c r="AA561" s="12" t="s">
        <v>8049</v>
      </c>
    </row>
    <row r="562" ht="14.25" customHeight="1">
      <c r="A562" s="3">
        <v>1993.0</v>
      </c>
      <c r="B562" s="3">
        <v>14033.0</v>
      </c>
      <c r="C562" s="3">
        <v>2018.0</v>
      </c>
      <c r="D562" s="3">
        <v>2024.0</v>
      </c>
      <c r="E562" s="4" t="s">
        <v>8089</v>
      </c>
      <c r="F562" s="3">
        <v>7.0</v>
      </c>
      <c r="G562" s="4" t="s">
        <v>7618</v>
      </c>
      <c r="H562" s="3">
        <v>4.5939976E7</v>
      </c>
      <c r="I562" s="4" t="s">
        <v>8040</v>
      </c>
      <c r="J562" s="4" t="s">
        <v>44</v>
      </c>
      <c r="K562" s="3">
        <v>2779.0</v>
      </c>
      <c r="L562" s="4" t="s">
        <v>8104</v>
      </c>
      <c r="M562" s="3">
        <v>98775.0</v>
      </c>
      <c r="N562" s="3">
        <v>293.0</v>
      </c>
      <c r="O562" s="4" t="s">
        <v>8101</v>
      </c>
      <c r="P562" s="4" t="s">
        <v>8043</v>
      </c>
      <c r="Q562" s="4" t="s">
        <v>8092</v>
      </c>
      <c r="R562" s="4" t="s">
        <v>35</v>
      </c>
      <c r="S562" s="4" t="s">
        <v>8045</v>
      </c>
      <c r="T562" s="3">
        <v>0.0</v>
      </c>
      <c r="U562" s="3">
        <v>0.0</v>
      </c>
      <c r="V562" s="3">
        <v>2018.0</v>
      </c>
      <c r="W562" s="4" t="s">
        <v>8064</v>
      </c>
      <c r="X562" s="4" t="s">
        <v>8087</v>
      </c>
      <c r="Y562" s="4" t="s">
        <v>8095</v>
      </c>
      <c r="Z562" s="17">
        <v>45461.958333333336</v>
      </c>
      <c r="AA562" s="4" t="s">
        <v>8049</v>
      </c>
    </row>
    <row r="563" ht="14.25" customHeight="1">
      <c r="A563" s="11">
        <v>1993.0</v>
      </c>
      <c r="B563" s="11">
        <v>14033.0</v>
      </c>
      <c r="C563" s="11">
        <v>2018.0</v>
      </c>
      <c r="D563" s="11">
        <v>2024.0</v>
      </c>
      <c r="E563" s="12" t="s">
        <v>8089</v>
      </c>
      <c r="F563" s="11">
        <v>7.0</v>
      </c>
      <c r="G563" s="12" t="s">
        <v>7618</v>
      </c>
      <c r="H563" s="11">
        <v>4.5939976E7</v>
      </c>
      <c r="I563" s="12" t="s">
        <v>8040</v>
      </c>
      <c r="J563" s="12" t="s">
        <v>44</v>
      </c>
      <c r="K563" s="11">
        <v>2779.0</v>
      </c>
      <c r="L563" s="12" t="s">
        <v>8104</v>
      </c>
      <c r="M563" s="11">
        <v>98775.0</v>
      </c>
      <c r="N563" s="11">
        <v>293.0</v>
      </c>
      <c r="O563" s="12" t="s">
        <v>8101</v>
      </c>
      <c r="P563" s="12" t="s">
        <v>8043</v>
      </c>
      <c r="Q563" s="12" t="s">
        <v>8092</v>
      </c>
      <c r="R563" s="12" t="s">
        <v>35</v>
      </c>
      <c r="S563" s="12" t="s">
        <v>8045</v>
      </c>
      <c r="T563" s="11">
        <v>1976292.0</v>
      </c>
      <c r="U563" s="11">
        <v>0.0</v>
      </c>
      <c r="V563" s="11">
        <v>2022.0</v>
      </c>
      <c r="W563" s="12" t="s">
        <v>8064</v>
      </c>
      <c r="X563" s="12" t="s">
        <v>8087</v>
      </c>
      <c r="Y563" s="12" t="s">
        <v>8095</v>
      </c>
      <c r="Z563" s="18">
        <v>45461.958333333336</v>
      </c>
      <c r="AA563" s="12" t="s">
        <v>8049</v>
      </c>
    </row>
    <row r="564" ht="14.25" customHeight="1">
      <c r="A564" s="3">
        <v>1993.0</v>
      </c>
      <c r="B564" s="3">
        <v>14033.0</v>
      </c>
      <c r="C564" s="3">
        <v>2018.0</v>
      </c>
      <c r="D564" s="3">
        <v>2024.0</v>
      </c>
      <c r="E564" s="4" t="s">
        <v>8089</v>
      </c>
      <c r="F564" s="3">
        <v>7.0</v>
      </c>
      <c r="G564" s="4" t="s">
        <v>7618</v>
      </c>
      <c r="H564" s="3">
        <v>4.5939976E7</v>
      </c>
      <c r="I564" s="4" t="s">
        <v>8040</v>
      </c>
      <c r="J564" s="4" t="s">
        <v>44</v>
      </c>
      <c r="K564" s="3">
        <v>2779.0</v>
      </c>
      <c r="L564" s="4" t="s">
        <v>8104</v>
      </c>
      <c r="M564" s="3">
        <v>98775.0</v>
      </c>
      <c r="N564" s="3">
        <v>293.0</v>
      </c>
      <c r="O564" s="4" t="s">
        <v>8101</v>
      </c>
      <c r="P564" s="4" t="s">
        <v>8043</v>
      </c>
      <c r="Q564" s="4" t="s">
        <v>8092</v>
      </c>
      <c r="R564" s="4" t="s">
        <v>8098</v>
      </c>
      <c r="S564" s="4" t="s">
        <v>8099</v>
      </c>
      <c r="T564" s="3">
        <v>3.8963684E7</v>
      </c>
      <c r="U564" s="3">
        <v>3.44384717E8</v>
      </c>
      <c r="V564" s="3">
        <v>2021.0</v>
      </c>
      <c r="W564" s="4" t="s">
        <v>8064</v>
      </c>
      <c r="X564" s="4" t="s">
        <v>8087</v>
      </c>
      <c r="Y564" s="4" t="s">
        <v>8095</v>
      </c>
      <c r="Z564" s="17">
        <v>45461.958333333336</v>
      </c>
      <c r="AA564" s="4" t="s">
        <v>8049</v>
      </c>
    </row>
    <row r="565" ht="14.25" customHeight="1">
      <c r="A565" s="11">
        <v>1993.0</v>
      </c>
      <c r="B565" s="11">
        <v>14033.0</v>
      </c>
      <c r="C565" s="11">
        <v>2018.0</v>
      </c>
      <c r="D565" s="11">
        <v>2024.0</v>
      </c>
      <c r="E565" s="12" t="s">
        <v>8089</v>
      </c>
      <c r="F565" s="11">
        <v>7.0</v>
      </c>
      <c r="G565" s="12" t="s">
        <v>7618</v>
      </c>
      <c r="H565" s="11">
        <v>4.5939976E7</v>
      </c>
      <c r="I565" s="12" t="s">
        <v>8040</v>
      </c>
      <c r="J565" s="12" t="s">
        <v>44</v>
      </c>
      <c r="K565" s="11">
        <v>2779.0</v>
      </c>
      <c r="L565" s="12" t="s">
        <v>8105</v>
      </c>
      <c r="M565" s="11">
        <v>32367.0</v>
      </c>
      <c r="N565" s="11">
        <v>100.0</v>
      </c>
      <c r="O565" s="12" t="s">
        <v>8101</v>
      </c>
      <c r="P565" s="12" t="s">
        <v>8043</v>
      </c>
      <c r="Q565" s="12" t="s">
        <v>8092</v>
      </c>
      <c r="R565" s="12" t="s">
        <v>8093</v>
      </c>
      <c r="S565" s="12" t="s">
        <v>8094</v>
      </c>
      <c r="T565" s="11">
        <v>3.8963684E7</v>
      </c>
      <c r="U565" s="11">
        <v>9.32689434E8</v>
      </c>
      <c r="V565" s="11">
        <v>2019.0</v>
      </c>
      <c r="W565" s="12" t="s">
        <v>8064</v>
      </c>
      <c r="X565" s="12" t="s">
        <v>8087</v>
      </c>
      <c r="Y565" s="12" t="s">
        <v>8095</v>
      </c>
      <c r="Z565" s="18">
        <v>45461.958333333336</v>
      </c>
      <c r="AA565" s="12" t="s">
        <v>8049</v>
      </c>
    </row>
    <row r="566" ht="14.25" customHeight="1">
      <c r="A566" s="3">
        <v>1993.0</v>
      </c>
      <c r="B566" s="3">
        <v>14033.0</v>
      </c>
      <c r="C566" s="3">
        <v>2018.0</v>
      </c>
      <c r="D566" s="3">
        <v>2024.0</v>
      </c>
      <c r="E566" s="4" t="s">
        <v>8089</v>
      </c>
      <c r="F566" s="3">
        <v>7.0</v>
      </c>
      <c r="G566" s="4" t="s">
        <v>7618</v>
      </c>
      <c r="H566" s="3">
        <v>4.5939976E7</v>
      </c>
      <c r="I566" s="4" t="s">
        <v>8040</v>
      </c>
      <c r="J566" s="4" t="s">
        <v>44</v>
      </c>
      <c r="K566" s="3">
        <v>2779.0</v>
      </c>
      <c r="L566" s="4" t="s">
        <v>8105</v>
      </c>
      <c r="M566" s="3">
        <v>32367.0</v>
      </c>
      <c r="N566" s="3">
        <v>100.0</v>
      </c>
      <c r="O566" s="4" t="s">
        <v>8101</v>
      </c>
      <c r="P566" s="4" t="s">
        <v>8043</v>
      </c>
      <c r="Q566" s="4" t="s">
        <v>8092</v>
      </c>
      <c r="R566" s="4" t="s">
        <v>8096</v>
      </c>
      <c r="S566" s="4" t="s">
        <v>8097</v>
      </c>
      <c r="T566" s="3">
        <v>22104.0</v>
      </c>
      <c r="U566" s="3">
        <v>0.0</v>
      </c>
      <c r="V566" s="3">
        <v>2024.0</v>
      </c>
      <c r="W566" s="4" t="s">
        <v>8064</v>
      </c>
      <c r="X566" s="4" t="s">
        <v>8087</v>
      </c>
      <c r="Y566" s="4" t="s">
        <v>8095</v>
      </c>
      <c r="Z566" s="17">
        <v>45461.958333333336</v>
      </c>
      <c r="AA566" s="4" t="s">
        <v>8049</v>
      </c>
    </row>
    <row r="567" ht="14.25" customHeight="1">
      <c r="A567" s="11">
        <v>1993.0</v>
      </c>
      <c r="B567" s="11">
        <v>14033.0</v>
      </c>
      <c r="C567" s="11">
        <v>2018.0</v>
      </c>
      <c r="D567" s="11">
        <v>2024.0</v>
      </c>
      <c r="E567" s="12" t="s">
        <v>8089</v>
      </c>
      <c r="F567" s="11">
        <v>7.0</v>
      </c>
      <c r="G567" s="12" t="s">
        <v>7618</v>
      </c>
      <c r="H567" s="11">
        <v>4.5939976E7</v>
      </c>
      <c r="I567" s="12" t="s">
        <v>8040</v>
      </c>
      <c r="J567" s="12" t="s">
        <v>44</v>
      </c>
      <c r="K567" s="11">
        <v>2779.0</v>
      </c>
      <c r="L567" s="12" t="s">
        <v>8105</v>
      </c>
      <c r="M567" s="11">
        <v>32367.0</v>
      </c>
      <c r="N567" s="11">
        <v>100.0</v>
      </c>
      <c r="O567" s="12" t="s">
        <v>8101</v>
      </c>
      <c r="P567" s="12" t="s">
        <v>8043</v>
      </c>
      <c r="Q567" s="12" t="s">
        <v>8092</v>
      </c>
      <c r="R567" s="12" t="s">
        <v>8096</v>
      </c>
      <c r="S567" s="12" t="s">
        <v>8097</v>
      </c>
      <c r="T567" s="11">
        <v>6890995.0</v>
      </c>
      <c r="U567" s="11">
        <v>0.0</v>
      </c>
      <c r="V567" s="11">
        <v>2023.0</v>
      </c>
      <c r="W567" s="12" t="s">
        <v>8064</v>
      </c>
      <c r="X567" s="12" t="s">
        <v>8087</v>
      </c>
      <c r="Y567" s="12" t="s">
        <v>8095</v>
      </c>
      <c r="Z567" s="18">
        <v>45461.958333333336</v>
      </c>
      <c r="AA567" s="12" t="s">
        <v>8049</v>
      </c>
    </row>
    <row r="568" ht="14.25" customHeight="1">
      <c r="A568" s="3">
        <v>1993.0</v>
      </c>
      <c r="B568" s="3">
        <v>14033.0</v>
      </c>
      <c r="C568" s="3">
        <v>2018.0</v>
      </c>
      <c r="D568" s="3">
        <v>2024.0</v>
      </c>
      <c r="E568" s="4" t="s">
        <v>8089</v>
      </c>
      <c r="F568" s="3">
        <v>7.0</v>
      </c>
      <c r="G568" s="4" t="s">
        <v>7618</v>
      </c>
      <c r="H568" s="3">
        <v>4.5939976E7</v>
      </c>
      <c r="I568" s="4" t="s">
        <v>8040</v>
      </c>
      <c r="J568" s="4" t="s">
        <v>44</v>
      </c>
      <c r="K568" s="3">
        <v>2779.0</v>
      </c>
      <c r="L568" s="4" t="s">
        <v>8105</v>
      </c>
      <c r="M568" s="3">
        <v>32367.0</v>
      </c>
      <c r="N568" s="3">
        <v>100.0</v>
      </c>
      <c r="O568" s="4" t="s">
        <v>8101</v>
      </c>
      <c r="P568" s="4" t="s">
        <v>8043</v>
      </c>
      <c r="Q568" s="4" t="s">
        <v>8092</v>
      </c>
      <c r="R568" s="4" t="s">
        <v>35</v>
      </c>
      <c r="S568" s="4" t="s">
        <v>8045</v>
      </c>
      <c r="T568" s="3">
        <v>0.0</v>
      </c>
      <c r="U568" s="3">
        <v>0.0</v>
      </c>
      <c r="V568" s="3">
        <v>2018.0</v>
      </c>
      <c r="W568" s="4" t="s">
        <v>8064</v>
      </c>
      <c r="X568" s="4" t="s">
        <v>8087</v>
      </c>
      <c r="Y568" s="4" t="s">
        <v>8095</v>
      </c>
      <c r="Z568" s="17">
        <v>45461.958333333336</v>
      </c>
      <c r="AA568" s="4" t="s">
        <v>8049</v>
      </c>
    </row>
    <row r="569" ht="14.25" customHeight="1">
      <c r="A569" s="11">
        <v>1993.0</v>
      </c>
      <c r="B569" s="11">
        <v>14033.0</v>
      </c>
      <c r="C569" s="11">
        <v>2018.0</v>
      </c>
      <c r="D569" s="11">
        <v>2024.0</v>
      </c>
      <c r="E569" s="12" t="s">
        <v>8089</v>
      </c>
      <c r="F569" s="11">
        <v>7.0</v>
      </c>
      <c r="G569" s="12" t="s">
        <v>7618</v>
      </c>
      <c r="H569" s="11">
        <v>4.5939976E7</v>
      </c>
      <c r="I569" s="12" t="s">
        <v>8040</v>
      </c>
      <c r="J569" s="12" t="s">
        <v>44</v>
      </c>
      <c r="K569" s="11">
        <v>2779.0</v>
      </c>
      <c r="L569" s="12" t="s">
        <v>8105</v>
      </c>
      <c r="M569" s="11">
        <v>32367.0</v>
      </c>
      <c r="N569" s="11">
        <v>100.0</v>
      </c>
      <c r="O569" s="12" t="s">
        <v>8101</v>
      </c>
      <c r="P569" s="12" t="s">
        <v>8043</v>
      </c>
      <c r="Q569" s="12" t="s">
        <v>8092</v>
      </c>
      <c r="R569" s="12" t="s">
        <v>35</v>
      </c>
      <c r="S569" s="12" t="s">
        <v>8045</v>
      </c>
      <c r="T569" s="11">
        <v>1976292.0</v>
      </c>
      <c r="U569" s="11">
        <v>0.0</v>
      </c>
      <c r="V569" s="11">
        <v>2022.0</v>
      </c>
      <c r="W569" s="12" t="s">
        <v>8064</v>
      </c>
      <c r="X569" s="12" t="s">
        <v>8087</v>
      </c>
      <c r="Y569" s="12" t="s">
        <v>8095</v>
      </c>
      <c r="Z569" s="18">
        <v>45461.958333333336</v>
      </c>
      <c r="AA569" s="12" t="s">
        <v>8049</v>
      </c>
    </row>
    <row r="570" ht="14.25" customHeight="1">
      <c r="A570" s="3">
        <v>1993.0</v>
      </c>
      <c r="B570" s="3">
        <v>14033.0</v>
      </c>
      <c r="C570" s="3">
        <v>2018.0</v>
      </c>
      <c r="D570" s="3">
        <v>2024.0</v>
      </c>
      <c r="E570" s="4" t="s">
        <v>8089</v>
      </c>
      <c r="F570" s="3">
        <v>7.0</v>
      </c>
      <c r="G570" s="4" t="s">
        <v>7618</v>
      </c>
      <c r="H570" s="3">
        <v>4.5939976E7</v>
      </c>
      <c r="I570" s="4" t="s">
        <v>8040</v>
      </c>
      <c r="J570" s="4" t="s">
        <v>44</v>
      </c>
      <c r="K570" s="3">
        <v>2779.0</v>
      </c>
      <c r="L570" s="4" t="s">
        <v>8105</v>
      </c>
      <c r="M570" s="3">
        <v>32367.0</v>
      </c>
      <c r="N570" s="3">
        <v>100.0</v>
      </c>
      <c r="O570" s="4" t="s">
        <v>8101</v>
      </c>
      <c r="P570" s="4" t="s">
        <v>8043</v>
      </c>
      <c r="Q570" s="4" t="s">
        <v>8092</v>
      </c>
      <c r="R570" s="4" t="s">
        <v>8098</v>
      </c>
      <c r="S570" s="4" t="s">
        <v>8099</v>
      </c>
      <c r="T570" s="3">
        <v>3.8963684E7</v>
      </c>
      <c r="U570" s="3">
        <v>3.44384717E8</v>
      </c>
      <c r="V570" s="3">
        <v>2021.0</v>
      </c>
      <c r="W570" s="4" t="s">
        <v>8064</v>
      </c>
      <c r="X570" s="4" t="s">
        <v>8087</v>
      </c>
      <c r="Y570" s="4" t="s">
        <v>8095</v>
      </c>
      <c r="Z570" s="17">
        <v>45461.958333333336</v>
      </c>
      <c r="AA570" s="4" t="s">
        <v>8049</v>
      </c>
    </row>
    <row r="571" ht="14.25" customHeight="1">
      <c r="A571" s="11">
        <v>1993.0</v>
      </c>
      <c r="B571" s="11">
        <v>14033.0</v>
      </c>
      <c r="C571" s="11">
        <v>2018.0</v>
      </c>
      <c r="D571" s="11">
        <v>2024.0</v>
      </c>
      <c r="E571" s="12" t="s">
        <v>8089</v>
      </c>
      <c r="F571" s="11">
        <v>7.0</v>
      </c>
      <c r="G571" s="12" t="s">
        <v>7618</v>
      </c>
      <c r="H571" s="11">
        <v>4.5939976E7</v>
      </c>
      <c r="I571" s="12" t="s">
        <v>8040</v>
      </c>
      <c r="J571" s="12" t="s">
        <v>44</v>
      </c>
      <c r="K571" s="11">
        <v>2779.0</v>
      </c>
      <c r="L571" s="12" t="s">
        <v>8106</v>
      </c>
      <c r="M571" s="11">
        <v>0.0</v>
      </c>
      <c r="N571" s="11">
        <v>0.0</v>
      </c>
      <c r="O571" s="12" t="s">
        <v>8101</v>
      </c>
      <c r="P571" s="12" t="s">
        <v>8043</v>
      </c>
      <c r="Q571" s="12" t="s">
        <v>8092</v>
      </c>
      <c r="R571" s="12" t="s">
        <v>8093</v>
      </c>
      <c r="S571" s="12" t="s">
        <v>8094</v>
      </c>
      <c r="T571" s="11">
        <v>3.8963684E7</v>
      </c>
      <c r="U571" s="11">
        <v>9.32689434E8</v>
      </c>
      <c r="V571" s="11">
        <v>2019.0</v>
      </c>
      <c r="W571" s="12" t="s">
        <v>8064</v>
      </c>
      <c r="X571" s="12" t="s">
        <v>8087</v>
      </c>
      <c r="Y571" s="12" t="s">
        <v>8095</v>
      </c>
      <c r="Z571" s="18">
        <v>45461.958333333336</v>
      </c>
      <c r="AA571" s="12" t="s">
        <v>8049</v>
      </c>
    </row>
    <row r="572" ht="14.25" customHeight="1">
      <c r="A572" s="3">
        <v>1993.0</v>
      </c>
      <c r="B572" s="3">
        <v>14033.0</v>
      </c>
      <c r="C572" s="3">
        <v>2018.0</v>
      </c>
      <c r="D572" s="3">
        <v>2024.0</v>
      </c>
      <c r="E572" s="4" t="s">
        <v>8089</v>
      </c>
      <c r="F572" s="3">
        <v>7.0</v>
      </c>
      <c r="G572" s="4" t="s">
        <v>7618</v>
      </c>
      <c r="H572" s="3">
        <v>4.5939976E7</v>
      </c>
      <c r="I572" s="4" t="s">
        <v>8040</v>
      </c>
      <c r="J572" s="4" t="s">
        <v>44</v>
      </c>
      <c r="K572" s="3">
        <v>2779.0</v>
      </c>
      <c r="L572" s="4" t="s">
        <v>8106</v>
      </c>
      <c r="M572" s="3">
        <v>0.0</v>
      </c>
      <c r="N572" s="3">
        <v>0.0</v>
      </c>
      <c r="O572" s="4" t="s">
        <v>8101</v>
      </c>
      <c r="P572" s="4" t="s">
        <v>8043</v>
      </c>
      <c r="Q572" s="4" t="s">
        <v>8092</v>
      </c>
      <c r="R572" s="4" t="s">
        <v>8096</v>
      </c>
      <c r="S572" s="4" t="s">
        <v>8097</v>
      </c>
      <c r="T572" s="3">
        <v>22104.0</v>
      </c>
      <c r="U572" s="3">
        <v>0.0</v>
      </c>
      <c r="V572" s="3">
        <v>2024.0</v>
      </c>
      <c r="W572" s="4" t="s">
        <v>8064</v>
      </c>
      <c r="X572" s="4" t="s">
        <v>8087</v>
      </c>
      <c r="Y572" s="4" t="s">
        <v>8095</v>
      </c>
      <c r="Z572" s="17">
        <v>45461.958333333336</v>
      </c>
      <c r="AA572" s="4" t="s">
        <v>8049</v>
      </c>
    </row>
    <row r="573" ht="14.25" customHeight="1">
      <c r="A573" s="11">
        <v>1993.0</v>
      </c>
      <c r="B573" s="11">
        <v>14033.0</v>
      </c>
      <c r="C573" s="11">
        <v>2018.0</v>
      </c>
      <c r="D573" s="11">
        <v>2024.0</v>
      </c>
      <c r="E573" s="12" t="s">
        <v>8089</v>
      </c>
      <c r="F573" s="11">
        <v>7.0</v>
      </c>
      <c r="G573" s="12" t="s">
        <v>7618</v>
      </c>
      <c r="H573" s="11">
        <v>4.5939976E7</v>
      </c>
      <c r="I573" s="12" t="s">
        <v>8040</v>
      </c>
      <c r="J573" s="12" t="s">
        <v>44</v>
      </c>
      <c r="K573" s="11">
        <v>2779.0</v>
      </c>
      <c r="L573" s="12" t="s">
        <v>8106</v>
      </c>
      <c r="M573" s="11">
        <v>0.0</v>
      </c>
      <c r="N573" s="11">
        <v>0.0</v>
      </c>
      <c r="O573" s="12" t="s">
        <v>8101</v>
      </c>
      <c r="P573" s="12" t="s">
        <v>8043</v>
      </c>
      <c r="Q573" s="12" t="s">
        <v>8092</v>
      </c>
      <c r="R573" s="12" t="s">
        <v>8096</v>
      </c>
      <c r="S573" s="12" t="s">
        <v>8097</v>
      </c>
      <c r="T573" s="11">
        <v>6890995.0</v>
      </c>
      <c r="U573" s="11">
        <v>0.0</v>
      </c>
      <c r="V573" s="11">
        <v>2023.0</v>
      </c>
      <c r="W573" s="12" t="s">
        <v>8064</v>
      </c>
      <c r="X573" s="12" t="s">
        <v>8087</v>
      </c>
      <c r="Y573" s="12" t="s">
        <v>8095</v>
      </c>
      <c r="Z573" s="18">
        <v>45461.958333333336</v>
      </c>
      <c r="AA573" s="12" t="s">
        <v>8049</v>
      </c>
    </row>
    <row r="574" ht="14.25" customHeight="1">
      <c r="A574" s="3">
        <v>1993.0</v>
      </c>
      <c r="B574" s="3">
        <v>14033.0</v>
      </c>
      <c r="C574" s="3">
        <v>2018.0</v>
      </c>
      <c r="D574" s="3">
        <v>2024.0</v>
      </c>
      <c r="E574" s="4" t="s">
        <v>8089</v>
      </c>
      <c r="F574" s="3">
        <v>7.0</v>
      </c>
      <c r="G574" s="4" t="s">
        <v>7618</v>
      </c>
      <c r="H574" s="3">
        <v>4.5939976E7</v>
      </c>
      <c r="I574" s="4" t="s">
        <v>8040</v>
      </c>
      <c r="J574" s="4" t="s">
        <v>44</v>
      </c>
      <c r="K574" s="3">
        <v>2779.0</v>
      </c>
      <c r="L574" s="4" t="s">
        <v>8106</v>
      </c>
      <c r="M574" s="3">
        <v>0.0</v>
      </c>
      <c r="N574" s="3">
        <v>0.0</v>
      </c>
      <c r="O574" s="4" t="s">
        <v>8101</v>
      </c>
      <c r="P574" s="4" t="s">
        <v>8043</v>
      </c>
      <c r="Q574" s="4" t="s">
        <v>8092</v>
      </c>
      <c r="R574" s="4" t="s">
        <v>35</v>
      </c>
      <c r="S574" s="4" t="s">
        <v>8045</v>
      </c>
      <c r="T574" s="3">
        <v>0.0</v>
      </c>
      <c r="U574" s="3">
        <v>0.0</v>
      </c>
      <c r="V574" s="3">
        <v>2018.0</v>
      </c>
      <c r="W574" s="4" t="s">
        <v>8064</v>
      </c>
      <c r="X574" s="4" t="s">
        <v>8087</v>
      </c>
      <c r="Y574" s="4" t="s">
        <v>8095</v>
      </c>
      <c r="Z574" s="17">
        <v>45461.958333333336</v>
      </c>
      <c r="AA574" s="4" t="s">
        <v>8049</v>
      </c>
    </row>
    <row r="575" ht="14.25" customHeight="1">
      <c r="A575" s="11">
        <v>1993.0</v>
      </c>
      <c r="B575" s="11">
        <v>14033.0</v>
      </c>
      <c r="C575" s="11">
        <v>2018.0</v>
      </c>
      <c r="D575" s="11">
        <v>2024.0</v>
      </c>
      <c r="E575" s="12" t="s">
        <v>8089</v>
      </c>
      <c r="F575" s="11">
        <v>7.0</v>
      </c>
      <c r="G575" s="12" t="s">
        <v>7618</v>
      </c>
      <c r="H575" s="11">
        <v>4.5939976E7</v>
      </c>
      <c r="I575" s="12" t="s">
        <v>8040</v>
      </c>
      <c r="J575" s="12" t="s">
        <v>44</v>
      </c>
      <c r="K575" s="11">
        <v>2779.0</v>
      </c>
      <c r="L575" s="12" t="s">
        <v>8106</v>
      </c>
      <c r="M575" s="11">
        <v>0.0</v>
      </c>
      <c r="N575" s="11">
        <v>0.0</v>
      </c>
      <c r="O575" s="12" t="s">
        <v>8101</v>
      </c>
      <c r="P575" s="12" t="s">
        <v>8043</v>
      </c>
      <c r="Q575" s="12" t="s">
        <v>8092</v>
      </c>
      <c r="R575" s="12" t="s">
        <v>35</v>
      </c>
      <c r="S575" s="12" t="s">
        <v>8045</v>
      </c>
      <c r="T575" s="11">
        <v>1976292.0</v>
      </c>
      <c r="U575" s="11">
        <v>0.0</v>
      </c>
      <c r="V575" s="11">
        <v>2022.0</v>
      </c>
      <c r="W575" s="12" t="s">
        <v>8064</v>
      </c>
      <c r="X575" s="12" t="s">
        <v>8087</v>
      </c>
      <c r="Y575" s="12" t="s">
        <v>8095</v>
      </c>
      <c r="Z575" s="18">
        <v>45461.958333333336</v>
      </c>
      <c r="AA575" s="12" t="s">
        <v>8049</v>
      </c>
    </row>
    <row r="576" ht="14.25" customHeight="1">
      <c r="A576" s="3">
        <v>1993.0</v>
      </c>
      <c r="B576" s="3">
        <v>14033.0</v>
      </c>
      <c r="C576" s="3">
        <v>2018.0</v>
      </c>
      <c r="D576" s="3">
        <v>2024.0</v>
      </c>
      <c r="E576" s="4" t="s">
        <v>8089</v>
      </c>
      <c r="F576" s="3">
        <v>7.0</v>
      </c>
      <c r="G576" s="4" t="s">
        <v>7618</v>
      </c>
      <c r="H576" s="3">
        <v>4.5939976E7</v>
      </c>
      <c r="I576" s="4" t="s">
        <v>8040</v>
      </c>
      <c r="J576" s="4" t="s">
        <v>44</v>
      </c>
      <c r="K576" s="3">
        <v>2779.0</v>
      </c>
      <c r="L576" s="4" t="s">
        <v>8106</v>
      </c>
      <c r="M576" s="3">
        <v>0.0</v>
      </c>
      <c r="N576" s="3">
        <v>0.0</v>
      </c>
      <c r="O576" s="4" t="s">
        <v>8101</v>
      </c>
      <c r="P576" s="4" t="s">
        <v>8043</v>
      </c>
      <c r="Q576" s="4" t="s">
        <v>8092</v>
      </c>
      <c r="R576" s="4" t="s">
        <v>8098</v>
      </c>
      <c r="S576" s="4" t="s">
        <v>8099</v>
      </c>
      <c r="T576" s="3">
        <v>3.8963684E7</v>
      </c>
      <c r="U576" s="3">
        <v>3.44384717E8</v>
      </c>
      <c r="V576" s="3">
        <v>2021.0</v>
      </c>
      <c r="W576" s="4" t="s">
        <v>8064</v>
      </c>
      <c r="X576" s="4" t="s">
        <v>8087</v>
      </c>
      <c r="Y576" s="4" t="s">
        <v>8095</v>
      </c>
      <c r="Z576" s="17">
        <v>45461.958333333336</v>
      </c>
      <c r="AA576" s="4" t="s">
        <v>8049</v>
      </c>
    </row>
    <row r="577" ht="14.25" customHeight="1">
      <c r="A577" s="11">
        <v>1965.0</v>
      </c>
      <c r="B577" s="11">
        <v>12403.0</v>
      </c>
      <c r="C577" s="11">
        <v>2012.0</v>
      </c>
      <c r="D577" s="11">
        <v>2024.0</v>
      </c>
      <c r="E577" s="12" t="s">
        <v>8107</v>
      </c>
      <c r="F577" s="11">
        <v>13.0</v>
      </c>
      <c r="G577" s="12" t="s">
        <v>7618</v>
      </c>
      <c r="H577" s="11">
        <v>5.73793014E8</v>
      </c>
      <c r="I577" s="12" t="s">
        <v>8040</v>
      </c>
      <c r="J577" s="12" t="s">
        <v>44</v>
      </c>
      <c r="K577" s="11">
        <v>9018.0</v>
      </c>
      <c r="L577" s="12" t="s">
        <v>8108</v>
      </c>
      <c r="M577" s="11">
        <v>0.0</v>
      </c>
      <c r="N577" s="11">
        <v>0.0</v>
      </c>
      <c r="O577" s="12" t="s">
        <v>8101</v>
      </c>
      <c r="P577" s="12" t="s">
        <v>8043</v>
      </c>
      <c r="Q577" s="12" t="s">
        <v>8092</v>
      </c>
      <c r="R577" s="12" t="s">
        <v>8093</v>
      </c>
      <c r="S577" s="12" t="s">
        <v>8094</v>
      </c>
      <c r="T577" s="11">
        <v>1.0E7</v>
      </c>
      <c r="U577" s="11">
        <v>0.0</v>
      </c>
      <c r="V577" s="11">
        <v>2019.0</v>
      </c>
      <c r="W577" s="12" t="s">
        <v>8051</v>
      </c>
      <c r="X577" s="12" t="s">
        <v>8109</v>
      </c>
      <c r="Y577" s="12" t="s">
        <v>8110</v>
      </c>
      <c r="Z577" s="18">
        <v>45461.958333333336</v>
      </c>
      <c r="AA577" s="12" t="s">
        <v>8049</v>
      </c>
    </row>
    <row r="578" ht="14.25" customHeight="1">
      <c r="A578" s="3">
        <v>1965.0</v>
      </c>
      <c r="B578" s="3">
        <v>12403.0</v>
      </c>
      <c r="C578" s="3">
        <v>2012.0</v>
      </c>
      <c r="D578" s="3">
        <v>2024.0</v>
      </c>
      <c r="E578" s="4" t="s">
        <v>8107</v>
      </c>
      <c r="F578" s="3">
        <v>13.0</v>
      </c>
      <c r="G578" s="4" t="s">
        <v>7618</v>
      </c>
      <c r="H578" s="3">
        <v>5.73793014E8</v>
      </c>
      <c r="I578" s="4" t="s">
        <v>8040</v>
      </c>
      <c r="J578" s="4" t="s">
        <v>44</v>
      </c>
      <c r="K578" s="3">
        <v>9018.0</v>
      </c>
      <c r="L578" s="4" t="s">
        <v>8108</v>
      </c>
      <c r="M578" s="3">
        <v>0.0</v>
      </c>
      <c r="N578" s="3">
        <v>0.0</v>
      </c>
      <c r="O578" s="4" t="s">
        <v>8101</v>
      </c>
      <c r="P578" s="4" t="s">
        <v>8043</v>
      </c>
      <c r="Q578" s="4" t="s">
        <v>8092</v>
      </c>
      <c r="R578" s="4" t="s">
        <v>8093</v>
      </c>
      <c r="S578" s="4" t="s">
        <v>8094</v>
      </c>
      <c r="T578" s="3">
        <v>8.0E7</v>
      </c>
      <c r="U578" s="3">
        <v>0.0</v>
      </c>
      <c r="V578" s="3">
        <v>2020.0</v>
      </c>
      <c r="W578" s="4" t="s">
        <v>8051</v>
      </c>
      <c r="X578" s="4" t="s">
        <v>8109</v>
      </c>
      <c r="Y578" s="4" t="s">
        <v>8110</v>
      </c>
      <c r="Z578" s="17">
        <v>45461.958333333336</v>
      </c>
      <c r="AA578" s="4" t="s">
        <v>8049</v>
      </c>
    </row>
    <row r="579" ht="14.25" customHeight="1">
      <c r="A579" s="11">
        <v>1965.0</v>
      </c>
      <c r="B579" s="11">
        <v>12403.0</v>
      </c>
      <c r="C579" s="11">
        <v>2012.0</v>
      </c>
      <c r="D579" s="11">
        <v>2024.0</v>
      </c>
      <c r="E579" s="12" t="s">
        <v>8107</v>
      </c>
      <c r="F579" s="11">
        <v>13.0</v>
      </c>
      <c r="G579" s="12" t="s">
        <v>7618</v>
      </c>
      <c r="H579" s="11">
        <v>5.73793014E8</v>
      </c>
      <c r="I579" s="12" t="s">
        <v>8040</v>
      </c>
      <c r="J579" s="12" t="s">
        <v>44</v>
      </c>
      <c r="K579" s="11">
        <v>9018.0</v>
      </c>
      <c r="L579" s="12" t="s">
        <v>8108</v>
      </c>
      <c r="M579" s="11">
        <v>0.0</v>
      </c>
      <c r="N579" s="11">
        <v>0.0</v>
      </c>
      <c r="O579" s="12" t="s">
        <v>8101</v>
      </c>
      <c r="P579" s="12" t="s">
        <v>8043</v>
      </c>
      <c r="Q579" s="12" t="s">
        <v>8092</v>
      </c>
      <c r="R579" s="12" t="s">
        <v>8096</v>
      </c>
      <c r="S579" s="12" t="s">
        <v>8097</v>
      </c>
      <c r="T579" s="11">
        <v>1.90796746E8</v>
      </c>
      <c r="U579" s="11">
        <v>1.1307530503E10</v>
      </c>
      <c r="V579" s="11">
        <v>2021.0</v>
      </c>
      <c r="W579" s="12" t="s">
        <v>8051</v>
      </c>
      <c r="X579" s="12" t="s">
        <v>8109</v>
      </c>
      <c r="Y579" s="12" t="s">
        <v>8110</v>
      </c>
      <c r="Z579" s="18">
        <v>45461.958333333336</v>
      </c>
      <c r="AA579" s="12" t="s">
        <v>8049</v>
      </c>
    </row>
    <row r="580" ht="14.25" customHeight="1">
      <c r="A580" s="3">
        <v>1965.0</v>
      </c>
      <c r="B580" s="3">
        <v>12403.0</v>
      </c>
      <c r="C580" s="3">
        <v>2012.0</v>
      </c>
      <c r="D580" s="3">
        <v>2024.0</v>
      </c>
      <c r="E580" s="4" t="s">
        <v>8107</v>
      </c>
      <c r="F580" s="3">
        <v>13.0</v>
      </c>
      <c r="G580" s="4" t="s">
        <v>7618</v>
      </c>
      <c r="H580" s="3">
        <v>5.73793014E8</v>
      </c>
      <c r="I580" s="4" t="s">
        <v>8040</v>
      </c>
      <c r="J580" s="4" t="s">
        <v>44</v>
      </c>
      <c r="K580" s="3">
        <v>9018.0</v>
      </c>
      <c r="L580" s="4" t="s">
        <v>8108</v>
      </c>
      <c r="M580" s="3">
        <v>0.0</v>
      </c>
      <c r="N580" s="3">
        <v>0.0</v>
      </c>
      <c r="O580" s="4" t="s">
        <v>8101</v>
      </c>
      <c r="P580" s="4" t="s">
        <v>8043</v>
      </c>
      <c r="Q580" s="4" t="s">
        <v>8092</v>
      </c>
      <c r="R580" s="4" t="s">
        <v>8096</v>
      </c>
      <c r="S580" s="4" t="s">
        <v>8097</v>
      </c>
      <c r="T580" s="3">
        <v>4291986.0</v>
      </c>
      <c r="U580" s="3">
        <v>0.0</v>
      </c>
      <c r="V580" s="3">
        <v>2024.0</v>
      </c>
      <c r="W580" s="4" t="s">
        <v>8051</v>
      </c>
      <c r="X580" s="4" t="s">
        <v>8109</v>
      </c>
      <c r="Y580" s="4" t="s">
        <v>8110</v>
      </c>
      <c r="Z580" s="17">
        <v>45461.958333333336</v>
      </c>
      <c r="AA580" s="4" t="s">
        <v>8049</v>
      </c>
    </row>
    <row r="581" ht="14.25" customHeight="1">
      <c r="A581" s="11">
        <v>1965.0</v>
      </c>
      <c r="B581" s="11">
        <v>12403.0</v>
      </c>
      <c r="C581" s="11">
        <v>2012.0</v>
      </c>
      <c r="D581" s="11">
        <v>2024.0</v>
      </c>
      <c r="E581" s="12" t="s">
        <v>8107</v>
      </c>
      <c r="F581" s="11">
        <v>13.0</v>
      </c>
      <c r="G581" s="12" t="s">
        <v>7618</v>
      </c>
      <c r="H581" s="11">
        <v>5.73793014E8</v>
      </c>
      <c r="I581" s="12" t="s">
        <v>8040</v>
      </c>
      <c r="J581" s="12" t="s">
        <v>44</v>
      </c>
      <c r="K581" s="11">
        <v>9018.0</v>
      </c>
      <c r="L581" s="12" t="s">
        <v>8108</v>
      </c>
      <c r="M581" s="11">
        <v>0.0</v>
      </c>
      <c r="N581" s="11">
        <v>0.0</v>
      </c>
      <c r="O581" s="12" t="s">
        <v>8101</v>
      </c>
      <c r="P581" s="12" t="s">
        <v>8043</v>
      </c>
      <c r="Q581" s="12" t="s">
        <v>8092</v>
      </c>
      <c r="R581" s="12" t="s">
        <v>8111</v>
      </c>
      <c r="S581" s="12" t="s">
        <v>8112</v>
      </c>
      <c r="T581" s="11">
        <v>0.0</v>
      </c>
      <c r="U581" s="11">
        <v>0.0</v>
      </c>
      <c r="V581" s="11">
        <v>2017.0</v>
      </c>
      <c r="W581" s="12" t="s">
        <v>8051</v>
      </c>
      <c r="X581" s="12" t="s">
        <v>8109</v>
      </c>
      <c r="Y581" s="12" t="s">
        <v>8110</v>
      </c>
      <c r="Z581" s="18">
        <v>45461.958333333336</v>
      </c>
      <c r="AA581" s="12" t="s">
        <v>8049</v>
      </c>
    </row>
    <row r="582" ht="14.25" customHeight="1">
      <c r="A582" s="3">
        <v>1965.0</v>
      </c>
      <c r="B582" s="3">
        <v>12403.0</v>
      </c>
      <c r="C582" s="3">
        <v>2012.0</v>
      </c>
      <c r="D582" s="3">
        <v>2024.0</v>
      </c>
      <c r="E582" s="4" t="s">
        <v>8107</v>
      </c>
      <c r="F582" s="3">
        <v>13.0</v>
      </c>
      <c r="G582" s="4" t="s">
        <v>7618</v>
      </c>
      <c r="H582" s="3">
        <v>5.73793014E8</v>
      </c>
      <c r="I582" s="4" t="s">
        <v>8040</v>
      </c>
      <c r="J582" s="4" t="s">
        <v>44</v>
      </c>
      <c r="K582" s="3">
        <v>9018.0</v>
      </c>
      <c r="L582" s="4" t="s">
        <v>8108</v>
      </c>
      <c r="M582" s="3">
        <v>0.0</v>
      </c>
      <c r="N582" s="3">
        <v>0.0</v>
      </c>
      <c r="O582" s="4" t="s">
        <v>8101</v>
      </c>
      <c r="P582" s="4" t="s">
        <v>8043</v>
      </c>
      <c r="Q582" s="4" t="s">
        <v>8092</v>
      </c>
      <c r="R582" s="4" t="s">
        <v>8111</v>
      </c>
      <c r="S582" s="4" t="s">
        <v>8112</v>
      </c>
      <c r="T582" s="3">
        <v>1.24937748E8</v>
      </c>
      <c r="U582" s="3">
        <v>1.0</v>
      </c>
      <c r="V582" s="3">
        <v>2018.0</v>
      </c>
      <c r="W582" s="4" t="s">
        <v>8051</v>
      </c>
      <c r="X582" s="4" t="s">
        <v>8109</v>
      </c>
      <c r="Y582" s="4" t="s">
        <v>8110</v>
      </c>
      <c r="Z582" s="17">
        <v>45461.958333333336</v>
      </c>
      <c r="AA582" s="4" t="s">
        <v>8049</v>
      </c>
    </row>
    <row r="583" ht="14.25" customHeight="1">
      <c r="A583" s="11">
        <v>1965.0</v>
      </c>
      <c r="B583" s="11">
        <v>12403.0</v>
      </c>
      <c r="C583" s="11">
        <v>2012.0</v>
      </c>
      <c r="D583" s="11">
        <v>2024.0</v>
      </c>
      <c r="E583" s="12" t="s">
        <v>8107</v>
      </c>
      <c r="F583" s="11">
        <v>13.0</v>
      </c>
      <c r="G583" s="12" t="s">
        <v>7618</v>
      </c>
      <c r="H583" s="11">
        <v>5.73793014E8</v>
      </c>
      <c r="I583" s="12" t="s">
        <v>8040</v>
      </c>
      <c r="J583" s="12" t="s">
        <v>44</v>
      </c>
      <c r="K583" s="11">
        <v>9018.0</v>
      </c>
      <c r="L583" s="12" t="s">
        <v>8108</v>
      </c>
      <c r="M583" s="11">
        <v>0.0</v>
      </c>
      <c r="N583" s="11">
        <v>0.0</v>
      </c>
      <c r="O583" s="12" t="s">
        <v>8101</v>
      </c>
      <c r="P583" s="12" t="s">
        <v>8043</v>
      </c>
      <c r="Q583" s="12" t="s">
        <v>8092</v>
      </c>
      <c r="R583" s="12" t="s">
        <v>35</v>
      </c>
      <c r="S583" s="12" t="s">
        <v>8045</v>
      </c>
      <c r="T583" s="11">
        <v>1.02976482E8</v>
      </c>
      <c r="U583" s="11">
        <v>2.563161068E9</v>
      </c>
      <c r="V583" s="11">
        <v>2024.0</v>
      </c>
      <c r="W583" s="12" t="s">
        <v>8051</v>
      </c>
      <c r="X583" s="12" t="s">
        <v>8109</v>
      </c>
      <c r="Y583" s="12" t="s">
        <v>8110</v>
      </c>
      <c r="Z583" s="18">
        <v>45461.958333333336</v>
      </c>
      <c r="AA583" s="12" t="s">
        <v>8049</v>
      </c>
    </row>
    <row r="584" ht="14.25" customHeight="1">
      <c r="A584" s="3">
        <v>1965.0</v>
      </c>
      <c r="B584" s="3">
        <v>12403.0</v>
      </c>
      <c r="C584" s="3">
        <v>2012.0</v>
      </c>
      <c r="D584" s="3">
        <v>2024.0</v>
      </c>
      <c r="E584" s="4" t="s">
        <v>8107</v>
      </c>
      <c r="F584" s="3">
        <v>13.0</v>
      </c>
      <c r="G584" s="4" t="s">
        <v>7618</v>
      </c>
      <c r="H584" s="3">
        <v>5.73793014E8</v>
      </c>
      <c r="I584" s="4" t="s">
        <v>8040</v>
      </c>
      <c r="J584" s="4" t="s">
        <v>44</v>
      </c>
      <c r="K584" s="3">
        <v>9018.0</v>
      </c>
      <c r="L584" s="4" t="s">
        <v>8108</v>
      </c>
      <c r="M584" s="3">
        <v>0.0</v>
      </c>
      <c r="N584" s="3">
        <v>0.0</v>
      </c>
      <c r="O584" s="4" t="s">
        <v>8101</v>
      </c>
      <c r="P584" s="4" t="s">
        <v>8043</v>
      </c>
      <c r="Q584" s="4" t="s">
        <v>8092</v>
      </c>
      <c r="R584" s="4" t="s">
        <v>35</v>
      </c>
      <c r="S584" s="4" t="s">
        <v>8045</v>
      </c>
      <c r="T584" s="3">
        <v>1.2077491298E10</v>
      </c>
      <c r="U584" s="3">
        <v>1.8212221243E10</v>
      </c>
      <c r="V584" s="3">
        <v>2023.0</v>
      </c>
      <c r="W584" s="4" t="s">
        <v>8051</v>
      </c>
      <c r="X584" s="4" t="s">
        <v>8109</v>
      </c>
      <c r="Y584" s="4" t="s">
        <v>8110</v>
      </c>
      <c r="Z584" s="17">
        <v>45461.958333333336</v>
      </c>
      <c r="AA584" s="4" t="s">
        <v>8049</v>
      </c>
    </row>
    <row r="585" ht="14.25" customHeight="1">
      <c r="A585" s="11">
        <v>1965.0</v>
      </c>
      <c r="B585" s="11">
        <v>12403.0</v>
      </c>
      <c r="C585" s="11">
        <v>2012.0</v>
      </c>
      <c r="D585" s="11">
        <v>2024.0</v>
      </c>
      <c r="E585" s="12" t="s">
        <v>8107</v>
      </c>
      <c r="F585" s="11">
        <v>13.0</v>
      </c>
      <c r="G585" s="12" t="s">
        <v>7618</v>
      </c>
      <c r="H585" s="11">
        <v>5.73793014E8</v>
      </c>
      <c r="I585" s="12" t="s">
        <v>8040</v>
      </c>
      <c r="J585" s="12" t="s">
        <v>44</v>
      </c>
      <c r="K585" s="11">
        <v>9018.0</v>
      </c>
      <c r="L585" s="12" t="s">
        <v>8108</v>
      </c>
      <c r="M585" s="11">
        <v>0.0</v>
      </c>
      <c r="N585" s="11">
        <v>0.0</v>
      </c>
      <c r="O585" s="12" t="s">
        <v>8101</v>
      </c>
      <c r="P585" s="12" t="s">
        <v>8043</v>
      </c>
      <c r="Q585" s="12" t="s">
        <v>8092</v>
      </c>
      <c r="R585" s="12" t="s">
        <v>35</v>
      </c>
      <c r="S585" s="12" t="s">
        <v>8045</v>
      </c>
      <c r="T585" s="11">
        <v>9.1030766E7</v>
      </c>
      <c r="U585" s="11">
        <v>1.9663426578E10</v>
      </c>
      <c r="V585" s="11">
        <v>2022.0</v>
      </c>
      <c r="W585" s="12" t="s">
        <v>8051</v>
      </c>
      <c r="X585" s="12" t="s">
        <v>8109</v>
      </c>
      <c r="Y585" s="12" t="s">
        <v>8110</v>
      </c>
      <c r="Z585" s="18">
        <v>45461.958333333336</v>
      </c>
      <c r="AA585" s="12" t="s">
        <v>8049</v>
      </c>
    </row>
    <row r="586" ht="14.25" customHeight="1">
      <c r="A586" s="3">
        <v>1828.0</v>
      </c>
      <c r="B586" s="3">
        <v>13631.0</v>
      </c>
      <c r="C586" s="3">
        <v>2013.0</v>
      </c>
      <c r="D586" s="3">
        <v>2022.0</v>
      </c>
      <c r="E586" s="4" t="s">
        <v>8113</v>
      </c>
      <c r="F586" s="3">
        <v>10.0</v>
      </c>
      <c r="G586" s="4" t="s">
        <v>7801</v>
      </c>
      <c r="H586" s="3">
        <v>1.2762717436E10</v>
      </c>
      <c r="I586" s="4" t="s">
        <v>8040</v>
      </c>
      <c r="J586" s="4" t="s">
        <v>128</v>
      </c>
      <c r="K586" s="3">
        <v>1292.0</v>
      </c>
      <c r="L586" s="4" t="s">
        <v>8114</v>
      </c>
      <c r="M586" s="3">
        <v>35.0</v>
      </c>
      <c r="N586" s="3">
        <v>52.0</v>
      </c>
      <c r="O586" s="4" t="s">
        <v>8115</v>
      </c>
      <c r="P586" s="4" t="s">
        <v>8043</v>
      </c>
      <c r="Q586" s="4" t="s">
        <v>8116</v>
      </c>
      <c r="R586" s="4" t="s">
        <v>35</v>
      </c>
      <c r="S586" s="4" t="s">
        <v>8045</v>
      </c>
      <c r="T586" s="3">
        <v>2.06684635E8</v>
      </c>
      <c r="U586" s="3">
        <v>2.06684635E8</v>
      </c>
      <c r="V586" s="3">
        <v>2022.0</v>
      </c>
      <c r="W586" s="4" t="s">
        <v>8055</v>
      </c>
      <c r="X586" s="4" t="s">
        <v>8117</v>
      </c>
      <c r="Y586" s="4" t="s">
        <v>8118</v>
      </c>
      <c r="Z586" s="17">
        <v>45461.958333333336</v>
      </c>
      <c r="AA586" s="4" t="s">
        <v>8049</v>
      </c>
    </row>
    <row r="587" ht="14.25" customHeight="1">
      <c r="A587" s="11">
        <v>1828.0</v>
      </c>
      <c r="B587" s="11">
        <v>13631.0</v>
      </c>
      <c r="C587" s="11">
        <v>2013.0</v>
      </c>
      <c r="D587" s="11">
        <v>2022.0</v>
      </c>
      <c r="E587" s="12" t="s">
        <v>8113</v>
      </c>
      <c r="F587" s="11">
        <v>10.0</v>
      </c>
      <c r="G587" s="12" t="s">
        <v>7801</v>
      </c>
      <c r="H587" s="11">
        <v>1.2762717436E10</v>
      </c>
      <c r="I587" s="12" t="s">
        <v>8040</v>
      </c>
      <c r="J587" s="12" t="s">
        <v>128</v>
      </c>
      <c r="K587" s="11">
        <v>1292.0</v>
      </c>
      <c r="L587" s="12" t="s">
        <v>8114</v>
      </c>
      <c r="M587" s="11">
        <v>35.0</v>
      </c>
      <c r="N587" s="11">
        <v>52.0</v>
      </c>
      <c r="O587" s="12" t="s">
        <v>8115</v>
      </c>
      <c r="P587" s="12" t="s">
        <v>8043</v>
      </c>
      <c r="Q587" s="12" t="s">
        <v>8116</v>
      </c>
      <c r="R587" s="12" t="s">
        <v>35</v>
      </c>
      <c r="S587" s="12" t="s">
        <v>8045</v>
      </c>
      <c r="T587" s="11">
        <v>9.19997995E8</v>
      </c>
      <c r="U587" s="11">
        <v>9.19997995E8</v>
      </c>
      <c r="V587" s="11">
        <v>2016.0</v>
      </c>
      <c r="W587" s="12" t="s">
        <v>8055</v>
      </c>
      <c r="X587" s="12" t="s">
        <v>8117</v>
      </c>
      <c r="Y587" s="12" t="s">
        <v>8118</v>
      </c>
      <c r="Z587" s="18">
        <v>45461.958333333336</v>
      </c>
      <c r="AA587" s="12" t="s">
        <v>8049</v>
      </c>
    </row>
    <row r="588" ht="14.25" customHeight="1">
      <c r="A588" s="3">
        <v>1828.0</v>
      </c>
      <c r="B588" s="3">
        <v>13631.0</v>
      </c>
      <c r="C588" s="3">
        <v>2013.0</v>
      </c>
      <c r="D588" s="3">
        <v>2022.0</v>
      </c>
      <c r="E588" s="4" t="s">
        <v>8113</v>
      </c>
      <c r="F588" s="3">
        <v>10.0</v>
      </c>
      <c r="G588" s="4" t="s">
        <v>7801</v>
      </c>
      <c r="H588" s="3">
        <v>1.2762717436E10</v>
      </c>
      <c r="I588" s="4" t="s">
        <v>8040</v>
      </c>
      <c r="J588" s="4" t="s">
        <v>128</v>
      </c>
      <c r="K588" s="3">
        <v>1292.0</v>
      </c>
      <c r="L588" s="4" t="s">
        <v>8114</v>
      </c>
      <c r="M588" s="3">
        <v>35.0</v>
      </c>
      <c r="N588" s="3">
        <v>52.0</v>
      </c>
      <c r="O588" s="4" t="s">
        <v>8115</v>
      </c>
      <c r="P588" s="4" t="s">
        <v>8043</v>
      </c>
      <c r="Q588" s="4" t="s">
        <v>8116</v>
      </c>
      <c r="R588" s="4" t="s">
        <v>8098</v>
      </c>
      <c r="S588" s="4" t="s">
        <v>8119</v>
      </c>
      <c r="T588" s="3">
        <v>1.2607E7</v>
      </c>
      <c r="U588" s="3">
        <v>0.0</v>
      </c>
      <c r="V588" s="3">
        <v>2016.0</v>
      </c>
      <c r="W588" s="4" t="s">
        <v>8055</v>
      </c>
      <c r="X588" s="4" t="s">
        <v>8117</v>
      </c>
      <c r="Y588" s="4" t="s">
        <v>8118</v>
      </c>
      <c r="Z588" s="17">
        <v>45461.958333333336</v>
      </c>
      <c r="AA588" s="4" t="s">
        <v>8049</v>
      </c>
    </row>
    <row r="589" ht="14.25" customHeight="1">
      <c r="A589" s="11">
        <v>1828.0</v>
      </c>
      <c r="B589" s="11">
        <v>13631.0</v>
      </c>
      <c r="C589" s="11">
        <v>2013.0</v>
      </c>
      <c r="D589" s="11">
        <v>2022.0</v>
      </c>
      <c r="E589" s="12" t="s">
        <v>8113</v>
      </c>
      <c r="F589" s="11">
        <v>10.0</v>
      </c>
      <c r="G589" s="12" t="s">
        <v>7801</v>
      </c>
      <c r="H589" s="11">
        <v>1.2762717436E10</v>
      </c>
      <c r="I589" s="12" t="s">
        <v>8040</v>
      </c>
      <c r="J589" s="12" t="s">
        <v>128</v>
      </c>
      <c r="K589" s="11">
        <v>1292.0</v>
      </c>
      <c r="L589" s="12" t="s">
        <v>8114</v>
      </c>
      <c r="M589" s="11">
        <v>35.0</v>
      </c>
      <c r="N589" s="11">
        <v>52.0</v>
      </c>
      <c r="O589" s="12" t="s">
        <v>8115</v>
      </c>
      <c r="P589" s="12" t="s">
        <v>8043</v>
      </c>
      <c r="Q589" s="12" t="s">
        <v>8116</v>
      </c>
      <c r="R589" s="12" t="s">
        <v>8098</v>
      </c>
      <c r="S589" s="12" t="s">
        <v>8119</v>
      </c>
      <c r="T589" s="11">
        <v>4.824E8</v>
      </c>
      <c r="U589" s="11">
        <v>5.23226E8</v>
      </c>
      <c r="V589" s="11">
        <v>2017.0</v>
      </c>
      <c r="W589" s="12" t="s">
        <v>8055</v>
      </c>
      <c r="X589" s="12" t="s">
        <v>8117</v>
      </c>
      <c r="Y589" s="12" t="s">
        <v>8118</v>
      </c>
      <c r="Z589" s="18">
        <v>45461.958333333336</v>
      </c>
      <c r="AA589" s="12" t="s">
        <v>8049</v>
      </c>
    </row>
    <row r="590" ht="14.25" customHeight="1">
      <c r="A590" s="3">
        <v>1779.0</v>
      </c>
      <c r="B590" s="3">
        <v>12598.0</v>
      </c>
      <c r="C590" s="3">
        <v>2013.0</v>
      </c>
      <c r="D590" s="3">
        <v>2020.0</v>
      </c>
      <c r="E590" s="4" t="s">
        <v>8120</v>
      </c>
      <c r="F590" s="3">
        <v>8.0</v>
      </c>
      <c r="G590" s="4" t="s">
        <v>8121</v>
      </c>
      <c r="H590" s="3">
        <v>2.325662358E9</v>
      </c>
      <c r="I590" s="4" t="s">
        <v>8040</v>
      </c>
      <c r="J590" s="4" t="s">
        <v>61</v>
      </c>
      <c r="K590" s="3">
        <v>1968.0</v>
      </c>
      <c r="L590" s="4" t="s">
        <v>8041</v>
      </c>
      <c r="M590" s="3">
        <v>500.0</v>
      </c>
      <c r="N590" s="3">
        <v>0.0</v>
      </c>
      <c r="O590" s="4" t="s">
        <v>8042</v>
      </c>
      <c r="P590" s="4" t="s">
        <v>8043</v>
      </c>
      <c r="Q590" s="4" t="s">
        <v>8044</v>
      </c>
      <c r="R590" s="4" t="s">
        <v>8122</v>
      </c>
      <c r="S590" s="4" t="s">
        <v>8123</v>
      </c>
      <c r="T590" s="3">
        <v>20715.0</v>
      </c>
      <c r="U590" s="3">
        <v>1887001.0</v>
      </c>
      <c r="V590" s="3">
        <v>2019.0</v>
      </c>
      <c r="W590" s="4" t="s">
        <v>8060</v>
      </c>
      <c r="X590" s="4" t="s">
        <v>8124</v>
      </c>
      <c r="Y590" s="4" t="s">
        <v>8125</v>
      </c>
      <c r="Z590" s="17">
        <v>45461.958333333336</v>
      </c>
      <c r="AA590" s="4" t="s">
        <v>8049</v>
      </c>
    </row>
    <row r="591" ht="14.25" customHeight="1">
      <c r="A591" s="11">
        <v>1779.0</v>
      </c>
      <c r="B591" s="11">
        <v>12598.0</v>
      </c>
      <c r="C591" s="11">
        <v>2013.0</v>
      </c>
      <c r="D591" s="11">
        <v>2020.0</v>
      </c>
      <c r="E591" s="12" t="s">
        <v>8120</v>
      </c>
      <c r="F591" s="11">
        <v>8.0</v>
      </c>
      <c r="G591" s="12" t="s">
        <v>8121</v>
      </c>
      <c r="H591" s="11">
        <v>2.325662358E9</v>
      </c>
      <c r="I591" s="12" t="s">
        <v>8040</v>
      </c>
      <c r="J591" s="12" t="s">
        <v>61</v>
      </c>
      <c r="K591" s="11">
        <v>1968.0</v>
      </c>
      <c r="L591" s="12" t="s">
        <v>8041</v>
      </c>
      <c r="M591" s="11">
        <v>500.0</v>
      </c>
      <c r="N591" s="11">
        <v>0.0</v>
      </c>
      <c r="O591" s="12" t="s">
        <v>8042</v>
      </c>
      <c r="P591" s="12" t="s">
        <v>8043</v>
      </c>
      <c r="Q591" s="12" t="s">
        <v>8044</v>
      </c>
      <c r="R591" s="12" t="s">
        <v>8122</v>
      </c>
      <c r="S591" s="12" t="s">
        <v>8123</v>
      </c>
      <c r="T591" s="11">
        <v>20715.0</v>
      </c>
      <c r="U591" s="11">
        <v>1887001.0</v>
      </c>
      <c r="V591" s="11">
        <v>2019.0</v>
      </c>
      <c r="W591" s="12" t="s">
        <v>8060</v>
      </c>
      <c r="X591" s="12" t="s">
        <v>8126</v>
      </c>
      <c r="Y591" s="12" t="s">
        <v>8125</v>
      </c>
      <c r="Z591" s="18">
        <v>45461.958333333336</v>
      </c>
      <c r="AA591" s="12" t="s">
        <v>8049</v>
      </c>
    </row>
    <row r="592" ht="14.25" customHeight="1">
      <c r="A592" s="3">
        <v>1779.0</v>
      </c>
      <c r="B592" s="3">
        <v>12598.0</v>
      </c>
      <c r="C592" s="3">
        <v>2013.0</v>
      </c>
      <c r="D592" s="3">
        <v>2020.0</v>
      </c>
      <c r="E592" s="4" t="s">
        <v>8120</v>
      </c>
      <c r="F592" s="3">
        <v>8.0</v>
      </c>
      <c r="G592" s="4" t="s">
        <v>8121</v>
      </c>
      <c r="H592" s="3">
        <v>2.325662358E9</v>
      </c>
      <c r="I592" s="4" t="s">
        <v>8040</v>
      </c>
      <c r="J592" s="4" t="s">
        <v>61</v>
      </c>
      <c r="K592" s="3">
        <v>1968.0</v>
      </c>
      <c r="L592" s="4" t="s">
        <v>8041</v>
      </c>
      <c r="M592" s="3">
        <v>500.0</v>
      </c>
      <c r="N592" s="3">
        <v>0.0</v>
      </c>
      <c r="O592" s="4" t="s">
        <v>8042</v>
      </c>
      <c r="P592" s="4" t="s">
        <v>8043</v>
      </c>
      <c r="Q592" s="4" t="s">
        <v>8044</v>
      </c>
      <c r="R592" s="4" t="s">
        <v>8122</v>
      </c>
      <c r="S592" s="4" t="s">
        <v>8123</v>
      </c>
      <c r="T592" s="3">
        <v>5.42083292E8</v>
      </c>
      <c r="U592" s="3">
        <v>0.0</v>
      </c>
      <c r="V592" s="3">
        <v>2017.0</v>
      </c>
      <c r="W592" s="4" t="s">
        <v>8060</v>
      </c>
      <c r="X592" s="4" t="s">
        <v>8124</v>
      </c>
      <c r="Y592" s="4" t="s">
        <v>8125</v>
      </c>
      <c r="Z592" s="17">
        <v>45461.958333333336</v>
      </c>
      <c r="AA592" s="4" t="s">
        <v>8049</v>
      </c>
    </row>
    <row r="593" ht="14.25" customHeight="1">
      <c r="A593" s="11">
        <v>1779.0</v>
      </c>
      <c r="B593" s="11">
        <v>12598.0</v>
      </c>
      <c r="C593" s="11">
        <v>2013.0</v>
      </c>
      <c r="D593" s="11">
        <v>2020.0</v>
      </c>
      <c r="E593" s="12" t="s">
        <v>8120</v>
      </c>
      <c r="F593" s="11">
        <v>8.0</v>
      </c>
      <c r="G593" s="12" t="s">
        <v>8121</v>
      </c>
      <c r="H593" s="11">
        <v>2.325662358E9</v>
      </c>
      <c r="I593" s="12" t="s">
        <v>8040</v>
      </c>
      <c r="J593" s="12" t="s">
        <v>61</v>
      </c>
      <c r="K593" s="11">
        <v>1968.0</v>
      </c>
      <c r="L593" s="12" t="s">
        <v>8041</v>
      </c>
      <c r="M593" s="11">
        <v>500.0</v>
      </c>
      <c r="N593" s="11">
        <v>0.0</v>
      </c>
      <c r="O593" s="12" t="s">
        <v>8042</v>
      </c>
      <c r="P593" s="12" t="s">
        <v>8043</v>
      </c>
      <c r="Q593" s="12" t="s">
        <v>8044</v>
      </c>
      <c r="R593" s="12" t="s">
        <v>8122</v>
      </c>
      <c r="S593" s="12" t="s">
        <v>8123</v>
      </c>
      <c r="T593" s="11">
        <v>5.42083292E8</v>
      </c>
      <c r="U593" s="11">
        <v>0.0</v>
      </c>
      <c r="V593" s="11">
        <v>2017.0</v>
      </c>
      <c r="W593" s="12" t="s">
        <v>8060</v>
      </c>
      <c r="X593" s="12" t="s">
        <v>8126</v>
      </c>
      <c r="Y593" s="12" t="s">
        <v>8125</v>
      </c>
      <c r="Z593" s="18">
        <v>45461.958333333336</v>
      </c>
      <c r="AA593" s="12" t="s">
        <v>8049</v>
      </c>
    </row>
    <row r="594" ht="14.25" customHeight="1">
      <c r="A594" s="3">
        <v>1779.0</v>
      </c>
      <c r="B594" s="3">
        <v>12598.0</v>
      </c>
      <c r="C594" s="3">
        <v>2013.0</v>
      </c>
      <c r="D594" s="3">
        <v>2020.0</v>
      </c>
      <c r="E594" s="4" t="s">
        <v>8120</v>
      </c>
      <c r="F594" s="3">
        <v>8.0</v>
      </c>
      <c r="G594" s="4" t="s">
        <v>8121</v>
      </c>
      <c r="H594" s="3">
        <v>2.325662358E9</v>
      </c>
      <c r="I594" s="4" t="s">
        <v>8040</v>
      </c>
      <c r="J594" s="4" t="s">
        <v>61</v>
      </c>
      <c r="K594" s="3">
        <v>1968.0</v>
      </c>
      <c r="L594" s="4" t="s">
        <v>8041</v>
      </c>
      <c r="M594" s="3">
        <v>500.0</v>
      </c>
      <c r="N594" s="3">
        <v>0.0</v>
      </c>
      <c r="O594" s="4" t="s">
        <v>8042</v>
      </c>
      <c r="P594" s="4" t="s">
        <v>8043</v>
      </c>
      <c r="Q594" s="4" t="s">
        <v>8044</v>
      </c>
      <c r="R594" s="4" t="s">
        <v>8122</v>
      </c>
      <c r="S594" s="4" t="s">
        <v>8123</v>
      </c>
      <c r="T594" s="3">
        <v>9.25353799E8</v>
      </c>
      <c r="U594" s="3">
        <v>0.0</v>
      </c>
      <c r="V594" s="3">
        <v>2016.0</v>
      </c>
      <c r="W594" s="4" t="s">
        <v>8060</v>
      </c>
      <c r="X594" s="4" t="s">
        <v>8124</v>
      </c>
      <c r="Y594" s="4" t="s">
        <v>8125</v>
      </c>
      <c r="Z594" s="17">
        <v>45461.958333333336</v>
      </c>
      <c r="AA594" s="4" t="s">
        <v>8049</v>
      </c>
    </row>
    <row r="595" ht="14.25" customHeight="1">
      <c r="A595" s="11">
        <v>1779.0</v>
      </c>
      <c r="B595" s="11">
        <v>12598.0</v>
      </c>
      <c r="C595" s="11">
        <v>2013.0</v>
      </c>
      <c r="D595" s="11">
        <v>2020.0</v>
      </c>
      <c r="E595" s="12" t="s">
        <v>8120</v>
      </c>
      <c r="F595" s="11">
        <v>8.0</v>
      </c>
      <c r="G595" s="12" t="s">
        <v>8121</v>
      </c>
      <c r="H595" s="11">
        <v>2.325662358E9</v>
      </c>
      <c r="I595" s="12" t="s">
        <v>8040</v>
      </c>
      <c r="J595" s="12" t="s">
        <v>61</v>
      </c>
      <c r="K595" s="11">
        <v>1968.0</v>
      </c>
      <c r="L595" s="12" t="s">
        <v>8041</v>
      </c>
      <c r="M595" s="11">
        <v>500.0</v>
      </c>
      <c r="N595" s="11">
        <v>0.0</v>
      </c>
      <c r="O595" s="12" t="s">
        <v>8042</v>
      </c>
      <c r="P595" s="12" t="s">
        <v>8043</v>
      </c>
      <c r="Q595" s="12" t="s">
        <v>8044</v>
      </c>
      <c r="R595" s="12" t="s">
        <v>8122</v>
      </c>
      <c r="S595" s="12" t="s">
        <v>8123</v>
      </c>
      <c r="T595" s="11">
        <v>9.25353799E8</v>
      </c>
      <c r="U595" s="11">
        <v>0.0</v>
      </c>
      <c r="V595" s="11">
        <v>2016.0</v>
      </c>
      <c r="W595" s="12" t="s">
        <v>8060</v>
      </c>
      <c r="X595" s="12" t="s">
        <v>8126</v>
      </c>
      <c r="Y595" s="12" t="s">
        <v>8125</v>
      </c>
      <c r="Z595" s="18">
        <v>45461.958333333336</v>
      </c>
      <c r="AA595" s="12" t="s">
        <v>8049</v>
      </c>
    </row>
    <row r="596" ht="14.25" customHeight="1">
      <c r="A596" s="3">
        <v>1779.0</v>
      </c>
      <c r="B596" s="3">
        <v>12598.0</v>
      </c>
      <c r="C596" s="3">
        <v>2013.0</v>
      </c>
      <c r="D596" s="3">
        <v>2020.0</v>
      </c>
      <c r="E596" s="4" t="s">
        <v>8120</v>
      </c>
      <c r="F596" s="3">
        <v>8.0</v>
      </c>
      <c r="G596" s="4" t="s">
        <v>8121</v>
      </c>
      <c r="H596" s="3">
        <v>2.325662358E9</v>
      </c>
      <c r="I596" s="4" t="s">
        <v>8040</v>
      </c>
      <c r="J596" s="4" t="s">
        <v>61</v>
      </c>
      <c r="K596" s="3">
        <v>1968.0</v>
      </c>
      <c r="L596" s="4" t="s">
        <v>8041</v>
      </c>
      <c r="M596" s="3">
        <v>500.0</v>
      </c>
      <c r="N596" s="3">
        <v>0.0</v>
      </c>
      <c r="O596" s="4" t="s">
        <v>8042</v>
      </c>
      <c r="P596" s="4" t="s">
        <v>8043</v>
      </c>
      <c r="Q596" s="4" t="s">
        <v>8044</v>
      </c>
      <c r="R596" s="4" t="s">
        <v>35</v>
      </c>
      <c r="S596" s="4" t="s">
        <v>8127</v>
      </c>
      <c r="T596" s="3">
        <v>2.5E8</v>
      </c>
      <c r="U596" s="3">
        <v>0.0</v>
      </c>
      <c r="V596" s="3">
        <v>2018.0</v>
      </c>
      <c r="W596" s="4" t="s">
        <v>8060</v>
      </c>
      <c r="X596" s="4" t="s">
        <v>8124</v>
      </c>
      <c r="Y596" s="4" t="s">
        <v>8125</v>
      </c>
      <c r="Z596" s="17">
        <v>45461.958333333336</v>
      </c>
      <c r="AA596" s="4" t="s">
        <v>8049</v>
      </c>
    </row>
    <row r="597" ht="14.25" customHeight="1">
      <c r="A597" s="11">
        <v>1779.0</v>
      </c>
      <c r="B597" s="11">
        <v>12598.0</v>
      </c>
      <c r="C597" s="11">
        <v>2013.0</v>
      </c>
      <c r="D597" s="11">
        <v>2020.0</v>
      </c>
      <c r="E597" s="12" t="s">
        <v>8120</v>
      </c>
      <c r="F597" s="11">
        <v>8.0</v>
      </c>
      <c r="G597" s="12" t="s">
        <v>8121</v>
      </c>
      <c r="H597" s="11">
        <v>2.325662358E9</v>
      </c>
      <c r="I597" s="12" t="s">
        <v>8040</v>
      </c>
      <c r="J597" s="12" t="s">
        <v>61</v>
      </c>
      <c r="K597" s="11">
        <v>1968.0</v>
      </c>
      <c r="L597" s="12" t="s">
        <v>8041</v>
      </c>
      <c r="M597" s="11">
        <v>500.0</v>
      </c>
      <c r="N597" s="11">
        <v>0.0</v>
      </c>
      <c r="O597" s="12" t="s">
        <v>8042</v>
      </c>
      <c r="P597" s="12" t="s">
        <v>8043</v>
      </c>
      <c r="Q597" s="12" t="s">
        <v>8044</v>
      </c>
      <c r="R597" s="12" t="s">
        <v>35</v>
      </c>
      <c r="S597" s="12" t="s">
        <v>8127</v>
      </c>
      <c r="T597" s="11">
        <v>2.5E8</v>
      </c>
      <c r="U597" s="11">
        <v>0.0</v>
      </c>
      <c r="V597" s="11">
        <v>2018.0</v>
      </c>
      <c r="W597" s="12" t="s">
        <v>8060</v>
      </c>
      <c r="X597" s="12" t="s">
        <v>8126</v>
      </c>
      <c r="Y597" s="12" t="s">
        <v>8125</v>
      </c>
      <c r="Z597" s="18">
        <v>45461.958333333336</v>
      </c>
      <c r="AA597" s="12" t="s">
        <v>8049</v>
      </c>
    </row>
    <row r="598" ht="14.25" customHeight="1">
      <c r="A598" s="3">
        <v>1779.0</v>
      </c>
      <c r="B598" s="3">
        <v>12598.0</v>
      </c>
      <c r="C598" s="3">
        <v>2013.0</v>
      </c>
      <c r="D598" s="3">
        <v>2020.0</v>
      </c>
      <c r="E598" s="4" t="s">
        <v>8120</v>
      </c>
      <c r="F598" s="3">
        <v>8.0</v>
      </c>
      <c r="G598" s="4" t="s">
        <v>8121</v>
      </c>
      <c r="H598" s="3">
        <v>2.325662358E9</v>
      </c>
      <c r="I598" s="4" t="s">
        <v>8040</v>
      </c>
      <c r="J598" s="4" t="s">
        <v>61</v>
      </c>
      <c r="K598" s="3">
        <v>1968.0</v>
      </c>
      <c r="L598" s="4" t="s">
        <v>8041</v>
      </c>
      <c r="M598" s="3">
        <v>500.0</v>
      </c>
      <c r="N598" s="3">
        <v>0.0</v>
      </c>
      <c r="O598" s="4" t="s">
        <v>8042</v>
      </c>
      <c r="P598" s="4" t="s">
        <v>8043</v>
      </c>
      <c r="Q598" s="4" t="s">
        <v>8044</v>
      </c>
      <c r="R598" s="4" t="s">
        <v>35</v>
      </c>
      <c r="S598" s="4" t="s">
        <v>8127</v>
      </c>
      <c r="T598" s="3">
        <v>3.9669948E8</v>
      </c>
      <c r="U598" s="3">
        <v>3.9518584543E10</v>
      </c>
      <c r="V598" s="3">
        <v>2016.0</v>
      </c>
      <c r="W598" s="4" t="s">
        <v>8060</v>
      </c>
      <c r="X598" s="4" t="s">
        <v>8124</v>
      </c>
      <c r="Y598" s="4" t="s">
        <v>8125</v>
      </c>
      <c r="Z598" s="17">
        <v>45461.958333333336</v>
      </c>
      <c r="AA598" s="4" t="s">
        <v>8049</v>
      </c>
    </row>
    <row r="599" ht="14.25" customHeight="1">
      <c r="A599" s="11">
        <v>1779.0</v>
      </c>
      <c r="B599" s="11">
        <v>12598.0</v>
      </c>
      <c r="C599" s="11">
        <v>2013.0</v>
      </c>
      <c r="D599" s="11">
        <v>2020.0</v>
      </c>
      <c r="E599" s="12" t="s">
        <v>8120</v>
      </c>
      <c r="F599" s="11">
        <v>8.0</v>
      </c>
      <c r="G599" s="12" t="s">
        <v>8121</v>
      </c>
      <c r="H599" s="11">
        <v>2.325662358E9</v>
      </c>
      <c r="I599" s="12" t="s">
        <v>8040</v>
      </c>
      <c r="J599" s="12" t="s">
        <v>61</v>
      </c>
      <c r="K599" s="11">
        <v>1968.0</v>
      </c>
      <c r="L599" s="12" t="s">
        <v>8041</v>
      </c>
      <c r="M599" s="11">
        <v>500.0</v>
      </c>
      <c r="N599" s="11">
        <v>0.0</v>
      </c>
      <c r="O599" s="12" t="s">
        <v>8042</v>
      </c>
      <c r="P599" s="12" t="s">
        <v>8043</v>
      </c>
      <c r="Q599" s="12" t="s">
        <v>8044</v>
      </c>
      <c r="R599" s="12" t="s">
        <v>35</v>
      </c>
      <c r="S599" s="12" t="s">
        <v>8127</v>
      </c>
      <c r="T599" s="11">
        <v>3.9669948E8</v>
      </c>
      <c r="U599" s="11">
        <v>3.9518584543E10</v>
      </c>
      <c r="V599" s="11">
        <v>2016.0</v>
      </c>
      <c r="W599" s="12" t="s">
        <v>8060</v>
      </c>
      <c r="X599" s="12" t="s">
        <v>8126</v>
      </c>
      <c r="Y599" s="12" t="s">
        <v>8125</v>
      </c>
      <c r="Z599" s="18">
        <v>45461.958333333336</v>
      </c>
      <c r="AA599" s="12" t="s">
        <v>8049</v>
      </c>
    </row>
    <row r="600" ht="14.25" customHeight="1">
      <c r="A600" s="3">
        <v>1779.0</v>
      </c>
      <c r="B600" s="3">
        <v>12598.0</v>
      </c>
      <c r="C600" s="3">
        <v>2013.0</v>
      </c>
      <c r="D600" s="3">
        <v>2020.0</v>
      </c>
      <c r="E600" s="4" t="s">
        <v>8120</v>
      </c>
      <c r="F600" s="3">
        <v>8.0</v>
      </c>
      <c r="G600" s="4" t="s">
        <v>8121</v>
      </c>
      <c r="H600" s="3">
        <v>2.325662358E9</v>
      </c>
      <c r="I600" s="4" t="s">
        <v>8040</v>
      </c>
      <c r="J600" s="4" t="s">
        <v>61</v>
      </c>
      <c r="K600" s="3">
        <v>1968.0</v>
      </c>
      <c r="L600" s="4" t="s">
        <v>8041</v>
      </c>
      <c r="M600" s="3">
        <v>500.0</v>
      </c>
      <c r="N600" s="3">
        <v>0.0</v>
      </c>
      <c r="O600" s="4" t="s">
        <v>8042</v>
      </c>
      <c r="P600" s="4" t="s">
        <v>8043</v>
      </c>
      <c r="Q600" s="4" t="s">
        <v>8044</v>
      </c>
      <c r="R600" s="4" t="s">
        <v>35</v>
      </c>
      <c r="S600" s="4" t="s">
        <v>8127</v>
      </c>
      <c r="T600" s="3">
        <v>4.14724502E8</v>
      </c>
      <c r="U600" s="3">
        <v>6.254067426E9</v>
      </c>
      <c r="V600" s="3">
        <v>2017.0</v>
      </c>
      <c r="W600" s="4" t="s">
        <v>8060</v>
      </c>
      <c r="X600" s="4" t="s">
        <v>8124</v>
      </c>
      <c r="Y600" s="4" t="s">
        <v>8125</v>
      </c>
      <c r="Z600" s="17">
        <v>45461.958333333336</v>
      </c>
      <c r="AA600" s="4" t="s">
        <v>8049</v>
      </c>
    </row>
    <row r="601" ht="14.25" customHeight="1">
      <c r="A601" s="11">
        <v>1779.0</v>
      </c>
      <c r="B601" s="11">
        <v>12598.0</v>
      </c>
      <c r="C601" s="11">
        <v>2013.0</v>
      </c>
      <c r="D601" s="11">
        <v>2020.0</v>
      </c>
      <c r="E601" s="12" t="s">
        <v>8120</v>
      </c>
      <c r="F601" s="11">
        <v>8.0</v>
      </c>
      <c r="G601" s="12" t="s">
        <v>8121</v>
      </c>
      <c r="H601" s="11">
        <v>2.325662358E9</v>
      </c>
      <c r="I601" s="12" t="s">
        <v>8040</v>
      </c>
      <c r="J601" s="12" t="s">
        <v>61</v>
      </c>
      <c r="K601" s="11">
        <v>1968.0</v>
      </c>
      <c r="L601" s="12" t="s">
        <v>8041</v>
      </c>
      <c r="M601" s="11">
        <v>500.0</v>
      </c>
      <c r="N601" s="11">
        <v>0.0</v>
      </c>
      <c r="O601" s="12" t="s">
        <v>8042</v>
      </c>
      <c r="P601" s="12" t="s">
        <v>8043</v>
      </c>
      <c r="Q601" s="12" t="s">
        <v>8044</v>
      </c>
      <c r="R601" s="12" t="s">
        <v>35</v>
      </c>
      <c r="S601" s="12" t="s">
        <v>8127</v>
      </c>
      <c r="T601" s="11">
        <v>4.14724502E8</v>
      </c>
      <c r="U601" s="11">
        <v>6.254067426E9</v>
      </c>
      <c r="V601" s="11">
        <v>2017.0</v>
      </c>
      <c r="W601" s="12" t="s">
        <v>8060</v>
      </c>
      <c r="X601" s="12" t="s">
        <v>8126</v>
      </c>
      <c r="Y601" s="12" t="s">
        <v>8125</v>
      </c>
      <c r="Z601" s="18">
        <v>45461.958333333336</v>
      </c>
      <c r="AA601" s="12" t="s">
        <v>8049</v>
      </c>
    </row>
    <row r="602" ht="14.25" customHeight="1">
      <c r="A602" s="3">
        <v>1590.0</v>
      </c>
      <c r="B602" s="3">
        <v>12412.0</v>
      </c>
      <c r="C602" s="3">
        <v>2012.0</v>
      </c>
      <c r="D602" s="3">
        <v>2020.0</v>
      </c>
      <c r="E602" s="4" t="s">
        <v>8128</v>
      </c>
      <c r="F602" s="3">
        <v>9.0</v>
      </c>
      <c r="G602" s="4" t="s">
        <v>8121</v>
      </c>
      <c r="H602" s="3">
        <v>1.7749814E8</v>
      </c>
      <c r="I602" s="4" t="s">
        <v>8040</v>
      </c>
      <c r="J602" s="4" t="s">
        <v>44</v>
      </c>
      <c r="K602" s="3">
        <v>1201.0</v>
      </c>
      <c r="L602" s="4" t="s">
        <v>8129</v>
      </c>
      <c r="M602" s="3">
        <v>214.0</v>
      </c>
      <c r="N602" s="3">
        <v>0.0</v>
      </c>
      <c r="O602" s="4" t="s">
        <v>8091</v>
      </c>
      <c r="P602" s="4" t="s">
        <v>8043</v>
      </c>
      <c r="Q602" s="4" t="s">
        <v>8092</v>
      </c>
      <c r="R602" s="4" t="s">
        <v>578</v>
      </c>
      <c r="S602" s="4" t="s">
        <v>8130</v>
      </c>
      <c r="T602" s="3">
        <v>0.0</v>
      </c>
      <c r="U602" s="3">
        <v>0.0</v>
      </c>
      <c r="V602" s="3">
        <v>2019.0</v>
      </c>
      <c r="W602" s="4" t="s">
        <v>8080</v>
      </c>
      <c r="X602" s="4" t="s">
        <v>8081</v>
      </c>
      <c r="Y602" s="4" t="s">
        <v>8082</v>
      </c>
      <c r="Z602" s="17">
        <v>45461.958333333336</v>
      </c>
      <c r="AA602" s="4" t="s">
        <v>8049</v>
      </c>
    </row>
    <row r="603" ht="14.25" customHeight="1">
      <c r="A603" s="11">
        <v>1590.0</v>
      </c>
      <c r="B603" s="11">
        <v>12412.0</v>
      </c>
      <c r="C603" s="11">
        <v>2012.0</v>
      </c>
      <c r="D603" s="11">
        <v>2020.0</v>
      </c>
      <c r="E603" s="12" t="s">
        <v>8128</v>
      </c>
      <c r="F603" s="11">
        <v>9.0</v>
      </c>
      <c r="G603" s="12" t="s">
        <v>8121</v>
      </c>
      <c r="H603" s="11">
        <v>1.7749814E8</v>
      </c>
      <c r="I603" s="12" t="s">
        <v>8040</v>
      </c>
      <c r="J603" s="12" t="s">
        <v>44</v>
      </c>
      <c r="K603" s="11">
        <v>1201.0</v>
      </c>
      <c r="L603" s="12" t="s">
        <v>8129</v>
      </c>
      <c r="M603" s="11">
        <v>214.0</v>
      </c>
      <c r="N603" s="11">
        <v>0.0</v>
      </c>
      <c r="O603" s="12" t="s">
        <v>8091</v>
      </c>
      <c r="P603" s="12" t="s">
        <v>8043</v>
      </c>
      <c r="Q603" s="12" t="s">
        <v>8092</v>
      </c>
      <c r="R603" s="12" t="s">
        <v>578</v>
      </c>
      <c r="S603" s="12" t="s">
        <v>8130</v>
      </c>
      <c r="T603" s="11">
        <v>5770105.0</v>
      </c>
      <c r="U603" s="11">
        <v>0.0</v>
      </c>
      <c r="V603" s="11">
        <v>2017.0</v>
      </c>
      <c r="W603" s="12" t="s">
        <v>8080</v>
      </c>
      <c r="X603" s="12" t="s">
        <v>8081</v>
      </c>
      <c r="Y603" s="12" t="s">
        <v>8082</v>
      </c>
      <c r="Z603" s="18">
        <v>45461.958333333336</v>
      </c>
      <c r="AA603" s="12" t="s">
        <v>8049</v>
      </c>
    </row>
    <row r="604" ht="14.25" customHeight="1">
      <c r="A604" s="3">
        <v>1590.0</v>
      </c>
      <c r="B604" s="3">
        <v>12412.0</v>
      </c>
      <c r="C604" s="3">
        <v>2012.0</v>
      </c>
      <c r="D604" s="3">
        <v>2020.0</v>
      </c>
      <c r="E604" s="4" t="s">
        <v>8128</v>
      </c>
      <c r="F604" s="3">
        <v>9.0</v>
      </c>
      <c r="G604" s="4" t="s">
        <v>8121</v>
      </c>
      <c r="H604" s="3">
        <v>1.7749814E8</v>
      </c>
      <c r="I604" s="4" t="s">
        <v>8040</v>
      </c>
      <c r="J604" s="4" t="s">
        <v>44</v>
      </c>
      <c r="K604" s="3">
        <v>1201.0</v>
      </c>
      <c r="L604" s="4" t="s">
        <v>8129</v>
      </c>
      <c r="M604" s="3">
        <v>214.0</v>
      </c>
      <c r="N604" s="3">
        <v>0.0</v>
      </c>
      <c r="O604" s="4" t="s">
        <v>8091</v>
      </c>
      <c r="P604" s="4" t="s">
        <v>8043</v>
      </c>
      <c r="Q604" s="4" t="s">
        <v>8092</v>
      </c>
      <c r="R604" s="4" t="s">
        <v>578</v>
      </c>
      <c r="S604" s="4" t="s">
        <v>8130</v>
      </c>
      <c r="T604" s="3">
        <v>8391798.0</v>
      </c>
      <c r="U604" s="3">
        <v>1.078072463E9</v>
      </c>
      <c r="V604" s="3">
        <v>2016.0</v>
      </c>
      <c r="W604" s="4" t="s">
        <v>8080</v>
      </c>
      <c r="X604" s="4" t="s">
        <v>8081</v>
      </c>
      <c r="Y604" s="4" t="s">
        <v>8082</v>
      </c>
      <c r="Z604" s="17">
        <v>45461.958333333336</v>
      </c>
      <c r="AA604" s="4" t="s">
        <v>8049</v>
      </c>
    </row>
    <row r="605" ht="14.25" customHeight="1">
      <c r="A605" s="11">
        <v>1590.0</v>
      </c>
      <c r="B605" s="11">
        <v>12412.0</v>
      </c>
      <c r="C605" s="11">
        <v>2012.0</v>
      </c>
      <c r="D605" s="11">
        <v>2020.0</v>
      </c>
      <c r="E605" s="12" t="s">
        <v>8128</v>
      </c>
      <c r="F605" s="11">
        <v>9.0</v>
      </c>
      <c r="G605" s="12" t="s">
        <v>8121</v>
      </c>
      <c r="H605" s="11">
        <v>1.7749814E8</v>
      </c>
      <c r="I605" s="12" t="s">
        <v>8040</v>
      </c>
      <c r="J605" s="12" t="s">
        <v>44</v>
      </c>
      <c r="K605" s="11">
        <v>1201.0</v>
      </c>
      <c r="L605" s="12" t="s">
        <v>8129</v>
      </c>
      <c r="M605" s="11">
        <v>214.0</v>
      </c>
      <c r="N605" s="11">
        <v>0.0</v>
      </c>
      <c r="O605" s="12" t="s">
        <v>8091</v>
      </c>
      <c r="P605" s="12" t="s">
        <v>8043</v>
      </c>
      <c r="Q605" s="12" t="s">
        <v>8092</v>
      </c>
      <c r="R605" s="12" t="s">
        <v>578</v>
      </c>
      <c r="S605" s="12" t="s">
        <v>8130</v>
      </c>
      <c r="T605" s="11">
        <v>9154650.0</v>
      </c>
      <c r="U605" s="11">
        <v>1.0</v>
      </c>
      <c r="V605" s="11">
        <v>2018.0</v>
      </c>
      <c r="W605" s="12" t="s">
        <v>8080</v>
      </c>
      <c r="X605" s="12" t="s">
        <v>8081</v>
      </c>
      <c r="Y605" s="12" t="s">
        <v>8082</v>
      </c>
      <c r="Z605" s="18">
        <v>45461.958333333336</v>
      </c>
      <c r="AA605" s="12" t="s">
        <v>8049</v>
      </c>
    </row>
    <row r="606" ht="14.25" customHeight="1">
      <c r="A606" s="3">
        <v>1590.0</v>
      </c>
      <c r="B606" s="3">
        <v>12412.0</v>
      </c>
      <c r="C606" s="3">
        <v>2012.0</v>
      </c>
      <c r="D606" s="3">
        <v>2020.0</v>
      </c>
      <c r="E606" s="4" t="s">
        <v>8128</v>
      </c>
      <c r="F606" s="3">
        <v>9.0</v>
      </c>
      <c r="G606" s="4" t="s">
        <v>8121</v>
      </c>
      <c r="H606" s="3">
        <v>1.7749814E8</v>
      </c>
      <c r="I606" s="4" t="s">
        <v>8040</v>
      </c>
      <c r="J606" s="4" t="s">
        <v>44</v>
      </c>
      <c r="K606" s="3">
        <v>1201.0</v>
      </c>
      <c r="L606" s="4" t="s">
        <v>8129</v>
      </c>
      <c r="M606" s="3">
        <v>214.0</v>
      </c>
      <c r="N606" s="3">
        <v>0.0</v>
      </c>
      <c r="O606" s="4" t="s">
        <v>8091</v>
      </c>
      <c r="P606" s="4" t="s">
        <v>8043</v>
      </c>
      <c r="Q606" s="4" t="s">
        <v>8092</v>
      </c>
      <c r="R606" s="4" t="s">
        <v>578</v>
      </c>
      <c r="S606" s="4" t="s">
        <v>8099</v>
      </c>
      <c r="T606" s="3">
        <v>135805.0</v>
      </c>
      <c r="U606" s="3">
        <v>6.37915448E8</v>
      </c>
      <c r="V606" s="3">
        <v>2019.0</v>
      </c>
      <c r="W606" s="4" t="s">
        <v>8080</v>
      </c>
      <c r="X606" s="4" t="s">
        <v>8081</v>
      </c>
      <c r="Y606" s="4" t="s">
        <v>8082</v>
      </c>
      <c r="Z606" s="17">
        <v>45461.958333333336</v>
      </c>
      <c r="AA606" s="4" t="s">
        <v>8049</v>
      </c>
    </row>
    <row r="607" ht="14.25" customHeight="1">
      <c r="A607" s="11">
        <v>1590.0</v>
      </c>
      <c r="B607" s="11">
        <v>12412.0</v>
      </c>
      <c r="C607" s="11">
        <v>2012.0</v>
      </c>
      <c r="D607" s="11">
        <v>2020.0</v>
      </c>
      <c r="E607" s="12" t="s">
        <v>8128</v>
      </c>
      <c r="F607" s="11">
        <v>9.0</v>
      </c>
      <c r="G607" s="12" t="s">
        <v>8121</v>
      </c>
      <c r="H607" s="11">
        <v>1.7749814E8</v>
      </c>
      <c r="I607" s="12" t="s">
        <v>8040</v>
      </c>
      <c r="J607" s="12" t="s">
        <v>44</v>
      </c>
      <c r="K607" s="11">
        <v>1201.0</v>
      </c>
      <c r="L607" s="12" t="s">
        <v>8129</v>
      </c>
      <c r="M607" s="11">
        <v>214.0</v>
      </c>
      <c r="N607" s="11">
        <v>0.0</v>
      </c>
      <c r="O607" s="12" t="s">
        <v>8091</v>
      </c>
      <c r="P607" s="12" t="s">
        <v>8043</v>
      </c>
      <c r="Q607" s="12" t="s">
        <v>8092</v>
      </c>
      <c r="R607" s="12" t="s">
        <v>8131</v>
      </c>
      <c r="S607" s="12" t="s">
        <v>8123</v>
      </c>
      <c r="T607" s="11">
        <v>3081620.0</v>
      </c>
      <c r="U607" s="11">
        <v>1.0</v>
      </c>
      <c r="V607" s="11">
        <v>2018.0</v>
      </c>
      <c r="W607" s="12" t="s">
        <v>8080</v>
      </c>
      <c r="X607" s="12" t="s">
        <v>8081</v>
      </c>
      <c r="Y607" s="12" t="s">
        <v>8082</v>
      </c>
      <c r="Z607" s="18">
        <v>45461.958333333336</v>
      </c>
      <c r="AA607" s="12" t="s">
        <v>8049</v>
      </c>
    </row>
    <row r="608" ht="14.25" customHeight="1">
      <c r="A608" s="3">
        <v>1590.0</v>
      </c>
      <c r="B608" s="3">
        <v>12412.0</v>
      </c>
      <c r="C608" s="3">
        <v>2012.0</v>
      </c>
      <c r="D608" s="3">
        <v>2020.0</v>
      </c>
      <c r="E608" s="4" t="s">
        <v>8128</v>
      </c>
      <c r="F608" s="3">
        <v>9.0</v>
      </c>
      <c r="G608" s="4" t="s">
        <v>8121</v>
      </c>
      <c r="H608" s="3">
        <v>1.7749814E8</v>
      </c>
      <c r="I608" s="4" t="s">
        <v>8040</v>
      </c>
      <c r="J608" s="4" t="s">
        <v>44</v>
      </c>
      <c r="K608" s="3">
        <v>1201.0</v>
      </c>
      <c r="L608" s="4" t="s">
        <v>8129</v>
      </c>
      <c r="M608" s="3">
        <v>214.0</v>
      </c>
      <c r="N608" s="3">
        <v>0.0</v>
      </c>
      <c r="O608" s="4" t="s">
        <v>8091</v>
      </c>
      <c r="P608" s="4" t="s">
        <v>8043</v>
      </c>
      <c r="Q608" s="4" t="s">
        <v>8092</v>
      </c>
      <c r="R608" s="4" t="s">
        <v>8131</v>
      </c>
      <c r="S608" s="4" t="s">
        <v>8123</v>
      </c>
      <c r="T608" s="3">
        <v>6790153.0</v>
      </c>
      <c r="U608" s="3">
        <v>4.16666561E8</v>
      </c>
      <c r="V608" s="3">
        <v>2016.0</v>
      </c>
      <c r="W608" s="4" t="s">
        <v>8080</v>
      </c>
      <c r="X608" s="4" t="s">
        <v>8081</v>
      </c>
      <c r="Y608" s="4" t="s">
        <v>8082</v>
      </c>
      <c r="Z608" s="17">
        <v>45461.958333333336</v>
      </c>
      <c r="AA608" s="4" t="s">
        <v>8049</v>
      </c>
    </row>
    <row r="609" ht="14.25" customHeight="1">
      <c r="A609" s="11">
        <v>1590.0</v>
      </c>
      <c r="B609" s="11">
        <v>12412.0</v>
      </c>
      <c r="C609" s="11">
        <v>2012.0</v>
      </c>
      <c r="D609" s="11">
        <v>2020.0</v>
      </c>
      <c r="E609" s="12" t="s">
        <v>8128</v>
      </c>
      <c r="F609" s="11">
        <v>9.0</v>
      </c>
      <c r="G609" s="12" t="s">
        <v>8121</v>
      </c>
      <c r="H609" s="11">
        <v>1.7749814E8</v>
      </c>
      <c r="I609" s="12" t="s">
        <v>8040</v>
      </c>
      <c r="J609" s="12" t="s">
        <v>44</v>
      </c>
      <c r="K609" s="11">
        <v>1201.0</v>
      </c>
      <c r="L609" s="12" t="s">
        <v>8129</v>
      </c>
      <c r="M609" s="11">
        <v>214.0</v>
      </c>
      <c r="N609" s="11">
        <v>0.0</v>
      </c>
      <c r="O609" s="12" t="s">
        <v>8091</v>
      </c>
      <c r="P609" s="12" t="s">
        <v>8043</v>
      </c>
      <c r="Q609" s="12" t="s">
        <v>8092</v>
      </c>
      <c r="R609" s="12" t="s">
        <v>8131</v>
      </c>
      <c r="S609" s="12" t="s">
        <v>8123</v>
      </c>
      <c r="T609" s="11">
        <v>7548470.0</v>
      </c>
      <c r="U609" s="11">
        <v>0.0</v>
      </c>
      <c r="V609" s="11">
        <v>2017.0</v>
      </c>
      <c r="W609" s="12" t="s">
        <v>8080</v>
      </c>
      <c r="X609" s="12" t="s">
        <v>8081</v>
      </c>
      <c r="Y609" s="12" t="s">
        <v>8082</v>
      </c>
      <c r="Z609" s="18">
        <v>45461.958333333336</v>
      </c>
      <c r="AA609" s="12" t="s">
        <v>8049</v>
      </c>
    </row>
    <row r="610" ht="14.25" customHeight="1">
      <c r="A610" s="3">
        <v>1590.0</v>
      </c>
      <c r="B610" s="3">
        <v>12412.0</v>
      </c>
      <c r="C610" s="3">
        <v>2012.0</v>
      </c>
      <c r="D610" s="3">
        <v>2020.0</v>
      </c>
      <c r="E610" s="4" t="s">
        <v>8128</v>
      </c>
      <c r="F610" s="3">
        <v>9.0</v>
      </c>
      <c r="G610" s="4" t="s">
        <v>8121</v>
      </c>
      <c r="H610" s="3">
        <v>1.7749814E8</v>
      </c>
      <c r="I610" s="4" t="s">
        <v>8040</v>
      </c>
      <c r="J610" s="4" t="s">
        <v>44</v>
      </c>
      <c r="K610" s="3">
        <v>1201.0</v>
      </c>
      <c r="L610" s="4" t="s">
        <v>8106</v>
      </c>
      <c r="M610" s="3">
        <v>5447.0</v>
      </c>
      <c r="N610" s="3">
        <v>0.0</v>
      </c>
      <c r="O610" s="4" t="s">
        <v>8101</v>
      </c>
      <c r="P610" s="4" t="s">
        <v>8043</v>
      </c>
      <c r="Q610" s="4" t="s">
        <v>8092</v>
      </c>
      <c r="R610" s="4" t="s">
        <v>578</v>
      </c>
      <c r="S610" s="4" t="s">
        <v>8130</v>
      </c>
      <c r="T610" s="3">
        <v>0.0</v>
      </c>
      <c r="U610" s="3">
        <v>0.0</v>
      </c>
      <c r="V610" s="3">
        <v>2019.0</v>
      </c>
      <c r="W610" s="4" t="s">
        <v>8080</v>
      </c>
      <c r="X610" s="4" t="s">
        <v>8081</v>
      </c>
      <c r="Y610" s="4" t="s">
        <v>8082</v>
      </c>
      <c r="Z610" s="17">
        <v>45461.958333333336</v>
      </c>
      <c r="AA610" s="4" t="s">
        <v>8049</v>
      </c>
    </row>
    <row r="611" ht="14.25" customHeight="1">
      <c r="A611" s="11">
        <v>1590.0</v>
      </c>
      <c r="B611" s="11">
        <v>12412.0</v>
      </c>
      <c r="C611" s="11">
        <v>2012.0</v>
      </c>
      <c r="D611" s="11">
        <v>2020.0</v>
      </c>
      <c r="E611" s="12" t="s">
        <v>8128</v>
      </c>
      <c r="F611" s="11">
        <v>9.0</v>
      </c>
      <c r="G611" s="12" t="s">
        <v>8121</v>
      </c>
      <c r="H611" s="11">
        <v>1.7749814E8</v>
      </c>
      <c r="I611" s="12" t="s">
        <v>8040</v>
      </c>
      <c r="J611" s="12" t="s">
        <v>44</v>
      </c>
      <c r="K611" s="11">
        <v>1201.0</v>
      </c>
      <c r="L611" s="12" t="s">
        <v>8106</v>
      </c>
      <c r="M611" s="11">
        <v>5447.0</v>
      </c>
      <c r="N611" s="11">
        <v>0.0</v>
      </c>
      <c r="O611" s="12" t="s">
        <v>8101</v>
      </c>
      <c r="P611" s="12" t="s">
        <v>8043</v>
      </c>
      <c r="Q611" s="12" t="s">
        <v>8092</v>
      </c>
      <c r="R611" s="12" t="s">
        <v>578</v>
      </c>
      <c r="S611" s="12" t="s">
        <v>8130</v>
      </c>
      <c r="T611" s="11">
        <v>5770105.0</v>
      </c>
      <c r="U611" s="11">
        <v>0.0</v>
      </c>
      <c r="V611" s="11">
        <v>2017.0</v>
      </c>
      <c r="W611" s="12" t="s">
        <v>8080</v>
      </c>
      <c r="X611" s="12" t="s">
        <v>8081</v>
      </c>
      <c r="Y611" s="12" t="s">
        <v>8082</v>
      </c>
      <c r="Z611" s="18">
        <v>45461.958333333336</v>
      </c>
      <c r="AA611" s="12" t="s">
        <v>8049</v>
      </c>
    </row>
    <row r="612" ht="14.25" customHeight="1">
      <c r="A612" s="3">
        <v>1590.0</v>
      </c>
      <c r="B612" s="3">
        <v>12412.0</v>
      </c>
      <c r="C612" s="3">
        <v>2012.0</v>
      </c>
      <c r="D612" s="3">
        <v>2020.0</v>
      </c>
      <c r="E612" s="4" t="s">
        <v>8128</v>
      </c>
      <c r="F612" s="3">
        <v>9.0</v>
      </c>
      <c r="G612" s="4" t="s">
        <v>8121</v>
      </c>
      <c r="H612" s="3">
        <v>1.7749814E8</v>
      </c>
      <c r="I612" s="4" t="s">
        <v>8040</v>
      </c>
      <c r="J612" s="4" t="s">
        <v>44</v>
      </c>
      <c r="K612" s="3">
        <v>1201.0</v>
      </c>
      <c r="L612" s="4" t="s">
        <v>8106</v>
      </c>
      <c r="M612" s="3">
        <v>5447.0</v>
      </c>
      <c r="N612" s="3">
        <v>0.0</v>
      </c>
      <c r="O612" s="4" t="s">
        <v>8101</v>
      </c>
      <c r="P612" s="4" t="s">
        <v>8043</v>
      </c>
      <c r="Q612" s="4" t="s">
        <v>8092</v>
      </c>
      <c r="R612" s="4" t="s">
        <v>578</v>
      </c>
      <c r="S612" s="4" t="s">
        <v>8130</v>
      </c>
      <c r="T612" s="3">
        <v>8391798.0</v>
      </c>
      <c r="U612" s="3">
        <v>1.078072463E9</v>
      </c>
      <c r="V612" s="3">
        <v>2016.0</v>
      </c>
      <c r="W612" s="4" t="s">
        <v>8080</v>
      </c>
      <c r="X612" s="4" t="s">
        <v>8081</v>
      </c>
      <c r="Y612" s="4" t="s">
        <v>8082</v>
      </c>
      <c r="Z612" s="17">
        <v>45461.958333333336</v>
      </c>
      <c r="AA612" s="4" t="s">
        <v>8049</v>
      </c>
    </row>
    <row r="613" ht="14.25" customHeight="1">
      <c r="A613" s="11">
        <v>1590.0</v>
      </c>
      <c r="B613" s="11">
        <v>12412.0</v>
      </c>
      <c r="C613" s="11">
        <v>2012.0</v>
      </c>
      <c r="D613" s="11">
        <v>2020.0</v>
      </c>
      <c r="E613" s="12" t="s">
        <v>8128</v>
      </c>
      <c r="F613" s="11">
        <v>9.0</v>
      </c>
      <c r="G613" s="12" t="s">
        <v>8121</v>
      </c>
      <c r="H613" s="11">
        <v>1.7749814E8</v>
      </c>
      <c r="I613" s="12" t="s">
        <v>8040</v>
      </c>
      <c r="J613" s="12" t="s">
        <v>44</v>
      </c>
      <c r="K613" s="11">
        <v>1201.0</v>
      </c>
      <c r="L613" s="12" t="s">
        <v>8106</v>
      </c>
      <c r="M613" s="11">
        <v>5447.0</v>
      </c>
      <c r="N613" s="11">
        <v>0.0</v>
      </c>
      <c r="O613" s="12" t="s">
        <v>8101</v>
      </c>
      <c r="P613" s="12" t="s">
        <v>8043</v>
      </c>
      <c r="Q613" s="12" t="s">
        <v>8092</v>
      </c>
      <c r="R613" s="12" t="s">
        <v>578</v>
      </c>
      <c r="S613" s="12" t="s">
        <v>8130</v>
      </c>
      <c r="T613" s="11">
        <v>9154650.0</v>
      </c>
      <c r="U613" s="11">
        <v>1.0</v>
      </c>
      <c r="V613" s="11">
        <v>2018.0</v>
      </c>
      <c r="W613" s="12" t="s">
        <v>8080</v>
      </c>
      <c r="X613" s="12" t="s">
        <v>8081</v>
      </c>
      <c r="Y613" s="12" t="s">
        <v>8082</v>
      </c>
      <c r="Z613" s="18">
        <v>45461.958333333336</v>
      </c>
      <c r="AA613" s="12" t="s">
        <v>8049</v>
      </c>
    </row>
    <row r="614" ht="14.25" customHeight="1">
      <c r="A614" s="3">
        <v>1590.0</v>
      </c>
      <c r="B614" s="3">
        <v>12412.0</v>
      </c>
      <c r="C614" s="3">
        <v>2012.0</v>
      </c>
      <c r="D614" s="3">
        <v>2020.0</v>
      </c>
      <c r="E614" s="4" t="s">
        <v>8128</v>
      </c>
      <c r="F614" s="3">
        <v>9.0</v>
      </c>
      <c r="G614" s="4" t="s">
        <v>8121</v>
      </c>
      <c r="H614" s="3">
        <v>1.7749814E8</v>
      </c>
      <c r="I614" s="4" t="s">
        <v>8040</v>
      </c>
      <c r="J614" s="4" t="s">
        <v>44</v>
      </c>
      <c r="K614" s="3">
        <v>1201.0</v>
      </c>
      <c r="L614" s="4" t="s">
        <v>8106</v>
      </c>
      <c r="M614" s="3">
        <v>5447.0</v>
      </c>
      <c r="N614" s="3">
        <v>0.0</v>
      </c>
      <c r="O614" s="4" t="s">
        <v>8101</v>
      </c>
      <c r="P614" s="4" t="s">
        <v>8043</v>
      </c>
      <c r="Q614" s="4" t="s">
        <v>8092</v>
      </c>
      <c r="R614" s="4" t="s">
        <v>578</v>
      </c>
      <c r="S614" s="4" t="s">
        <v>8099</v>
      </c>
      <c r="T614" s="3">
        <v>135805.0</v>
      </c>
      <c r="U614" s="3">
        <v>6.37915448E8</v>
      </c>
      <c r="V614" s="3">
        <v>2019.0</v>
      </c>
      <c r="W614" s="4" t="s">
        <v>8080</v>
      </c>
      <c r="X614" s="4" t="s">
        <v>8081</v>
      </c>
      <c r="Y614" s="4" t="s">
        <v>8082</v>
      </c>
      <c r="Z614" s="17">
        <v>45461.958333333336</v>
      </c>
      <c r="AA614" s="4" t="s">
        <v>8049</v>
      </c>
    </row>
    <row r="615" ht="14.25" customHeight="1">
      <c r="A615" s="11">
        <v>1590.0</v>
      </c>
      <c r="B615" s="11">
        <v>12412.0</v>
      </c>
      <c r="C615" s="11">
        <v>2012.0</v>
      </c>
      <c r="D615" s="11">
        <v>2020.0</v>
      </c>
      <c r="E615" s="12" t="s">
        <v>8128</v>
      </c>
      <c r="F615" s="11">
        <v>9.0</v>
      </c>
      <c r="G615" s="12" t="s">
        <v>8121</v>
      </c>
      <c r="H615" s="11">
        <v>1.7749814E8</v>
      </c>
      <c r="I615" s="12" t="s">
        <v>8040</v>
      </c>
      <c r="J615" s="12" t="s">
        <v>44</v>
      </c>
      <c r="K615" s="11">
        <v>1201.0</v>
      </c>
      <c r="L615" s="12" t="s">
        <v>8106</v>
      </c>
      <c r="M615" s="11">
        <v>5447.0</v>
      </c>
      <c r="N615" s="11">
        <v>0.0</v>
      </c>
      <c r="O615" s="12" t="s">
        <v>8101</v>
      </c>
      <c r="P615" s="12" t="s">
        <v>8043</v>
      </c>
      <c r="Q615" s="12" t="s">
        <v>8092</v>
      </c>
      <c r="R615" s="12" t="s">
        <v>8131</v>
      </c>
      <c r="S615" s="12" t="s">
        <v>8123</v>
      </c>
      <c r="T615" s="11">
        <v>3081620.0</v>
      </c>
      <c r="U615" s="11">
        <v>1.0</v>
      </c>
      <c r="V615" s="11">
        <v>2018.0</v>
      </c>
      <c r="W615" s="12" t="s">
        <v>8080</v>
      </c>
      <c r="X615" s="12" t="s">
        <v>8081</v>
      </c>
      <c r="Y615" s="12" t="s">
        <v>8082</v>
      </c>
      <c r="Z615" s="18">
        <v>45461.958333333336</v>
      </c>
      <c r="AA615" s="12" t="s">
        <v>8049</v>
      </c>
    </row>
    <row r="616" ht="14.25" customHeight="1">
      <c r="A616" s="3">
        <v>1590.0</v>
      </c>
      <c r="B616" s="3">
        <v>12412.0</v>
      </c>
      <c r="C616" s="3">
        <v>2012.0</v>
      </c>
      <c r="D616" s="3">
        <v>2020.0</v>
      </c>
      <c r="E616" s="4" t="s">
        <v>8128</v>
      </c>
      <c r="F616" s="3">
        <v>9.0</v>
      </c>
      <c r="G616" s="4" t="s">
        <v>8121</v>
      </c>
      <c r="H616" s="3">
        <v>1.7749814E8</v>
      </c>
      <c r="I616" s="4" t="s">
        <v>8040</v>
      </c>
      <c r="J616" s="4" t="s">
        <v>44</v>
      </c>
      <c r="K616" s="3">
        <v>1201.0</v>
      </c>
      <c r="L616" s="4" t="s">
        <v>8106</v>
      </c>
      <c r="M616" s="3">
        <v>5447.0</v>
      </c>
      <c r="N616" s="3">
        <v>0.0</v>
      </c>
      <c r="O616" s="4" t="s">
        <v>8101</v>
      </c>
      <c r="P616" s="4" t="s">
        <v>8043</v>
      </c>
      <c r="Q616" s="4" t="s">
        <v>8092</v>
      </c>
      <c r="R616" s="4" t="s">
        <v>8131</v>
      </c>
      <c r="S616" s="4" t="s">
        <v>8123</v>
      </c>
      <c r="T616" s="3">
        <v>6790153.0</v>
      </c>
      <c r="U616" s="3">
        <v>4.16666561E8</v>
      </c>
      <c r="V616" s="3">
        <v>2016.0</v>
      </c>
      <c r="W616" s="4" t="s">
        <v>8080</v>
      </c>
      <c r="X616" s="4" t="s">
        <v>8081</v>
      </c>
      <c r="Y616" s="4" t="s">
        <v>8082</v>
      </c>
      <c r="Z616" s="17">
        <v>45461.958333333336</v>
      </c>
      <c r="AA616" s="4" t="s">
        <v>8049</v>
      </c>
    </row>
    <row r="617" ht="14.25" customHeight="1">
      <c r="A617" s="11">
        <v>1590.0</v>
      </c>
      <c r="B617" s="11">
        <v>12412.0</v>
      </c>
      <c r="C617" s="11">
        <v>2012.0</v>
      </c>
      <c r="D617" s="11">
        <v>2020.0</v>
      </c>
      <c r="E617" s="12" t="s">
        <v>8128</v>
      </c>
      <c r="F617" s="11">
        <v>9.0</v>
      </c>
      <c r="G617" s="12" t="s">
        <v>8121</v>
      </c>
      <c r="H617" s="11">
        <v>1.7749814E8</v>
      </c>
      <c r="I617" s="12" t="s">
        <v>8040</v>
      </c>
      <c r="J617" s="12" t="s">
        <v>44</v>
      </c>
      <c r="K617" s="11">
        <v>1201.0</v>
      </c>
      <c r="L617" s="12" t="s">
        <v>8106</v>
      </c>
      <c r="M617" s="11">
        <v>5447.0</v>
      </c>
      <c r="N617" s="11">
        <v>0.0</v>
      </c>
      <c r="O617" s="12" t="s">
        <v>8101</v>
      </c>
      <c r="P617" s="12" t="s">
        <v>8043</v>
      </c>
      <c r="Q617" s="12" t="s">
        <v>8092</v>
      </c>
      <c r="R617" s="12" t="s">
        <v>8131</v>
      </c>
      <c r="S617" s="12" t="s">
        <v>8123</v>
      </c>
      <c r="T617" s="11">
        <v>7548470.0</v>
      </c>
      <c r="U617" s="11">
        <v>0.0</v>
      </c>
      <c r="V617" s="11">
        <v>2017.0</v>
      </c>
      <c r="W617" s="12" t="s">
        <v>8080</v>
      </c>
      <c r="X617" s="12" t="s">
        <v>8081</v>
      </c>
      <c r="Y617" s="12" t="s">
        <v>8082</v>
      </c>
      <c r="Z617" s="18">
        <v>45461.958333333336</v>
      </c>
      <c r="AA617" s="12" t="s">
        <v>8049</v>
      </c>
    </row>
    <row r="618" ht="14.25" customHeight="1">
      <c r="A618" s="3">
        <v>1585.0</v>
      </c>
      <c r="B618" s="3">
        <v>12408.0</v>
      </c>
      <c r="C618" s="3">
        <v>2012.0</v>
      </c>
      <c r="D618" s="3">
        <v>2021.0</v>
      </c>
      <c r="E618" s="4" t="s">
        <v>8132</v>
      </c>
      <c r="F618" s="3">
        <v>10.0</v>
      </c>
      <c r="G618" s="4" t="s">
        <v>7801</v>
      </c>
      <c r="H618" s="3">
        <v>3.50215717E8</v>
      </c>
      <c r="I618" s="4" t="s">
        <v>8040</v>
      </c>
      <c r="J618" s="4" t="s">
        <v>44</v>
      </c>
      <c r="K618" s="3">
        <v>7896.0</v>
      </c>
      <c r="L618" s="4" t="s">
        <v>8100</v>
      </c>
      <c r="M618" s="3">
        <v>66124.0</v>
      </c>
      <c r="N618" s="3">
        <v>308476.0</v>
      </c>
      <c r="O618" s="4" t="s">
        <v>8101</v>
      </c>
      <c r="P618" s="4" t="s">
        <v>8043</v>
      </c>
      <c r="Q618" s="4" t="s">
        <v>8092</v>
      </c>
      <c r="R618" s="4" t="s">
        <v>578</v>
      </c>
      <c r="S618" s="4" t="s">
        <v>8130</v>
      </c>
      <c r="T618" s="3">
        <v>0.0</v>
      </c>
      <c r="U618" s="3">
        <v>0.0</v>
      </c>
      <c r="V618" s="3">
        <v>2019.0</v>
      </c>
      <c r="W618" s="4" t="s">
        <v>8133</v>
      </c>
      <c r="X618" s="4" t="s">
        <v>8134</v>
      </c>
      <c r="Y618" s="4" t="s">
        <v>8135</v>
      </c>
      <c r="Z618" s="17">
        <v>45461.958333333336</v>
      </c>
      <c r="AA618" s="4" t="s">
        <v>8049</v>
      </c>
    </row>
    <row r="619" ht="14.25" customHeight="1">
      <c r="A619" s="11">
        <v>1585.0</v>
      </c>
      <c r="B619" s="11">
        <v>12408.0</v>
      </c>
      <c r="C619" s="11">
        <v>2012.0</v>
      </c>
      <c r="D619" s="11">
        <v>2021.0</v>
      </c>
      <c r="E619" s="12" t="s">
        <v>8132</v>
      </c>
      <c r="F619" s="11">
        <v>10.0</v>
      </c>
      <c r="G619" s="12" t="s">
        <v>7801</v>
      </c>
      <c r="H619" s="11">
        <v>3.50215717E8</v>
      </c>
      <c r="I619" s="12" t="s">
        <v>8040</v>
      </c>
      <c r="J619" s="12" t="s">
        <v>44</v>
      </c>
      <c r="K619" s="11">
        <v>7896.0</v>
      </c>
      <c r="L619" s="12" t="s">
        <v>8100</v>
      </c>
      <c r="M619" s="11">
        <v>66124.0</v>
      </c>
      <c r="N619" s="11">
        <v>308476.0</v>
      </c>
      <c r="O619" s="12" t="s">
        <v>8101</v>
      </c>
      <c r="P619" s="12" t="s">
        <v>8043</v>
      </c>
      <c r="Q619" s="12" t="s">
        <v>8092</v>
      </c>
      <c r="R619" s="12" t="s">
        <v>578</v>
      </c>
      <c r="S619" s="12" t="s">
        <v>8130</v>
      </c>
      <c r="T619" s="11">
        <v>3.078014E7</v>
      </c>
      <c r="U619" s="11">
        <v>1.3551829974E10</v>
      </c>
      <c r="V619" s="11">
        <v>2021.0</v>
      </c>
      <c r="W619" s="12" t="s">
        <v>8133</v>
      </c>
      <c r="X619" s="12" t="s">
        <v>8134</v>
      </c>
      <c r="Y619" s="12" t="s">
        <v>8135</v>
      </c>
      <c r="Z619" s="18">
        <v>45461.958333333336</v>
      </c>
      <c r="AA619" s="12" t="s">
        <v>8049</v>
      </c>
    </row>
    <row r="620" ht="14.25" customHeight="1">
      <c r="A620" s="3">
        <v>1585.0</v>
      </c>
      <c r="B620" s="3">
        <v>12408.0</v>
      </c>
      <c r="C620" s="3">
        <v>2012.0</v>
      </c>
      <c r="D620" s="3">
        <v>2021.0</v>
      </c>
      <c r="E620" s="4" t="s">
        <v>8132</v>
      </c>
      <c r="F620" s="3">
        <v>10.0</v>
      </c>
      <c r="G620" s="4" t="s">
        <v>7801</v>
      </c>
      <c r="H620" s="3">
        <v>3.50215717E8</v>
      </c>
      <c r="I620" s="4" t="s">
        <v>8040</v>
      </c>
      <c r="J620" s="4" t="s">
        <v>44</v>
      </c>
      <c r="K620" s="3">
        <v>7896.0</v>
      </c>
      <c r="L620" s="4" t="s">
        <v>8100</v>
      </c>
      <c r="M620" s="3">
        <v>66124.0</v>
      </c>
      <c r="N620" s="3">
        <v>308476.0</v>
      </c>
      <c r="O620" s="4" t="s">
        <v>8101</v>
      </c>
      <c r="P620" s="4" t="s">
        <v>8043</v>
      </c>
      <c r="Q620" s="4" t="s">
        <v>8092</v>
      </c>
      <c r="R620" s="4" t="s">
        <v>578</v>
      </c>
      <c r="S620" s="4" t="s">
        <v>8130</v>
      </c>
      <c r="T620" s="3">
        <v>3.6410299E7</v>
      </c>
      <c r="U620" s="3">
        <v>7.546149681E9</v>
      </c>
      <c r="V620" s="3">
        <v>2017.0</v>
      </c>
      <c r="W620" s="4" t="s">
        <v>8133</v>
      </c>
      <c r="X620" s="4" t="s">
        <v>8134</v>
      </c>
      <c r="Y620" s="4" t="s">
        <v>8135</v>
      </c>
      <c r="Z620" s="17">
        <v>45461.958333333336</v>
      </c>
      <c r="AA620" s="4" t="s">
        <v>8049</v>
      </c>
    </row>
    <row r="621" ht="14.25" customHeight="1">
      <c r="A621" s="11">
        <v>1585.0</v>
      </c>
      <c r="B621" s="11">
        <v>12408.0</v>
      </c>
      <c r="C621" s="11">
        <v>2012.0</v>
      </c>
      <c r="D621" s="11">
        <v>2021.0</v>
      </c>
      <c r="E621" s="12" t="s">
        <v>8132</v>
      </c>
      <c r="F621" s="11">
        <v>10.0</v>
      </c>
      <c r="G621" s="12" t="s">
        <v>7801</v>
      </c>
      <c r="H621" s="11">
        <v>3.50215717E8</v>
      </c>
      <c r="I621" s="12" t="s">
        <v>8040</v>
      </c>
      <c r="J621" s="12" t="s">
        <v>44</v>
      </c>
      <c r="K621" s="11">
        <v>7896.0</v>
      </c>
      <c r="L621" s="12" t="s">
        <v>8100</v>
      </c>
      <c r="M621" s="11">
        <v>66124.0</v>
      </c>
      <c r="N621" s="11">
        <v>308476.0</v>
      </c>
      <c r="O621" s="12" t="s">
        <v>8101</v>
      </c>
      <c r="P621" s="12" t="s">
        <v>8043</v>
      </c>
      <c r="Q621" s="12" t="s">
        <v>8092</v>
      </c>
      <c r="R621" s="12" t="s">
        <v>578</v>
      </c>
      <c r="S621" s="12" t="s">
        <v>8130</v>
      </c>
      <c r="T621" s="11">
        <v>4720287.0</v>
      </c>
      <c r="U621" s="11">
        <v>2.223100591E9</v>
      </c>
      <c r="V621" s="11">
        <v>2018.0</v>
      </c>
      <c r="W621" s="12" t="s">
        <v>8133</v>
      </c>
      <c r="X621" s="12" t="s">
        <v>8134</v>
      </c>
      <c r="Y621" s="12" t="s">
        <v>8135</v>
      </c>
      <c r="Z621" s="18">
        <v>45461.958333333336</v>
      </c>
      <c r="AA621" s="12" t="s">
        <v>8049</v>
      </c>
    </row>
    <row r="622" ht="14.25" customHeight="1">
      <c r="A622" s="3">
        <v>1585.0</v>
      </c>
      <c r="B622" s="3">
        <v>12408.0</v>
      </c>
      <c r="C622" s="3">
        <v>2012.0</v>
      </c>
      <c r="D622" s="3">
        <v>2021.0</v>
      </c>
      <c r="E622" s="4" t="s">
        <v>8132</v>
      </c>
      <c r="F622" s="3">
        <v>10.0</v>
      </c>
      <c r="G622" s="4" t="s">
        <v>7801</v>
      </c>
      <c r="H622" s="3">
        <v>3.50215717E8</v>
      </c>
      <c r="I622" s="4" t="s">
        <v>8040</v>
      </c>
      <c r="J622" s="4" t="s">
        <v>44</v>
      </c>
      <c r="K622" s="3">
        <v>7896.0</v>
      </c>
      <c r="L622" s="4" t="s">
        <v>8100</v>
      </c>
      <c r="M622" s="3">
        <v>66124.0</v>
      </c>
      <c r="N622" s="3">
        <v>308476.0</v>
      </c>
      <c r="O622" s="4" t="s">
        <v>8101</v>
      </c>
      <c r="P622" s="4" t="s">
        <v>8043</v>
      </c>
      <c r="Q622" s="4" t="s">
        <v>8092</v>
      </c>
      <c r="R622" s="4" t="s">
        <v>578</v>
      </c>
      <c r="S622" s="4" t="s">
        <v>8130</v>
      </c>
      <c r="T622" s="3">
        <v>5.535478845E9</v>
      </c>
      <c r="U622" s="3">
        <v>1.319317745E9</v>
      </c>
      <c r="V622" s="3">
        <v>2016.0</v>
      </c>
      <c r="W622" s="4" t="s">
        <v>8133</v>
      </c>
      <c r="X622" s="4" t="s">
        <v>8134</v>
      </c>
      <c r="Y622" s="4" t="s">
        <v>8135</v>
      </c>
      <c r="Z622" s="17">
        <v>45461.958333333336</v>
      </c>
      <c r="AA622" s="4" t="s">
        <v>8049</v>
      </c>
    </row>
    <row r="623" ht="14.25" customHeight="1">
      <c r="A623" s="11">
        <v>1585.0</v>
      </c>
      <c r="B623" s="11">
        <v>12408.0</v>
      </c>
      <c r="C623" s="11">
        <v>2012.0</v>
      </c>
      <c r="D623" s="11">
        <v>2021.0</v>
      </c>
      <c r="E623" s="12" t="s">
        <v>8132</v>
      </c>
      <c r="F623" s="11">
        <v>10.0</v>
      </c>
      <c r="G623" s="12" t="s">
        <v>7801</v>
      </c>
      <c r="H623" s="11">
        <v>3.50215717E8</v>
      </c>
      <c r="I623" s="12" t="s">
        <v>8040</v>
      </c>
      <c r="J623" s="12" t="s">
        <v>44</v>
      </c>
      <c r="K623" s="11">
        <v>7896.0</v>
      </c>
      <c r="L623" s="12" t="s">
        <v>8100</v>
      </c>
      <c r="M623" s="11">
        <v>66124.0</v>
      </c>
      <c r="N623" s="11">
        <v>308476.0</v>
      </c>
      <c r="O623" s="12" t="s">
        <v>8101</v>
      </c>
      <c r="P623" s="12" t="s">
        <v>8043</v>
      </c>
      <c r="Q623" s="12" t="s">
        <v>8092</v>
      </c>
      <c r="R623" s="12" t="s">
        <v>578</v>
      </c>
      <c r="S623" s="12" t="s">
        <v>8099</v>
      </c>
      <c r="T623" s="11">
        <v>135806.0</v>
      </c>
      <c r="U623" s="11">
        <v>4.97098336E8</v>
      </c>
      <c r="V623" s="11">
        <v>2019.0</v>
      </c>
      <c r="W623" s="12" t="s">
        <v>8133</v>
      </c>
      <c r="X623" s="12" t="s">
        <v>8134</v>
      </c>
      <c r="Y623" s="12" t="s">
        <v>8135</v>
      </c>
      <c r="Z623" s="18">
        <v>45461.958333333336</v>
      </c>
      <c r="AA623" s="12" t="s">
        <v>8049</v>
      </c>
    </row>
    <row r="624" ht="14.25" customHeight="1">
      <c r="A624" s="3">
        <v>1585.0</v>
      </c>
      <c r="B624" s="3">
        <v>12408.0</v>
      </c>
      <c r="C624" s="3">
        <v>2012.0</v>
      </c>
      <c r="D624" s="3">
        <v>2021.0</v>
      </c>
      <c r="E624" s="4" t="s">
        <v>8132</v>
      </c>
      <c r="F624" s="3">
        <v>10.0</v>
      </c>
      <c r="G624" s="4" t="s">
        <v>7801</v>
      </c>
      <c r="H624" s="3">
        <v>3.50215717E8</v>
      </c>
      <c r="I624" s="4" t="s">
        <v>8040</v>
      </c>
      <c r="J624" s="4" t="s">
        <v>44</v>
      </c>
      <c r="K624" s="3">
        <v>7896.0</v>
      </c>
      <c r="L624" s="4" t="s">
        <v>8100</v>
      </c>
      <c r="M624" s="3">
        <v>66124.0</v>
      </c>
      <c r="N624" s="3">
        <v>308476.0</v>
      </c>
      <c r="O624" s="4" t="s">
        <v>8101</v>
      </c>
      <c r="P624" s="4" t="s">
        <v>8043</v>
      </c>
      <c r="Q624" s="4" t="s">
        <v>8092</v>
      </c>
      <c r="R624" s="4" t="s">
        <v>8131</v>
      </c>
      <c r="S624" s="4" t="s">
        <v>8123</v>
      </c>
      <c r="T624" s="3">
        <v>1.3557527E7</v>
      </c>
      <c r="U624" s="3">
        <v>2.228429315E9</v>
      </c>
      <c r="V624" s="3">
        <v>2018.0</v>
      </c>
      <c r="W624" s="4" t="s">
        <v>8133</v>
      </c>
      <c r="X624" s="4" t="s">
        <v>8134</v>
      </c>
      <c r="Y624" s="4" t="s">
        <v>8135</v>
      </c>
      <c r="Z624" s="17">
        <v>45461.958333333336</v>
      </c>
      <c r="AA624" s="4" t="s">
        <v>8049</v>
      </c>
    </row>
    <row r="625" ht="14.25" customHeight="1">
      <c r="A625" s="11">
        <v>1585.0</v>
      </c>
      <c r="B625" s="11">
        <v>12408.0</v>
      </c>
      <c r="C625" s="11">
        <v>2012.0</v>
      </c>
      <c r="D625" s="11">
        <v>2021.0</v>
      </c>
      <c r="E625" s="12" t="s">
        <v>8132</v>
      </c>
      <c r="F625" s="11">
        <v>10.0</v>
      </c>
      <c r="G625" s="12" t="s">
        <v>7801</v>
      </c>
      <c r="H625" s="11">
        <v>3.50215717E8</v>
      </c>
      <c r="I625" s="12" t="s">
        <v>8040</v>
      </c>
      <c r="J625" s="12" t="s">
        <v>44</v>
      </c>
      <c r="K625" s="11">
        <v>7896.0</v>
      </c>
      <c r="L625" s="12" t="s">
        <v>8100</v>
      </c>
      <c r="M625" s="11">
        <v>66124.0</v>
      </c>
      <c r="N625" s="11">
        <v>308476.0</v>
      </c>
      <c r="O625" s="12" t="s">
        <v>8101</v>
      </c>
      <c r="P625" s="12" t="s">
        <v>8043</v>
      </c>
      <c r="Q625" s="12" t="s">
        <v>8092</v>
      </c>
      <c r="R625" s="12" t="s">
        <v>8131</v>
      </c>
      <c r="S625" s="12" t="s">
        <v>8123</v>
      </c>
      <c r="T625" s="11">
        <v>3.3950761E7</v>
      </c>
      <c r="U625" s="11">
        <v>0.0</v>
      </c>
      <c r="V625" s="11">
        <v>2016.0</v>
      </c>
      <c r="W625" s="12" t="s">
        <v>8133</v>
      </c>
      <c r="X625" s="12" t="s">
        <v>8134</v>
      </c>
      <c r="Y625" s="12" t="s">
        <v>8135</v>
      </c>
      <c r="Z625" s="18">
        <v>45461.958333333336</v>
      </c>
      <c r="AA625" s="12" t="s">
        <v>8049</v>
      </c>
    </row>
    <row r="626" ht="14.25" customHeight="1">
      <c r="A626" s="3">
        <v>1585.0</v>
      </c>
      <c r="B626" s="3">
        <v>12408.0</v>
      </c>
      <c r="C626" s="3">
        <v>2012.0</v>
      </c>
      <c r="D626" s="3">
        <v>2021.0</v>
      </c>
      <c r="E626" s="4" t="s">
        <v>8132</v>
      </c>
      <c r="F626" s="3">
        <v>10.0</v>
      </c>
      <c r="G626" s="4" t="s">
        <v>7801</v>
      </c>
      <c r="H626" s="3">
        <v>3.50215717E8</v>
      </c>
      <c r="I626" s="4" t="s">
        <v>8040</v>
      </c>
      <c r="J626" s="4" t="s">
        <v>44</v>
      </c>
      <c r="K626" s="3">
        <v>7896.0</v>
      </c>
      <c r="L626" s="4" t="s">
        <v>8100</v>
      </c>
      <c r="M626" s="3">
        <v>66124.0</v>
      </c>
      <c r="N626" s="3">
        <v>308476.0</v>
      </c>
      <c r="O626" s="4" t="s">
        <v>8101</v>
      </c>
      <c r="P626" s="4" t="s">
        <v>8043</v>
      </c>
      <c r="Q626" s="4" t="s">
        <v>8092</v>
      </c>
      <c r="R626" s="4" t="s">
        <v>8131</v>
      </c>
      <c r="S626" s="4" t="s">
        <v>8123</v>
      </c>
      <c r="T626" s="3">
        <v>4.7632077E7</v>
      </c>
      <c r="U626" s="3">
        <v>2.87431626E8</v>
      </c>
      <c r="V626" s="3">
        <v>2017.0</v>
      </c>
      <c r="W626" s="4" t="s">
        <v>8133</v>
      </c>
      <c r="X626" s="4" t="s">
        <v>8134</v>
      </c>
      <c r="Y626" s="4" t="s">
        <v>8135</v>
      </c>
      <c r="Z626" s="17">
        <v>45461.958333333336</v>
      </c>
      <c r="AA626" s="4" t="s">
        <v>8049</v>
      </c>
    </row>
    <row r="627" ht="14.25" customHeight="1">
      <c r="A627" s="11">
        <v>1585.0</v>
      </c>
      <c r="B627" s="11">
        <v>12408.0</v>
      </c>
      <c r="C627" s="11">
        <v>2012.0</v>
      </c>
      <c r="D627" s="11">
        <v>2021.0</v>
      </c>
      <c r="E627" s="12" t="s">
        <v>8132</v>
      </c>
      <c r="F627" s="11">
        <v>10.0</v>
      </c>
      <c r="G627" s="12" t="s">
        <v>7801</v>
      </c>
      <c r="H627" s="11">
        <v>3.50215717E8</v>
      </c>
      <c r="I627" s="12" t="s">
        <v>8040</v>
      </c>
      <c r="J627" s="12" t="s">
        <v>44</v>
      </c>
      <c r="K627" s="11">
        <v>7896.0</v>
      </c>
      <c r="L627" s="12" t="s">
        <v>8129</v>
      </c>
      <c r="M627" s="11">
        <v>2620.0</v>
      </c>
      <c r="N627" s="11">
        <v>2620.0</v>
      </c>
      <c r="O627" s="12" t="s">
        <v>8091</v>
      </c>
      <c r="P627" s="12" t="s">
        <v>8043</v>
      </c>
      <c r="Q627" s="12" t="s">
        <v>8092</v>
      </c>
      <c r="R627" s="12" t="s">
        <v>578</v>
      </c>
      <c r="S627" s="12" t="s">
        <v>8130</v>
      </c>
      <c r="T627" s="11">
        <v>0.0</v>
      </c>
      <c r="U627" s="11">
        <v>0.0</v>
      </c>
      <c r="V627" s="11">
        <v>2019.0</v>
      </c>
      <c r="W627" s="12" t="s">
        <v>8133</v>
      </c>
      <c r="X627" s="12" t="s">
        <v>8134</v>
      </c>
      <c r="Y627" s="12" t="s">
        <v>8135</v>
      </c>
      <c r="Z627" s="18">
        <v>45461.958333333336</v>
      </c>
      <c r="AA627" s="12" t="s">
        <v>8049</v>
      </c>
    </row>
    <row r="628" ht="14.25" customHeight="1">
      <c r="A628" s="3">
        <v>1585.0</v>
      </c>
      <c r="B628" s="3">
        <v>12408.0</v>
      </c>
      <c r="C628" s="3">
        <v>2012.0</v>
      </c>
      <c r="D628" s="3">
        <v>2021.0</v>
      </c>
      <c r="E628" s="4" t="s">
        <v>8132</v>
      </c>
      <c r="F628" s="3">
        <v>10.0</v>
      </c>
      <c r="G628" s="4" t="s">
        <v>7801</v>
      </c>
      <c r="H628" s="3">
        <v>3.50215717E8</v>
      </c>
      <c r="I628" s="4" t="s">
        <v>8040</v>
      </c>
      <c r="J628" s="4" t="s">
        <v>44</v>
      </c>
      <c r="K628" s="3">
        <v>7896.0</v>
      </c>
      <c r="L628" s="4" t="s">
        <v>8129</v>
      </c>
      <c r="M628" s="3">
        <v>2620.0</v>
      </c>
      <c r="N628" s="3">
        <v>2620.0</v>
      </c>
      <c r="O628" s="4" t="s">
        <v>8091</v>
      </c>
      <c r="P628" s="4" t="s">
        <v>8043</v>
      </c>
      <c r="Q628" s="4" t="s">
        <v>8092</v>
      </c>
      <c r="R628" s="4" t="s">
        <v>578</v>
      </c>
      <c r="S628" s="4" t="s">
        <v>8130</v>
      </c>
      <c r="T628" s="3">
        <v>3.078014E7</v>
      </c>
      <c r="U628" s="3">
        <v>1.3551829974E10</v>
      </c>
      <c r="V628" s="3">
        <v>2021.0</v>
      </c>
      <c r="W628" s="4" t="s">
        <v>8133</v>
      </c>
      <c r="X628" s="4" t="s">
        <v>8134</v>
      </c>
      <c r="Y628" s="4" t="s">
        <v>8135</v>
      </c>
      <c r="Z628" s="17">
        <v>45461.958333333336</v>
      </c>
      <c r="AA628" s="4" t="s">
        <v>8049</v>
      </c>
    </row>
    <row r="629" ht="14.25" customHeight="1">
      <c r="A629" s="11">
        <v>1585.0</v>
      </c>
      <c r="B629" s="11">
        <v>12408.0</v>
      </c>
      <c r="C629" s="11">
        <v>2012.0</v>
      </c>
      <c r="D629" s="11">
        <v>2021.0</v>
      </c>
      <c r="E629" s="12" t="s">
        <v>8132</v>
      </c>
      <c r="F629" s="11">
        <v>10.0</v>
      </c>
      <c r="G629" s="12" t="s">
        <v>7801</v>
      </c>
      <c r="H629" s="11">
        <v>3.50215717E8</v>
      </c>
      <c r="I629" s="12" t="s">
        <v>8040</v>
      </c>
      <c r="J629" s="12" t="s">
        <v>44</v>
      </c>
      <c r="K629" s="11">
        <v>7896.0</v>
      </c>
      <c r="L629" s="12" t="s">
        <v>8129</v>
      </c>
      <c r="M629" s="11">
        <v>2620.0</v>
      </c>
      <c r="N629" s="11">
        <v>2620.0</v>
      </c>
      <c r="O629" s="12" t="s">
        <v>8091</v>
      </c>
      <c r="P629" s="12" t="s">
        <v>8043</v>
      </c>
      <c r="Q629" s="12" t="s">
        <v>8092</v>
      </c>
      <c r="R629" s="12" t="s">
        <v>578</v>
      </c>
      <c r="S629" s="12" t="s">
        <v>8130</v>
      </c>
      <c r="T629" s="11">
        <v>3.6410299E7</v>
      </c>
      <c r="U629" s="11">
        <v>7.546149681E9</v>
      </c>
      <c r="V629" s="11">
        <v>2017.0</v>
      </c>
      <c r="W629" s="12" t="s">
        <v>8133</v>
      </c>
      <c r="X629" s="12" t="s">
        <v>8134</v>
      </c>
      <c r="Y629" s="12" t="s">
        <v>8135</v>
      </c>
      <c r="Z629" s="18">
        <v>45461.958333333336</v>
      </c>
      <c r="AA629" s="12" t="s">
        <v>8049</v>
      </c>
    </row>
    <row r="630" ht="14.25" customHeight="1">
      <c r="A630" s="3">
        <v>1585.0</v>
      </c>
      <c r="B630" s="3">
        <v>12408.0</v>
      </c>
      <c r="C630" s="3">
        <v>2012.0</v>
      </c>
      <c r="D630" s="3">
        <v>2021.0</v>
      </c>
      <c r="E630" s="4" t="s">
        <v>8132</v>
      </c>
      <c r="F630" s="3">
        <v>10.0</v>
      </c>
      <c r="G630" s="4" t="s">
        <v>7801</v>
      </c>
      <c r="H630" s="3">
        <v>3.50215717E8</v>
      </c>
      <c r="I630" s="4" t="s">
        <v>8040</v>
      </c>
      <c r="J630" s="4" t="s">
        <v>44</v>
      </c>
      <c r="K630" s="3">
        <v>7896.0</v>
      </c>
      <c r="L630" s="4" t="s">
        <v>8129</v>
      </c>
      <c r="M630" s="3">
        <v>2620.0</v>
      </c>
      <c r="N630" s="3">
        <v>2620.0</v>
      </c>
      <c r="O630" s="4" t="s">
        <v>8091</v>
      </c>
      <c r="P630" s="4" t="s">
        <v>8043</v>
      </c>
      <c r="Q630" s="4" t="s">
        <v>8092</v>
      </c>
      <c r="R630" s="4" t="s">
        <v>578</v>
      </c>
      <c r="S630" s="4" t="s">
        <v>8130</v>
      </c>
      <c r="T630" s="3">
        <v>4720287.0</v>
      </c>
      <c r="U630" s="3">
        <v>2.223100591E9</v>
      </c>
      <c r="V630" s="3">
        <v>2018.0</v>
      </c>
      <c r="W630" s="4" t="s">
        <v>8133</v>
      </c>
      <c r="X630" s="4" t="s">
        <v>8134</v>
      </c>
      <c r="Y630" s="4" t="s">
        <v>8135</v>
      </c>
      <c r="Z630" s="17">
        <v>45461.958333333336</v>
      </c>
      <c r="AA630" s="4" t="s">
        <v>8049</v>
      </c>
    </row>
    <row r="631" ht="14.25" customHeight="1">
      <c r="A631" s="11">
        <v>1585.0</v>
      </c>
      <c r="B631" s="11">
        <v>12408.0</v>
      </c>
      <c r="C631" s="11">
        <v>2012.0</v>
      </c>
      <c r="D631" s="11">
        <v>2021.0</v>
      </c>
      <c r="E631" s="12" t="s">
        <v>8132</v>
      </c>
      <c r="F631" s="11">
        <v>10.0</v>
      </c>
      <c r="G631" s="12" t="s">
        <v>7801</v>
      </c>
      <c r="H631" s="11">
        <v>3.50215717E8</v>
      </c>
      <c r="I631" s="12" t="s">
        <v>8040</v>
      </c>
      <c r="J631" s="12" t="s">
        <v>44</v>
      </c>
      <c r="K631" s="11">
        <v>7896.0</v>
      </c>
      <c r="L631" s="12" t="s">
        <v>8129</v>
      </c>
      <c r="M631" s="11">
        <v>2620.0</v>
      </c>
      <c r="N631" s="11">
        <v>2620.0</v>
      </c>
      <c r="O631" s="12" t="s">
        <v>8091</v>
      </c>
      <c r="P631" s="12" t="s">
        <v>8043</v>
      </c>
      <c r="Q631" s="12" t="s">
        <v>8092</v>
      </c>
      <c r="R631" s="12" t="s">
        <v>578</v>
      </c>
      <c r="S631" s="12" t="s">
        <v>8130</v>
      </c>
      <c r="T631" s="11">
        <v>5.535478845E9</v>
      </c>
      <c r="U631" s="11">
        <v>1.319317745E9</v>
      </c>
      <c r="V631" s="11">
        <v>2016.0</v>
      </c>
      <c r="W631" s="12" t="s">
        <v>8133</v>
      </c>
      <c r="X631" s="12" t="s">
        <v>8134</v>
      </c>
      <c r="Y631" s="12" t="s">
        <v>8135</v>
      </c>
      <c r="Z631" s="18">
        <v>45461.958333333336</v>
      </c>
      <c r="AA631" s="12" t="s">
        <v>8049</v>
      </c>
    </row>
    <row r="632" ht="14.25" customHeight="1">
      <c r="A632" s="3">
        <v>1585.0</v>
      </c>
      <c r="B632" s="3">
        <v>12408.0</v>
      </c>
      <c r="C632" s="3">
        <v>2012.0</v>
      </c>
      <c r="D632" s="3">
        <v>2021.0</v>
      </c>
      <c r="E632" s="4" t="s">
        <v>8132</v>
      </c>
      <c r="F632" s="3">
        <v>10.0</v>
      </c>
      <c r="G632" s="4" t="s">
        <v>7801</v>
      </c>
      <c r="H632" s="3">
        <v>3.50215717E8</v>
      </c>
      <c r="I632" s="4" t="s">
        <v>8040</v>
      </c>
      <c r="J632" s="4" t="s">
        <v>44</v>
      </c>
      <c r="K632" s="3">
        <v>7896.0</v>
      </c>
      <c r="L632" s="4" t="s">
        <v>8129</v>
      </c>
      <c r="M632" s="3">
        <v>2620.0</v>
      </c>
      <c r="N632" s="3">
        <v>2620.0</v>
      </c>
      <c r="O632" s="4" t="s">
        <v>8091</v>
      </c>
      <c r="P632" s="4" t="s">
        <v>8043</v>
      </c>
      <c r="Q632" s="4" t="s">
        <v>8092</v>
      </c>
      <c r="R632" s="4" t="s">
        <v>578</v>
      </c>
      <c r="S632" s="4" t="s">
        <v>8099</v>
      </c>
      <c r="T632" s="3">
        <v>135806.0</v>
      </c>
      <c r="U632" s="3">
        <v>4.97098336E8</v>
      </c>
      <c r="V632" s="3">
        <v>2019.0</v>
      </c>
      <c r="W632" s="4" t="s">
        <v>8133</v>
      </c>
      <c r="X632" s="4" t="s">
        <v>8134</v>
      </c>
      <c r="Y632" s="4" t="s">
        <v>8135</v>
      </c>
      <c r="Z632" s="17">
        <v>45461.958333333336</v>
      </c>
      <c r="AA632" s="4" t="s">
        <v>8049</v>
      </c>
    </row>
    <row r="633" ht="14.25" customHeight="1">
      <c r="A633" s="11">
        <v>1585.0</v>
      </c>
      <c r="B633" s="11">
        <v>12408.0</v>
      </c>
      <c r="C633" s="11">
        <v>2012.0</v>
      </c>
      <c r="D633" s="11">
        <v>2021.0</v>
      </c>
      <c r="E633" s="12" t="s">
        <v>8132</v>
      </c>
      <c r="F633" s="11">
        <v>10.0</v>
      </c>
      <c r="G633" s="12" t="s">
        <v>7801</v>
      </c>
      <c r="H633" s="11">
        <v>3.50215717E8</v>
      </c>
      <c r="I633" s="12" t="s">
        <v>8040</v>
      </c>
      <c r="J633" s="12" t="s">
        <v>44</v>
      </c>
      <c r="K633" s="11">
        <v>7896.0</v>
      </c>
      <c r="L633" s="12" t="s">
        <v>8129</v>
      </c>
      <c r="M633" s="11">
        <v>2620.0</v>
      </c>
      <c r="N633" s="11">
        <v>2620.0</v>
      </c>
      <c r="O633" s="12" t="s">
        <v>8091</v>
      </c>
      <c r="P633" s="12" t="s">
        <v>8043</v>
      </c>
      <c r="Q633" s="12" t="s">
        <v>8092</v>
      </c>
      <c r="R633" s="12" t="s">
        <v>8131</v>
      </c>
      <c r="S633" s="12" t="s">
        <v>8123</v>
      </c>
      <c r="T633" s="11">
        <v>1.3557527E7</v>
      </c>
      <c r="U633" s="11">
        <v>2.228429315E9</v>
      </c>
      <c r="V633" s="11">
        <v>2018.0</v>
      </c>
      <c r="W633" s="12" t="s">
        <v>8133</v>
      </c>
      <c r="X633" s="12" t="s">
        <v>8134</v>
      </c>
      <c r="Y633" s="12" t="s">
        <v>8135</v>
      </c>
      <c r="Z633" s="18">
        <v>45461.958333333336</v>
      </c>
      <c r="AA633" s="12" t="s">
        <v>8049</v>
      </c>
    </row>
    <row r="634" ht="14.25" customHeight="1">
      <c r="A634" s="3">
        <v>1585.0</v>
      </c>
      <c r="B634" s="3">
        <v>12408.0</v>
      </c>
      <c r="C634" s="3">
        <v>2012.0</v>
      </c>
      <c r="D634" s="3">
        <v>2021.0</v>
      </c>
      <c r="E634" s="4" t="s">
        <v>8132</v>
      </c>
      <c r="F634" s="3">
        <v>10.0</v>
      </c>
      <c r="G634" s="4" t="s">
        <v>7801</v>
      </c>
      <c r="H634" s="3">
        <v>3.50215717E8</v>
      </c>
      <c r="I634" s="4" t="s">
        <v>8040</v>
      </c>
      <c r="J634" s="4" t="s">
        <v>44</v>
      </c>
      <c r="K634" s="3">
        <v>7896.0</v>
      </c>
      <c r="L634" s="4" t="s">
        <v>8129</v>
      </c>
      <c r="M634" s="3">
        <v>2620.0</v>
      </c>
      <c r="N634" s="3">
        <v>2620.0</v>
      </c>
      <c r="O634" s="4" t="s">
        <v>8091</v>
      </c>
      <c r="P634" s="4" t="s">
        <v>8043</v>
      </c>
      <c r="Q634" s="4" t="s">
        <v>8092</v>
      </c>
      <c r="R634" s="4" t="s">
        <v>8131</v>
      </c>
      <c r="S634" s="4" t="s">
        <v>8123</v>
      </c>
      <c r="T634" s="3">
        <v>3.3950761E7</v>
      </c>
      <c r="U634" s="3">
        <v>0.0</v>
      </c>
      <c r="V634" s="3">
        <v>2016.0</v>
      </c>
      <c r="W634" s="4" t="s">
        <v>8133</v>
      </c>
      <c r="X634" s="4" t="s">
        <v>8134</v>
      </c>
      <c r="Y634" s="4" t="s">
        <v>8135</v>
      </c>
      <c r="Z634" s="17">
        <v>45461.958333333336</v>
      </c>
      <c r="AA634" s="4" t="s">
        <v>8049</v>
      </c>
    </row>
    <row r="635" ht="14.25" customHeight="1">
      <c r="A635" s="11">
        <v>1585.0</v>
      </c>
      <c r="B635" s="11">
        <v>12408.0</v>
      </c>
      <c r="C635" s="11">
        <v>2012.0</v>
      </c>
      <c r="D635" s="11">
        <v>2021.0</v>
      </c>
      <c r="E635" s="12" t="s">
        <v>8132</v>
      </c>
      <c r="F635" s="11">
        <v>10.0</v>
      </c>
      <c r="G635" s="12" t="s">
        <v>7801</v>
      </c>
      <c r="H635" s="11">
        <v>3.50215717E8</v>
      </c>
      <c r="I635" s="12" t="s">
        <v>8040</v>
      </c>
      <c r="J635" s="12" t="s">
        <v>44</v>
      </c>
      <c r="K635" s="11">
        <v>7896.0</v>
      </c>
      <c r="L635" s="12" t="s">
        <v>8129</v>
      </c>
      <c r="M635" s="11">
        <v>2620.0</v>
      </c>
      <c r="N635" s="11">
        <v>2620.0</v>
      </c>
      <c r="O635" s="12" t="s">
        <v>8091</v>
      </c>
      <c r="P635" s="12" t="s">
        <v>8043</v>
      </c>
      <c r="Q635" s="12" t="s">
        <v>8092</v>
      </c>
      <c r="R635" s="12" t="s">
        <v>8131</v>
      </c>
      <c r="S635" s="12" t="s">
        <v>8123</v>
      </c>
      <c r="T635" s="11">
        <v>4.7632077E7</v>
      </c>
      <c r="U635" s="11">
        <v>2.87431626E8</v>
      </c>
      <c r="V635" s="11">
        <v>2017.0</v>
      </c>
      <c r="W635" s="12" t="s">
        <v>8133</v>
      </c>
      <c r="X635" s="12" t="s">
        <v>8134</v>
      </c>
      <c r="Y635" s="12" t="s">
        <v>8135</v>
      </c>
      <c r="Z635" s="18">
        <v>45461.958333333336</v>
      </c>
      <c r="AA635" s="12" t="s">
        <v>8049</v>
      </c>
    </row>
    <row r="636" ht="14.25" customHeight="1">
      <c r="A636" s="3">
        <v>1582.0</v>
      </c>
      <c r="B636" s="3">
        <v>12407.0</v>
      </c>
      <c r="C636" s="3">
        <v>2012.0</v>
      </c>
      <c r="D636" s="3">
        <v>2020.0</v>
      </c>
      <c r="E636" s="4" t="s">
        <v>8136</v>
      </c>
      <c r="F636" s="3">
        <v>9.0</v>
      </c>
      <c r="G636" s="4" t="s">
        <v>8121</v>
      </c>
      <c r="H636" s="3">
        <v>2.03957791E8</v>
      </c>
      <c r="I636" s="4" t="s">
        <v>8040</v>
      </c>
      <c r="J636" s="4" t="s">
        <v>44</v>
      </c>
      <c r="K636" s="3">
        <v>6615.0</v>
      </c>
      <c r="L636" s="4" t="s">
        <v>8129</v>
      </c>
      <c r="M636" s="3">
        <v>307.0</v>
      </c>
      <c r="N636" s="3">
        <v>307.0</v>
      </c>
      <c r="O636" s="4" t="s">
        <v>8091</v>
      </c>
      <c r="P636" s="4" t="s">
        <v>8043</v>
      </c>
      <c r="Q636" s="4" t="s">
        <v>8092</v>
      </c>
      <c r="R636" s="4" t="s">
        <v>578</v>
      </c>
      <c r="S636" s="4" t="s">
        <v>8130</v>
      </c>
      <c r="T636" s="3">
        <v>0.0</v>
      </c>
      <c r="U636" s="3">
        <v>0.0</v>
      </c>
      <c r="V636" s="3">
        <v>2019.0</v>
      </c>
      <c r="W636" s="4" t="s">
        <v>8080</v>
      </c>
      <c r="X636" s="4" t="s">
        <v>8137</v>
      </c>
      <c r="Y636" s="4" t="s">
        <v>8138</v>
      </c>
      <c r="Z636" s="17">
        <v>45461.958333333336</v>
      </c>
      <c r="AA636" s="4" t="s">
        <v>8049</v>
      </c>
    </row>
    <row r="637" ht="14.25" customHeight="1">
      <c r="A637" s="11">
        <v>1582.0</v>
      </c>
      <c r="B637" s="11">
        <v>12407.0</v>
      </c>
      <c r="C637" s="11">
        <v>2012.0</v>
      </c>
      <c r="D637" s="11">
        <v>2020.0</v>
      </c>
      <c r="E637" s="12" t="s">
        <v>8136</v>
      </c>
      <c r="F637" s="11">
        <v>9.0</v>
      </c>
      <c r="G637" s="12" t="s">
        <v>8121</v>
      </c>
      <c r="H637" s="11">
        <v>2.03957791E8</v>
      </c>
      <c r="I637" s="12" t="s">
        <v>8040</v>
      </c>
      <c r="J637" s="12" t="s">
        <v>44</v>
      </c>
      <c r="K637" s="11">
        <v>6615.0</v>
      </c>
      <c r="L637" s="12" t="s">
        <v>8129</v>
      </c>
      <c r="M637" s="11">
        <v>307.0</v>
      </c>
      <c r="N637" s="11">
        <v>307.0</v>
      </c>
      <c r="O637" s="12" t="s">
        <v>8091</v>
      </c>
      <c r="P637" s="12" t="s">
        <v>8043</v>
      </c>
      <c r="Q637" s="12" t="s">
        <v>8092</v>
      </c>
      <c r="R637" s="12" t="s">
        <v>578</v>
      </c>
      <c r="S637" s="12" t="s">
        <v>8130</v>
      </c>
      <c r="T637" s="11">
        <v>1.2451766E7</v>
      </c>
      <c r="U637" s="11">
        <v>2.240660308E9</v>
      </c>
      <c r="V637" s="11">
        <v>2018.0</v>
      </c>
      <c r="W637" s="12" t="s">
        <v>8080</v>
      </c>
      <c r="X637" s="12" t="s">
        <v>8137</v>
      </c>
      <c r="Y637" s="12" t="s">
        <v>8138</v>
      </c>
      <c r="Z637" s="18">
        <v>45461.958333333336</v>
      </c>
      <c r="AA637" s="12" t="s">
        <v>8049</v>
      </c>
    </row>
    <row r="638" ht="14.25" customHeight="1">
      <c r="A638" s="3">
        <v>1582.0</v>
      </c>
      <c r="B638" s="3">
        <v>12407.0</v>
      </c>
      <c r="C638" s="3">
        <v>2012.0</v>
      </c>
      <c r="D638" s="3">
        <v>2020.0</v>
      </c>
      <c r="E638" s="4" t="s">
        <v>8136</v>
      </c>
      <c r="F638" s="3">
        <v>9.0</v>
      </c>
      <c r="G638" s="4" t="s">
        <v>8121</v>
      </c>
      <c r="H638" s="3">
        <v>2.03957791E8</v>
      </c>
      <c r="I638" s="4" t="s">
        <v>8040</v>
      </c>
      <c r="J638" s="4" t="s">
        <v>44</v>
      </c>
      <c r="K638" s="3">
        <v>6615.0</v>
      </c>
      <c r="L638" s="4" t="s">
        <v>8129</v>
      </c>
      <c r="M638" s="3">
        <v>307.0</v>
      </c>
      <c r="N638" s="3">
        <v>307.0</v>
      </c>
      <c r="O638" s="4" t="s">
        <v>8091</v>
      </c>
      <c r="P638" s="4" t="s">
        <v>8043</v>
      </c>
      <c r="Q638" s="4" t="s">
        <v>8092</v>
      </c>
      <c r="R638" s="4" t="s">
        <v>578</v>
      </c>
      <c r="S638" s="4" t="s">
        <v>8130</v>
      </c>
      <c r="T638" s="3">
        <v>2.4396082E7</v>
      </c>
      <c r="U638" s="3">
        <v>4.98507728E8</v>
      </c>
      <c r="V638" s="3">
        <v>2017.0</v>
      </c>
      <c r="W638" s="4" t="s">
        <v>8080</v>
      </c>
      <c r="X638" s="4" t="s">
        <v>8137</v>
      </c>
      <c r="Y638" s="4" t="s">
        <v>8138</v>
      </c>
      <c r="Z638" s="17">
        <v>45461.958333333336</v>
      </c>
      <c r="AA638" s="4" t="s">
        <v>8049</v>
      </c>
    </row>
    <row r="639" ht="14.25" customHeight="1">
      <c r="A639" s="11">
        <v>1582.0</v>
      </c>
      <c r="B639" s="11">
        <v>12407.0</v>
      </c>
      <c r="C639" s="11">
        <v>2012.0</v>
      </c>
      <c r="D639" s="11">
        <v>2020.0</v>
      </c>
      <c r="E639" s="12" t="s">
        <v>8136</v>
      </c>
      <c r="F639" s="11">
        <v>9.0</v>
      </c>
      <c r="G639" s="12" t="s">
        <v>8121</v>
      </c>
      <c r="H639" s="11">
        <v>2.03957791E8</v>
      </c>
      <c r="I639" s="12" t="s">
        <v>8040</v>
      </c>
      <c r="J639" s="12" t="s">
        <v>44</v>
      </c>
      <c r="K639" s="11">
        <v>6615.0</v>
      </c>
      <c r="L639" s="12" t="s">
        <v>8129</v>
      </c>
      <c r="M639" s="11">
        <v>307.0</v>
      </c>
      <c r="N639" s="11">
        <v>307.0</v>
      </c>
      <c r="O639" s="12" t="s">
        <v>8091</v>
      </c>
      <c r="P639" s="12" t="s">
        <v>8043</v>
      </c>
      <c r="Q639" s="12" t="s">
        <v>8092</v>
      </c>
      <c r="R639" s="12" t="s">
        <v>578</v>
      </c>
      <c r="S639" s="12" t="s">
        <v>8099</v>
      </c>
      <c r="T639" s="11">
        <v>135805.0</v>
      </c>
      <c r="U639" s="11">
        <v>7.69045902E8</v>
      </c>
      <c r="V639" s="11">
        <v>2019.0</v>
      </c>
      <c r="W639" s="12" t="s">
        <v>8080</v>
      </c>
      <c r="X639" s="12" t="s">
        <v>8137</v>
      </c>
      <c r="Y639" s="12" t="s">
        <v>8138</v>
      </c>
      <c r="Z639" s="18">
        <v>45461.958333333336</v>
      </c>
      <c r="AA639" s="12" t="s">
        <v>8049</v>
      </c>
    </row>
    <row r="640" ht="14.25" customHeight="1">
      <c r="A640" s="3">
        <v>1582.0</v>
      </c>
      <c r="B640" s="3">
        <v>12407.0</v>
      </c>
      <c r="C640" s="3">
        <v>2012.0</v>
      </c>
      <c r="D640" s="3">
        <v>2020.0</v>
      </c>
      <c r="E640" s="4" t="s">
        <v>8136</v>
      </c>
      <c r="F640" s="3">
        <v>9.0</v>
      </c>
      <c r="G640" s="4" t="s">
        <v>8121</v>
      </c>
      <c r="H640" s="3">
        <v>2.03957791E8</v>
      </c>
      <c r="I640" s="4" t="s">
        <v>8040</v>
      </c>
      <c r="J640" s="4" t="s">
        <v>44</v>
      </c>
      <c r="K640" s="3">
        <v>6615.0</v>
      </c>
      <c r="L640" s="4" t="s">
        <v>8129</v>
      </c>
      <c r="M640" s="3">
        <v>307.0</v>
      </c>
      <c r="N640" s="3">
        <v>307.0</v>
      </c>
      <c r="O640" s="4" t="s">
        <v>8091</v>
      </c>
      <c r="P640" s="4" t="s">
        <v>8043</v>
      </c>
      <c r="Q640" s="4" t="s">
        <v>8092</v>
      </c>
      <c r="R640" s="4" t="s">
        <v>8131</v>
      </c>
      <c r="S640" s="4" t="s">
        <v>8123</v>
      </c>
      <c r="T640" s="3">
        <v>1.7329741E7</v>
      </c>
      <c r="U640" s="3">
        <v>4.90697809E8</v>
      </c>
      <c r="V640" s="3">
        <v>2018.0</v>
      </c>
      <c r="W640" s="4" t="s">
        <v>8080</v>
      </c>
      <c r="X640" s="4" t="s">
        <v>8137</v>
      </c>
      <c r="Y640" s="4" t="s">
        <v>8138</v>
      </c>
      <c r="Z640" s="17">
        <v>45461.958333333336</v>
      </c>
      <c r="AA640" s="4" t="s">
        <v>8049</v>
      </c>
    </row>
    <row r="641" ht="14.25" customHeight="1">
      <c r="A641" s="11">
        <v>1582.0</v>
      </c>
      <c r="B641" s="11">
        <v>12407.0</v>
      </c>
      <c r="C641" s="11">
        <v>2012.0</v>
      </c>
      <c r="D641" s="11">
        <v>2020.0</v>
      </c>
      <c r="E641" s="12" t="s">
        <v>8136</v>
      </c>
      <c r="F641" s="11">
        <v>9.0</v>
      </c>
      <c r="G641" s="12" t="s">
        <v>8121</v>
      </c>
      <c r="H641" s="11">
        <v>2.03957791E8</v>
      </c>
      <c r="I641" s="12" t="s">
        <v>8040</v>
      </c>
      <c r="J641" s="12" t="s">
        <v>44</v>
      </c>
      <c r="K641" s="11">
        <v>6615.0</v>
      </c>
      <c r="L641" s="12" t="s">
        <v>8129</v>
      </c>
      <c r="M641" s="11">
        <v>307.0</v>
      </c>
      <c r="N641" s="11">
        <v>307.0</v>
      </c>
      <c r="O641" s="12" t="s">
        <v>8091</v>
      </c>
      <c r="P641" s="12" t="s">
        <v>8043</v>
      </c>
      <c r="Q641" s="12" t="s">
        <v>8092</v>
      </c>
      <c r="R641" s="12" t="s">
        <v>8131</v>
      </c>
      <c r="S641" s="12" t="s">
        <v>8123</v>
      </c>
      <c r="T641" s="11">
        <v>2.9876673E7</v>
      </c>
      <c r="U641" s="11">
        <v>1.664110503E9</v>
      </c>
      <c r="V641" s="11">
        <v>2016.0</v>
      </c>
      <c r="W641" s="12" t="s">
        <v>8080</v>
      </c>
      <c r="X641" s="12" t="s">
        <v>8137</v>
      </c>
      <c r="Y641" s="12" t="s">
        <v>8138</v>
      </c>
      <c r="Z641" s="18">
        <v>45461.958333333336</v>
      </c>
      <c r="AA641" s="12" t="s">
        <v>8049</v>
      </c>
    </row>
    <row r="642" ht="14.25" customHeight="1">
      <c r="A642" s="3">
        <v>1582.0</v>
      </c>
      <c r="B642" s="3">
        <v>12407.0</v>
      </c>
      <c r="C642" s="3">
        <v>2012.0</v>
      </c>
      <c r="D642" s="3">
        <v>2020.0</v>
      </c>
      <c r="E642" s="4" t="s">
        <v>8136</v>
      </c>
      <c r="F642" s="3">
        <v>9.0</v>
      </c>
      <c r="G642" s="4" t="s">
        <v>8121</v>
      </c>
      <c r="H642" s="3">
        <v>2.03957791E8</v>
      </c>
      <c r="I642" s="4" t="s">
        <v>8040</v>
      </c>
      <c r="J642" s="4" t="s">
        <v>44</v>
      </c>
      <c r="K642" s="3">
        <v>6615.0</v>
      </c>
      <c r="L642" s="4" t="s">
        <v>8129</v>
      </c>
      <c r="M642" s="3">
        <v>307.0</v>
      </c>
      <c r="N642" s="3">
        <v>307.0</v>
      </c>
      <c r="O642" s="4" t="s">
        <v>8091</v>
      </c>
      <c r="P642" s="4" t="s">
        <v>8043</v>
      </c>
      <c r="Q642" s="4" t="s">
        <v>8092</v>
      </c>
      <c r="R642" s="4" t="s">
        <v>8131</v>
      </c>
      <c r="S642" s="4" t="s">
        <v>8123</v>
      </c>
      <c r="T642" s="3">
        <v>5.5514346E7</v>
      </c>
      <c r="U642" s="3">
        <v>3.342668371E9</v>
      </c>
      <c r="V642" s="3">
        <v>2017.0</v>
      </c>
      <c r="W642" s="4" t="s">
        <v>8080</v>
      </c>
      <c r="X642" s="4" t="s">
        <v>8137</v>
      </c>
      <c r="Y642" s="4" t="s">
        <v>8138</v>
      </c>
      <c r="Z642" s="17">
        <v>45461.958333333336</v>
      </c>
      <c r="AA642" s="4" t="s">
        <v>8049</v>
      </c>
    </row>
    <row r="643" ht="14.25" customHeight="1">
      <c r="A643" s="11">
        <v>1582.0</v>
      </c>
      <c r="B643" s="11">
        <v>12407.0</v>
      </c>
      <c r="C643" s="11">
        <v>2012.0</v>
      </c>
      <c r="D643" s="11">
        <v>2020.0</v>
      </c>
      <c r="E643" s="12" t="s">
        <v>8136</v>
      </c>
      <c r="F643" s="11">
        <v>9.0</v>
      </c>
      <c r="G643" s="12" t="s">
        <v>8121</v>
      </c>
      <c r="H643" s="11">
        <v>2.03957791E8</v>
      </c>
      <c r="I643" s="12" t="s">
        <v>8040</v>
      </c>
      <c r="J643" s="12" t="s">
        <v>44</v>
      </c>
      <c r="K643" s="11">
        <v>6615.0</v>
      </c>
      <c r="L643" s="12" t="s">
        <v>8139</v>
      </c>
      <c r="M643" s="11">
        <v>14485.0</v>
      </c>
      <c r="N643" s="11">
        <v>6080.0</v>
      </c>
      <c r="O643" s="12" t="s">
        <v>8101</v>
      </c>
      <c r="P643" s="12" t="s">
        <v>8043</v>
      </c>
      <c r="Q643" s="12" t="s">
        <v>8092</v>
      </c>
      <c r="R643" s="12" t="s">
        <v>578</v>
      </c>
      <c r="S643" s="12" t="s">
        <v>8130</v>
      </c>
      <c r="T643" s="11">
        <v>0.0</v>
      </c>
      <c r="U643" s="11">
        <v>0.0</v>
      </c>
      <c r="V643" s="11">
        <v>2019.0</v>
      </c>
      <c r="W643" s="12" t="s">
        <v>8080</v>
      </c>
      <c r="X643" s="12" t="s">
        <v>8137</v>
      </c>
      <c r="Y643" s="12" t="s">
        <v>8138</v>
      </c>
      <c r="Z643" s="18">
        <v>45461.958333333336</v>
      </c>
      <c r="AA643" s="12" t="s">
        <v>8049</v>
      </c>
    </row>
    <row r="644" ht="14.25" customHeight="1">
      <c r="A644" s="3">
        <v>1582.0</v>
      </c>
      <c r="B644" s="3">
        <v>12407.0</v>
      </c>
      <c r="C644" s="3">
        <v>2012.0</v>
      </c>
      <c r="D644" s="3">
        <v>2020.0</v>
      </c>
      <c r="E644" s="4" t="s">
        <v>8136</v>
      </c>
      <c r="F644" s="3">
        <v>9.0</v>
      </c>
      <c r="G644" s="4" t="s">
        <v>8121</v>
      </c>
      <c r="H644" s="3">
        <v>2.03957791E8</v>
      </c>
      <c r="I644" s="4" t="s">
        <v>8040</v>
      </c>
      <c r="J644" s="4" t="s">
        <v>44</v>
      </c>
      <c r="K644" s="3">
        <v>6615.0</v>
      </c>
      <c r="L644" s="4" t="s">
        <v>8139</v>
      </c>
      <c r="M644" s="3">
        <v>14485.0</v>
      </c>
      <c r="N644" s="3">
        <v>6080.0</v>
      </c>
      <c r="O644" s="4" t="s">
        <v>8101</v>
      </c>
      <c r="P644" s="4" t="s">
        <v>8043</v>
      </c>
      <c r="Q644" s="4" t="s">
        <v>8092</v>
      </c>
      <c r="R644" s="4" t="s">
        <v>578</v>
      </c>
      <c r="S644" s="4" t="s">
        <v>8130</v>
      </c>
      <c r="T644" s="3">
        <v>1.2451766E7</v>
      </c>
      <c r="U644" s="3">
        <v>2.240660308E9</v>
      </c>
      <c r="V644" s="3">
        <v>2018.0</v>
      </c>
      <c r="W644" s="4" t="s">
        <v>8080</v>
      </c>
      <c r="X644" s="4" t="s">
        <v>8137</v>
      </c>
      <c r="Y644" s="4" t="s">
        <v>8138</v>
      </c>
      <c r="Z644" s="17">
        <v>45461.958333333336</v>
      </c>
      <c r="AA644" s="4" t="s">
        <v>8049</v>
      </c>
    </row>
    <row r="645" ht="14.25" customHeight="1">
      <c r="A645" s="11">
        <v>1582.0</v>
      </c>
      <c r="B645" s="11">
        <v>12407.0</v>
      </c>
      <c r="C645" s="11">
        <v>2012.0</v>
      </c>
      <c r="D645" s="11">
        <v>2020.0</v>
      </c>
      <c r="E645" s="12" t="s">
        <v>8136</v>
      </c>
      <c r="F645" s="11">
        <v>9.0</v>
      </c>
      <c r="G645" s="12" t="s">
        <v>8121</v>
      </c>
      <c r="H645" s="11">
        <v>2.03957791E8</v>
      </c>
      <c r="I645" s="12" t="s">
        <v>8040</v>
      </c>
      <c r="J645" s="12" t="s">
        <v>44</v>
      </c>
      <c r="K645" s="11">
        <v>6615.0</v>
      </c>
      <c r="L645" s="12" t="s">
        <v>8139</v>
      </c>
      <c r="M645" s="11">
        <v>14485.0</v>
      </c>
      <c r="N645" s="11">
        <v>6080.0</v>
      </c>
      <c r="O645" s="12" t="s">
        <v>8101</v>
      </c>
      <c r="P645" s="12" t="s">
        <v>8043</v>
      </c>
      <c r="Q645" s="12" t="s">
        <v>8092</v>
      </c>
      <c r="R645" s="12" t="s">
        <v>578</v>
      </c>
      <c r="S645" s="12" t="s">
        <v>8130</v>
      </c>
      <c r="T645" s="11">
        <v>2.4396082E7</v>
      </c>
      <c r="U645" s="11">
        <v>4.98507728E8</v>
      </c>
      <c r="V645" s="11">
        <v>2017.0</v>
      </c>
      <c r="W645" s="12" t="s">
        <v>8080</v>
      </c>
      <c r="X645" s="12" t="s">
        <v>8137</v>
      </c>
      <c r="Y645" s="12" t="s">
        <v>8138</v>
      </c>
      <c r="Z645" s="18">
        <v>45461.958333333336</v>
      </c>
      <c r="AA645" s="12" t="s">
        <v>8049</v>
      </c>
    </row>
    <row r="646" ht="14.25" customHeight="1">
      <c r="A646" s="3">
        <v>1582.0</v>
      </c>
      <c r="B646" s="3">
        <v>12407.0</v>
      </c>
      <c r="C646" s="3">
        <v>2012.0</v>
      </c>
      <c r="D646" s="3">
        <v>2020.0</v>
      </c>
      <c r="E646" s="4" t="s">
        <v>8136</v>
      </c>
      <c r="F646" s="3">
        <v>9.0</v>
      </c>
      <c r="G646" s="4" t="s">
        <v>8121</v>
      </c>
      <c r="H646" s="3">
        <v>2.03957791E8</v>
      </c>
      <c r="I646" s="4" t="s">
        <v>8040</v>
      </c>
      <c r="J646" s="4" t="s">
        <v>44</v>
      </c>
      <c r="K646" s="3">
        <v>6615.0</v>
      </c>
      <c r="L646" s="4" t="s">
        <v>8139</v>
      </c>
      <c r="M646" s="3">
        <v>14485.0</v>
      </c>
      <c r="N646" s="3">
        <v>6080.0</v>
      </c>
      <c r="O646" s="4" t="s">
        <v>8101</v>
      </c>
      <c r="P646" s="4" t="s">
        <v>8043</v>
      </c>
      <c r="Q646" s="4" t="s">
        <v>8092</v>
      </c>
      <c r="R646" s="4" t="s">
        <v>578</v>
      </c>
      <c r="S646" s="4" t="s">
        <v>8099</v>
      </c>
      <c r="T646" s="3">
        <v>135805.0</v>
      </c>
      <c r="U646" s="3">
        <v>7.69045902E8</v>
      </c>
      <c r="V646" s="3">
        <v>2019.0</v>
      </c>
      <c r="W646" s="4" t="s">
        <v>8080</v>
      </c>
      <c r="X646" s="4" t="s">
        <v>8137</v>
      </c>
      <c r="Y646" s="4" t="s">
        <v>8138</v>
      </c>
      <c r="Z646" s="17">
        <v>45461.958333333336</v>
      </c>
      <c r="AA646" s="4" t="s">
        <v>8049</v>
      </c>
    </row>
    <row r="647" ht="14.25" customHeight="1">
      <c r="A647" s="11">
        <v>1582.0</v>
      </c>
      <c r="B647" s="11">
        <v>12407.0</v>
      </c>
      <c r="C647" s="11">
        <v>2012.0</v>
      </c>
      <c r="D647" s="11">
        <v>2020.0</v>
      </c>
      <c r="E647" s="12" t="s">
        <v>8136</v>
      </c>
      <c r="F647" s="11">
        <v>9.0</v>
      </c>
      <c r="G647" s="12" t="s">
        <v>8121</v>
      </c>
      <c r="H647" s="11">
        <v>2.03957791E8</v>
      </c>
      <c r="I647" s="12" t="s">
        <v>8040</v>
      </c>
      <c r="J647" s="12" t="s">
        <v>44</v>
      </c>
      <c r="K647" s="11">
        <v>6615.0</v>
      </c>
      <c r="L647" s="12" t="s">
        <v>8139</v>
      </c>
      <c r="M647" s="11">
        <v>14485.0</v>
      </c>
      <c r="N647" s="11">
        <v>6080.0</v>
      </c>
      <c r="O647" s="12" t="s">
        <v>8101</v>
      </c>
      <c r="P647" s="12" t="s">
        <v>8043</v>
      </c>
      <c r="Q647" s="12" t="s">
        <v>8092</v>
      </c>
      <c r="R647" s="12" t="s">
        <v>8131</v>
      </c>
      <c r="S647" s="12" t="s">
        <v>8123</v>
      </c>
      <c r="T647" s="11">
        <v>1.7329741E7</v>
      </c>
      <c r="U647" s="11">
        <v>4.90697809E8</v>
      </c>
      <c r="V647" s="11">
        <v>2018.0</v>
      </c>
      <c r="W647" s="12" t="s">
        <v>8080</v>
      </c>
      <c r="X647" s="12" t="s">
        <v>8137</v>
      </c>
      <c r="Y647" s="12" t="s">
        <v>8138</v>
      </c>
      <c r="Z647" s="18">
        <v>45461.958333333336</v>
      </c>
      <c r="AA647" s="12" t="s">
        <v>8049</v>
      </c>
    </row>
    <row r="648" ht="14.25" customHeight="1">
      <c r="A648" s="3">
        <v>1582.0</v>
      </c>
      <c r="B648" s="3">
        <v>12407.0</v>
      </c>
      <c r="C648" s="3">
        <v>2012.0</v>
      </c>
      <c r="D648" s="3">
        <v>2020.0</v>
      </c>
      <c r="E648" s="4" t="s">
        <v>8136</v>
      </c>
      <c r="F648" s="3">
        <v>9.0</v>
      </c>
      <c r="G648" s="4" t="s">
        <v>8121</v>
      </c>
      <c r="H648" s="3">
        <v>2.03957791E8</v>
      </c>
      <c r="I648" s="4" t="s">
        <v>8040</v>
      </c>
      <c r="J648" s="4" t="s">
        <v>44</v>
      </c>
      <c r="K648" s="3">
        <v>6615.0</v>
      </c>
      <c r="L648" s="4" t="s">
        <v>8139</v>
      </c>
      <c r="M648" s="3">
        <v>14485.0</v>
      </c>
      <c r="N648" s="3">
        <v>6080.0</v>
      </c>
      <c r="O648" s="4" t="s">
        <v>8101</v>
      </c>
      <c r="P648" s="4" t="s">
        <v>8043</v>
      </c>
      <c r="Q648" s="4" t="s">
        <v>8092</v>
      </c>
      <c r="R648" s="4" t="s">
        <v>8131</v>
      </c>
      <c r="S648" s="4" t="s">
        <v>8123</v>
      </c>
      <c r="T648" s="3">
        <v>2.9876673E7</v>
      </c>
      <c r="U648" s="3">
        <v>1.664110503E9</v>
      </c>
      <c r="V648" s="3">
        <v>2016.0</v>
      </c>
      <c r="W648" s="4" t="s">
        <v>8080</v>
      </c>
      <c r="X648" s="4" t="s">
        <v>8137</v>
      </c>
      <c r="Y648" s="4" t="s">
        <v>8138</v>
      </c>
      <c r="Z648" s="17">
        <v>45461.958333333336</v>
      </c>
      <c r="AA648" s="4" t="s">
        <v>8049</v>
      </c>
    </row>
    <row r="649" ht="14.25" customHeight="1">
      <c r="A649" s="11">
        <v>1582.0</v>
      </c>
      <c r="B649" s="11">
        <v>12407.0</v>
      </c>
      <c r="C649" s="11">
        <v>2012.0</v>
      </c>
      <c r="D649" s="11">
        <v>2020.0</v>
      </c>
      <c r="E649" s="12" t="s">
        <v>8136</v>
      </c>
      <c r="F649" s="11">
        <v>9.0</v>
      </c>
      <c r="G649" s="12" t="s">
        <v>8121</v>
      </c>
      <c r="H649" s="11">
        <v>2.03957791E8</v>
      </c>
      <c r="I649" s="12" t="s">
        <v>8040</v>
      </c>
      <c r="J649" s="12" t="s">
        <v>44</v>
      </c>
      <c r="K649" s="11">
        <v>6615.0</v>
      </c>
      <c r="L649" s="12" t="s">
        <v>8139</v>
      </c>
      <c r="M649" s="11">
        <v>14485.0</v>
      </c>
      <c r="N649" s="11">
        <v>6080.0</v>
      </c>
      <c r="O649" s="12" t="s">
        <v>8101</v>
      </c>
      <c r="P649" s="12" t="s">
        <v>8043</v>
      </c>
      <c r="Q649" s="12" t="s">
        <v>8092</v>
      </c>
      <c r="R649" s="12" t="s">
        <v>8131</v>
      </c>
      <c r="S649" s="12" t="s">
        <v>8123</v>
      </c>
      <c r="T649" s="11">
        <v>5.5514346E7</v>
      </c>
      <c r="U649" s="11">
        <v>3.342668371E9</v>
      </c>
      <c r="V649" s="11">
        <v>2017.0</v>
      </c>
      <c r="W649" s="12" t="s">
        <v>8080</v>
      </c>
      <c r="X649" s="12" t="s">
        <v>8137</v>
      </c>
      <c r="Y649" s="12" t="s">
        <v>8138</v>
      </c>
      <c r="Z649" s="18">
        <v>45461.958333333336</v>
      </c>
      <c r="AA649" s="12" t="s">
        <v>8049</v>
      </c>
    </row>
    <row r="650" ht="14.25" customHeight="1">
      <c r="A650" s="3">
        <v>1578.0</v>
      </c>
      <c r="B650" s="3">
        <v>12406.0</v>
      </c>
      <c r="C650" s="3">
        <v>2012.0</v>
      </c>
      <c r="D650" s="3">
        <v>2022.0</v>
      </c>
      <c r="E650" s="4" t="s">
        <v>8140</v>
      </c>
      <c r="F650" s="3">
        <v>11.0</v>
      </c>
      <c r="G650" s="4" t="s">
        <v>8121</v>
      </c>
      <c r="H650" s="3">
        <v>1.80912E9</v>
      </c>
      <c r="I650" s="4" t="s">
        <v>8040</v>
      </c>
      <c r="J650" s="4" t="s">
        <v>8141</v>
      </c>
      <c r="K650" s="3">
        <v>427.0</v>
      </c>
      <c r="L650" s="4" t="s">
        <v>8142</v>
      </c>
      <c r="M650" s="3">
        <v>1.0</v>
      </c>
      <c r="N650" s="3">
        <v>1.0</v>
      </c>
      <c r="O650" s="4" t="s">
        <v>8143</v>
      </c>
      <c r="P650" s="4" t="s">
        <v>8043</v>
      </c>
      <c r="Q650" s="4" t="s">
        <v>8092</v>
      </c>
      <c r="R650" s="4" t="s">
        <v>578</v>
      </c>
      <c r="S650" s="4" t="s">
        <v>8130</v>
      </c>
      <c r="T650" s="3">
        <v>0.0</v>
      </c>
      <c r="U650" s="3">
        <v>0.0</v>
      </c>
      <c r="V650" s="3">
        <v>2019.0</v>
      </c>
      <c r="W650" s="4" t="s">
        <v>8064</v>
      </c>
      <c r="X650" s="4" t="s">
        <v>8065</v>
      </c>
      <c r="Y650" s="4" t="s">
        <v>8144</v>
      </c>
      <c r="Z650" s="17">
        <v>45461.958333333336</v>
      </c>
      <c r="AA650" s="4" t="s">
        <v>8049</v>
      </c>
    </row>
    <row r="651" ht="14.25" customHeight="1">
      <c r="A651" s="11">
        <v>1578.0</v>
      </c>
      <c r="B651" s="11">
        <v>12406.0</v>
      </c>
      <c r="C651" s="11">
        <v>2012.0</v>
      </c>
      <c r="D651" s="11">
        <v>2022.0</v>
      </c>
      <c r="E651" s="12" t="s">
        <v>8140</v>
      </c>
      <c r="F651" s="11">
        <v>11.0</v>
      </c>
      <c r="G651" s="12" t="s">
        <v>8121</v>
      </c>
      <c r="H651" s="11">
        <v>1.80912E9</v>
      </c>
      <c r="I651" s="12" t="s">
        <v>8040</v>
      </c>
      <c r="J651" s="12" t="s">
        <v>8141</v>
      </c>
      <c r="K651" s="11">
        <v>427.0</v>
      </c>
      <c r="L651" s="12" t="s">
        <v>8142</v>
      </c>
      <c r="M651" s="11">
        <v>1.0</v>
      </c>
      <c r="N651" s="11">
        <v>1.0</v>
      </c>
      <c r="O651" s="12" t="s">
        <v>8143</v>
      </c>
      <c r="P651" s="12" t="s">
        <v>8043</v>
      </c>
      <c r="Q651" s="12" t="s">
        <v>8092</v>
      </c>
      <c r="R651" s="12" t="s">
        <v>578</v>
      </c>
      <c r="S651" s="12" t="s">
        <v>8130</v>
      </c>
      <c r="T651" s="11">
        <v>0.0</v>
      </c>
      <c r="U651" s="11">
        <v>0.0</v>
      </c>
      <c r="V651" s="11">
        <v>2019.0</v>
      </c>
      <c r="W651" s="12" t="s">
        <v>8064</v>
      </c>
      <c r="X651" s="12" t="s">
        <v>8145</v>
      </c>
      <c r="Y651" s="12" t="s">
        <v>8144</v>
      </c>
      <c r="Z651" s="18">
        <v>45461.958333333336</v>
      </c>
      <c r="AA651" s="12" t="s">
        <v>8049</v>
      </c>
    </row>
    <row r="652" ht="14.25" customHeight="1">
      <c r="A652" s="3">
        <v>1578.0</v>
      </c>
      <c r="B652" s="3">
        <v>12406.0</v>
      </c>
      <c r="C652" s="3">
        <v>2012.0</v>
      </c>
      <c r="D652" s="3">
        <v>2022.0</v>
      </c>
      <c r="E652" s="4" t="s">
        <v>8140</v>
      </c>
      <c r="F652" s="3">
        <v>11.0</v>
      </c>
      <c r="G652" s="4" t="s">
        <v>8121</v>
      </c>
      <c r="H652" s="3">
        <v>1.80912E9</v>
      </c>
      <c r="I652" s="4" t="s">
        <v>8040</v>
      </c>
      <c r="J652" s="4" t="s">
        <v>8141</v>
      </c>
      <c r="K652" s="3">
        <v>427.0</v>
      </c>
      <c r="L652" s="4" t="s">
        <v>8142</v>
      </c>
      <c r="M652" s="3">
        <v>1.0</v>
      </c>
      <c r="N652" s="3">
        <v>1.0</v>
      </c>
      <c r="O652" s="4" t="s">
        <v>8143</v>
      </c>
      <c r="P652" s="4" t="s">
        <v>8043</v>
      </c>
      <c r="Q652" s="4" t="s">
        <v>8092</v>
      </c>
      <c r="R652" s="4" t="s">
        <v>578</v>
      </c>
      <c r="S652" s="4" t="s">
        <v>8130</v>
      </c>
      <c r="T652" s="3">
        <v>0.0</v>
      </c>
      <c r="U652" s="3">
        <v>0.0</v>
      </c>
      <c r="V652" s="3">
        <v>2019.0</v>
      </c>
      <c r="W652" s="4" t="s">
        <v>8080</v>
      </c>
      <c r="X652" s="4" t="s">
        <v>8084</v>
      </c>
      <c r="Y652" s="4" t="s">
        <v>8144</v>
      </c>
      <c r="Z652" s="17">
        <v>45461.958333333336</v>
      </c>
      <c r="AA652" s="4" t="s">
        <v>8049</v>
      </c>
    </row>
    <row r="653" ht="14.25" customHeight="1">
      <c r="A653" s="11">
        <v>1578.0</v>
      </c>
      <c r="B653" s="11">
        <v>12406.0</v>
      </c>
      <c r="C653" s="11">
        <v>2012.0</v>
      </c>
      <c r="D653" s="11">
        <v>2022.0</v>
      </c>
      <c r="E653" s="12" t="s">
        <v>8140</v>
      </c>
      <c r="F653" s="11">
        <v>11.0</v>
      </c>
      <c r="G653" s="12" t="s">
        <v>8121</v>
      </c>
      <c r="H653" s="11">
        <v>1.80912E9</v>
      </c>
      <c r="I653" s="12" t="s">
        <v>8040</v>
      </c>
      <c r="J653" s="12" t="s">
        <v>8141</v>
      </c>
      <c r="K653" s="11">
        <v>427.0</v>
      </c>
      <c r="L653" s="12" t="s">
        <v>8142</v>
      </c>
      <c r="M653" s="11">
        <v>1.0</v>
      </c>
      <c r="N653" s="11">
        <v>1.0</v>
      </c>
      <c r="O653" s="12" t="s">
        <v>8143</v>
      </c>
      <c r="P653" s="12" t="s">
        <v>8043</v>
      </c>
      <c r="Q653" s="12" t="s">
        <v>8092</v>
      </c>
      <c r="R653" s="12" t="s">
        <v>578</v>
      </c>
      <c r="S653" s="12" t="s">
        <v>8130</v>
      </c>
      <c r="T653" s="11">
        <v>0.0</v>
      </c>
      <c r="U653" s="11">
        <v>0.0</v>
      </c>
      <c r="V653" s="11">
        <v>2019.0</v>
      </c>
      <c r="W653" s="12" t="s">
        <v>8080</v>
      </c>
      <c r="X653" s="12" t="s">
        <v>8081</v>
      </c>
      <c r="Y653" s="12" t="s">
        <v>8144</v>
      </c>
      <c r="Z653" s="18">
        <v>45461.958333333336</v>
      </c>
      <c r="AA653" s="12" t="s">
        <v>8049</v>
      </c>
    </row>
    <row r="654" ht="14.25" customHeight="1">
      <c r="A654" s="3">
        <v>1578.0</v>
      </c>
      <c r="B654" s="3">
        <v>12406.0</v>
      </c>
      <c r="C654" s="3">
        <v>2012.0</v>
      </c>
      <c r="D654" s="3">
        <v>2022.0</v>
      </c>
      <c r="E654" s="4" t="s">
        <v>8140</v>
      </c>
      <c r="F654" s="3">
        <v>11.0</v>
      </c>
      <c r="G654" s="4" t="s">
        <v>8121</v>
      </c>
      <c r="H654" s="3">
        <v>1.80912E9</v>
      </c>
      <c r="I654" s="4" t="s">
        <v>8040</v>
      </c>
      <c r="J654" s="4" t="s">
        <v>8141</v>
      </c>
      <c r="K654" s="3">
        <v>427.0</v>
      </c>
      <c r="L654" s="4" t="s">
        <v>8142</v>
      </c>
      <c r="M654" s="3">
        <v>1.0</v>
      </c>
      <c r="N654" s="3">
        <v>1.0</v>
      </c>
      <c r="O654" s="4" t="s">
        <v>8143</v>
      </c>
      <c r="P654" s="4" t="s">
        <v>8043</v>
      </c>
      <c r="Q654" s="4" t="s">
        <v>8092</v>
      </c>
      <c r="R654" s="4" t="s">
        <v>578</v>
      </c>
      <c r="S654" s="4" t="s">
        <v>8130</v>
      </c>
      <c r="T654" s="3">
        <v>0.0</v>
      </c>
      <c r="U654" s="3">
        <v>0.0</v>
      </c>
      <c r="V654" s="3">
        <v>2019.0</v>
      </c>
      <c r="W654" s="4" t="s">
        <v>8080</v>
      </c>
      <c r="X654" s="4" t="s">
        <v>8137</v>
      </c>
      <c r="Y654" s="4" t="s">
        <v>8144</v>
      </c>
      <c r="Z654" s="17">
        <v>45461.958333333336</v>
      </c>
      <c r="AA654" s="4" t="s">
        <v>8049</v>
      </c>
    </row>
    <row r="655" ht="14.25" customHeight="1">
      <c r="A655" s="11">
        <v>1578.0</v>
      </c>
      <c r="B655" s="11">
        <v>12406.0</v>
      </c>
      <c r="C655" s="11">
        <v>2012.0</v>
      </c>
      <c r="D655" s="11">
        <v>2022.0</v>
      </c>
      <c r="E655" s="12" t="s">
        <v>8140</v>
      </c>
      <c r="F655" s="11">
        <v>11.0</v>
      </c>
      <c r="G655" s="12" t="s">
        <v>8121</v>
      </c>
      <c r="H655" s="11">
        <v>1.80912E9</v>
      </c>
      <c r="I655" s="12" t="s">
        <v>8040</v>
      </c>
      <c r="J655" s="12" t="s">
        <v>8141</v>
      </c>
      <c r="K655" s="11">
        <v>427.0</v>
      </c>
      <c r="L655" s="12" t="s">
        <v>8142</v>
      </c>
      <c r="M655" s="11">
        <v>1.0</v>
      </c>
      <c r="N655" s="11">
        <v>1.0</v>
      </c>
      <c r="O655" s="12" t="s">
        <v>8143</v>
      </c>
      <c r="P655" s="12" t="s">
        <v>8043</v>
      </c>
      <c r="Q655" s="12" t="s">
        <v>8092</v>
      </c>
      <c r="R655" s="12" t="s">
        <v>578</v>
      </c>
      <c r="S655" s="12" t="s">
        <v>8130</v>
      </c>
      <c r="T655" s="11">
        <v>0.0</v>
      </c>
      <c r="U655" s="11">
        <v>0.0</v>
      </c>
      <c r="V655" s="11">
        <v>2019.0</v>
      </c>
      <c r="W655" s="12" t="s">
        <v>8051</v>
      </c>
      <c r="X655" s="12" t="s">
        <v>8146</v>
      </c>
      <c r="Y655" s="12" t="s">
        <v>8144</v>
      </c>
      <c r="Z655" s="18">
        <v>45461.958333333336</v>
      </c>
      <c r="AA655" s="12" t="s">
        <v>8049</v>
      </c>
    </row>
    <row r="656" ht="14.25" customHeight="1">
      <c r="A656" s="3">
        <v>1578.0</v>
      </c>
      <c r="B656" s="3">
        <v>12406.0</v>
      </c>
      <c r="C656" s="3">
        <v>2012.0</v>
      </c>
      <c r="D656" s="3">
        <v>2022.0</v>
      </c>
      <c r="E656" s="4" t="s">
        <v>8140</v>
      </c>
      <c r="F656" s="3">
        <v>11.0</v>
      </c>
      <c r="G656" s="4" t="s">
        <v>8121</v>
      </c>
      <c r="H656" s="3">
        <v>1.80912E9</v>
      </c>
      <c r="I656" s="4" t="s">
        <v>8040</v>
      </c>
      <c r="J656" s="4" t="s">
        <v>8141</v>
      </c>
      <c r="K656" s="3">
        <v>427.0</v>
      </c>
      <c r="L656" s="4" t="s">
        <v>8142</v>
      </c>
      <c r="M656" s="3">
        <v>1.0</v>
      </c>
      <c r="N656" s="3">
        <v>1.0</v>
      </c>
      <c r="O656" s="4" t="s">
        <v>8143</v>
      </c>
      <c r="P656" s="4" t="s">
        <v>8043</v>
      </c>
      <c r="Q656" s="4" t="s">
        <v>8092</v>
      </c>
      <c r="R656" s="4" t="s">
        <v>578</v>
      </c>
      <c r="S656" s="4" t="s">
        <v>8130</v>
      </c>
      <c r="T656" s="3">
        <v>0.0</v>
      </c>
      <c r="U656" s="3">
        <v>0.0</v>
      </c>
      <c r="V656" s="3">
        <v>2019.0</v>
      </c>
      <c r="W656" s="4" t="s">
        <v>8133</v>
      </c>
      <c r="X656" s="4" t="s">
        <v>8134</v>
      </c>
      <c r="Y656" s="4" t="s">
        <v>8144</v>
      </c>
      <c r="Z656" s="17">
        <v>45461.958333333336</v>
      </c>
      <c r="AA656" s="4" t="s">
        <v>8049</v>
      </c>
    </row>
    <row r="657" ht="14.25" customHeight="1">
      <c r="A657" s="11">
        <v>1578.0</v>
      </c>
      <c r="B657" s="11">
        <v>12406.0</v>
      </c>
      <c r="C657" s="11">
        <v>2012.0</v>
      </c>
      <c r="D657" s="11">
        <v>2022.0</v>
      </c>
      <c r="E657" s="12" t="s">
        <v>8140</v>
      </c>
      <c r="F657" s="11">
        <v>11.0</v>
      </c>
      <c r="G657" s="12" t="s">
        <v>8121</v>
      </c>
      <c r="H657" s="11">
        <v>1.80912E9</v>
      </c>
      <c r="I657" s="12" t="s">
        <v>8040</v>
      </c>
      <c r="J657" s="12" t="s">
        <v>8141</v>
      </c>
      <c r="K657" s="11">
        <v>427.0</v>
      </c>
      <c r="L657" s="12" t="s">
        <v>8142</v>
      </c>
      <c r="M657" s="11">
        <v>1.0</v>
      </c>
      <c r="N657" s="11">
        <v>1.0</v>
      </c>
      <c r="O657" s="12" t="s">
        <v>8143</v>
      </c>
      <c r="P657" s="12" t="s">
        <v>8043</v>
      </c>
      <c r="Q657" s="12" t="s">
        <v>8092</v>
      </c>
      <c r="R657" s="12" t="s">
        <v>578</v>
      </c>
      <c r="S657" s="12" t="s">
        <v>8130</v>
      </c>
      <c r="T657" s="11">
        <v>1.7633775E7</v>
      </c>
      <c r="U657" s="11">
        <v>9.42598274E8</v>
      </c>
      <c r="V657" s="11">
        <v>2018.0</v>
      </c>
      <c r="W657" s="12" t="s">
        <v>8064</v>
      </c>
      <c r="X657" s="12" t="s">
        <v>8065</v>
      </c>
      <c r="Y657" s="12" t="s">
        <v>8144</v>
      </c>
      <c r="Z657" s="18">
        <v>45461.958333333336</v>
      </c>
      <c r="AA657" s="12" t="s">
        <v>8049</v>
      </c>
    </row>
    <row r="658" ht="14.25" customHeight="1">
      <c r="A658" s="3">
        <v>1578.0</v>
      </c>
      <c r="B658" s="3">
        <v>12406.0</v>
      </c>
      <c r="C658" s="3">
        <v>2012.0</v>
      </c>
      <c r="D658" s="3">
        <v>2022.0</v>
      </c>
      <c r="E658" s="4" t="s">
        <v>8140</v>
      </c>
      <c r="F658" s="3">
        <v>11.0</v>
      </c>
      <c r="G658" s="4" t="s">
        <v>8121</v>
      </c>
      <c r="H658" s="3">
        <v>1.80912E9</v>
      </c>
      <c r="I658" s="4" t="s">
        <v>8040</v>
      </c>
      <c r="J658" s="4" t="s">
        <v>8141</v>
      </c>
      <c r="K658" s="3">
        <v>427.0</v>
      </c>
      <c r="L658" s="4" t="s">
        <v>8142</v>
      </c>
      <c r="M658" s="3">
        <v>1.0</v>
      </c>
      <c r="N658" s="3">
        <v>1.0</v>
      </c>
      <c r="O658" s="4" t="s">
        <v>8143</v>
      </c>
      <c r="P658" s="4" t="s">
        <v>8043</v>
      </c>
      <c r="Q658" s="4" t="s">
        <v>8092</v>
      </c>
      <c r="R658" s="4" t="s">
        <v>578</v>
      </c>
      <c r="S658" s="4" t="s">
        <v>8130</v>
      </c>
      <c r="T658" s="3">
        <v>1.7633775E7</v>
      </c>
      <c r="U658" s="3">
        <v>9.42598274E8</v>
      </c>
      <c r="V658" s="3">
        <v>2018.0</v>
      </c>
      <c r="W658" s="4" t="s">
        <v>8064</v>
      </c>
      <c r="X658" s="4" t="s">
        <v>8145</v>
      </c>
      <c r="Y658" s="4" t="s">
        <v>8144</v>
      </c>
      <c r="Z658" s="17">
        <v>45461.958333333336</v>
      </c>
      <c r="AA658" s="4" t="s">
        <v>8049</v>
      </c>
    </row>
    <row r="659" ht="14.25" customHeight="1">
      <c r="A659" s="11">
        <v>1578.0</v>
      </c>
      <c r="B659" s="11">
        <v>12406.0</v>
      </c>
      <c r="C659" s="11">
        <v>2012.0</v>
      </c>
      <c r="D659" s="11">
        <v>2022.0</v>
      </c>
      <c r="E659" s="12" t="s">
        <v>8140</v>
      </c>
      <c r="F659" s="11">
        <v>11.0</v>
      </c>
      <c r="G659" s="12" t="s">
        <v>8121</v>
      </c>
      <c r="H659" s="11">
        <v>1.80912E9</v>
      </c>
      <c r="I659" s="12" t="s">
        <v>8040</v>
      </c>
      <c r="J659" s="12" t="s">
        <v>8141</v>
      </c>
      <c r="K659" s="11">
        <v>427.0</v>
      </c>
      <c r="L659" s="12" t="s">
        <v>8142</v>
      </c>
      <c r="M659" s="11">
        <v>1.0</v>
      </c>
      <c r="N659" s="11">
        <v>1.0</v>
      </c>
      <c r="O659" s="12" t="s">
        <v>8143</v>
      </c>
      <c r="P659" s="12" t="s">
        <v>8043</v>
      </c>
      <c r="Q659" s="12" t="s">
        <v>8092</v>
      </c>
      <c r="R659" s="12" t="s">
        <v>578</v>
      </c>
      <c r="S659" s="12" t="s">
        <v>8130</v>
      </c>
      <c r="T659" s="11">
        <v>1.7633775E7</v>
      </c>
      <c r="U659" s="11">
        <v>9.42598274E8</v>
      </c>
      <c r="V659" s="11">
        <v>2018.0</v>
      </c>
      <c r="W659" s="12" t="s">
        <v>8080</v>
      </c>
      <c r="X659" s="12" t="s">
        <v>8084</v>
      </c>
      <c r="Y659" s="12" t="s">
        <v>8144</v>
      </c>
      <c r="Z659" s="18">
        <v>45461.958333333336</v>
      </c>
      <c r="AA659" s="12" t="s">
        <v>8049</v>
      </c>
    </row>
    <row r="660" ht="14.25" customHeight="1">
      <c r="A660" s="3">
        <v>1578.0</v>
      </c>
      <c r="B660" s="3">
        <v>12406.0</v>
      </c>
      <c r="C660" s="3">
        <v>2012.0</v>
      </c>
      <c r="D660" s="3">
        <v>2022.0</v>
      </c>
      <c r="E660" s="4" t="s">
        <v>8140</v>
      </c>
      <c r="F660" s="3">
        <v>11.0</v>
      </c>
      <c r="G660" s="4" t="s">
        <v>8121</v>
      </c>
      <c r="H660" s="3">
        <v>1.80912E9</v>
      </c>
      <c r="I660" s="4" t="s">
        <v>8040</v>
      </c>
      <c r="J660" s="4" t="s">
        <v>8141</v>
      </c>
      <c r="K660" s="3">
        <v>427.0</v>
      </c>
      <c r="L660" s="4" t="s">
        <v>8142</v>
      </c>
      <c r="M660" s="3">
        <v>1.0</v>
      </c>
      <c r="N660" s="3">
        <v>1.0</v>
      </c>
      <c r="O660" s="4" t="s">
        <v>8143</v>
      </c>
      <c r="P660" s="4" t="s">
        <v>8043</v>
      </c>
      <c r="Q660" s="4" t="s">
        <v>8092</v>
      </c>
      <c r="R660" s="4" t="s">
        <v>578</v>
      </c>
      <c r="S660" s="4" t="s">
        <v>8130</v>
      </c>
      <c r="T660" s="3">
        <v>1.7633775E7</v>
      </c>
      <c r="U660" s="3">
        <v>9.42598274E8</v>
      </c>
      <c r="V660" s="3">
        <v>2018.0</v>
      </c>
      <c r="W660" s="4" t="s">
        <v>8080</v>
      </c>
      <c r="X660" s="4" t="s">
        <v>8081</v>
      </c>
      <c r="Y660" s="4" t="s">
        <v>8144</v>
      </c>
      <c r="Z660" s="17">
        <v>45461.958333333336</v>
      </c>
      <c r="AA660" s="4" t="s">
        <v>8049</v>
      </c>
    </row>
    <row r="661" ht="14.25" customHeight="1">
      <c r="A661" s="11">
        <v>1578.0</v>
      </c>
      <c r="B661" s="11">
        <v>12406.0</v>
      </c>
      <c r="C661" s="11">
        <v>2012.0</v>
      </c>
      <c r="D661" s="11">
        <v>2022.0</v>
      </c>
      <c r="E661" s="12" t="s">
        <v>8140</v>
      </c>
      <c r="F661" s="11">
        <v>11.0</v>
      </c>
      <c r="G661" s="12" t="s">
        <v>8121</v>
      </c>
      <c r="H661" s="11">
        <v>1.80912E9</v>
      </c>
      <c r="I661" s="12" t="s">
        <v>8040</v>
      </c>
      <c r="J661" s="12" t="s">
        <v>8141</v>
      </c>
      <c r="K661" s="11">
        <v>427.0</v>
      </c>
      <c r="L661" s="12" t="s">
        <v>8142</v>
      </c>
      <c r="M661" s="11">
        <v>1.0</v>
      </c>
      <c r="N661" s="11">
        <v>1.0</v>
      </c>
      <c r="O661" s="12" t="s">
        <v>8143</v>
      </c>
      <c r="P661" s="12" t="s">
        <v>8043</v>
      </c>
      <c r="Q661" s="12" t="s">
        <v>8092</v>
      </c>
      <c r="R661" s="12" t="s">
        <v>578</v>
      </c>
      <c r="S661" s="12" t="s">
        <v>8130</v>
      </c>
      <c r="T661" s="11">
        <v>1.7633775E7</v>
      </c>
      <c r="U661" s="11">
        <v>9.42598274E8</v>
      </c>
      <c r="V661" s="11">
        <v>2018.0</v>
      </c>
      <c r="W661" s="12" t="s">
        <v>8080</v>
      </c>
      <c r="X661" s="12" t="s">
        <v>8137</v>
      </c>
      <c r="Y661" s="12" t="s">
        <v>8144</v>
      </c>
      <c r="Z661" s="18">
        <v>45461.958333333336</v>
      </c>
      <c r="AA661" s="12" t="s">
        <v>8049</v>
      </c>
    </row>
    <row r="662" ht="14.25" customHeight="1">
      <c r="A662" s="3">
        <v>1578.0</v>
      </c>
      <c r="B662" s="3">
        <v>12406.0</v>
      </c>
      <c r="C662" s="3">
        <v>2012.0</v>
      </c>
      <c r="D662" s="3">
        <v>2022.0</v>
      </c>
      <c r="E662" s="4" t="s">
        <v>8140</v>
      </c>
      <c r="F662" s="3">
        <v>11.0</v>
      </c>
      <c r="G662" s="4" t="s">
        <v>8121</v>
      </c>
      <c r="H662" s="3">
        <v>1.80912E9</v>
      </c>
      <c r="I662" s="4" t="s">
        <v>8040</v>
      </c>
      <c r="J662" s="4" t="s">
        <v>8141</v>
      </c>
      <c r="K662" s="3">
        <v>427.0</v>
      </c>
      <c r="L662" s="4" t="s">
        <v>8142</v>
      </c>
      <c r="M662" s="3">
        <v>1.0</v>
      </c>
      <c r="N662" s="3">
        <v>1.0</v>
      </c>
      <c r="O662" s="4" t="s">
        <v>8143</v>
      </c>
      <c r="P662" s="4" t="s">
        <v>8043</v>
      </c>
      <c r="Q662" s="4" t="s">
        <v>8092</v>
      </c>
      <c r="R662" s="4" t="s">
        <v>578</v>
      </c>
      <c r="S662" s="4" t="s">
        <v>8130</v>
      </c>
      <c r="T662" s="3">
        <v>1.7633775E7</v>
      </c>
      <c r="U662" s="3">
        <v>9.42598274E8</v>
      </c>
      <c r="V662" s="3">
        <v>2018.0</v>
      </c>
      <c r="W662" s="4" t="s">
        <v>8051</v>
      </c>
      <c r="X662" s="4" t="s">
        <v>8146</v>
      </c>
      <c r="Y662" s="4" t="s">
        <v>8144</v>
      </c>
      <c r="Z662" s="17">
        <v>45461.958333333336</v>
      </c>
      <c r="AA662" s="4" t="s">
        <v>8049</v>
      </c>
    </row>
    <row r="663" ht="14.25" customHeight="1">
      <c r="A663" s="11">
        <v>1578.0</v>
      </c>
      <c r="B663" s="11">
        <v>12406.0</v>
      </c>
      <c r="C663" s="11">
        <v>2012.0</v>
      </c>
      <c r="D663" s="11">
        <v>2022.0</v>
      </c>
      <c r="E663" s="12" t="s">
        <v>8140</v>
      </c>
      <c r="F663" s="11">
        <v>11.0</v>
      </c>
      <c r="G663" s="12" t="s">
        <v>8121</v>
      </c>
      <c r="H663" s="11">
        <v>1.80912E9</v>
      </c>
      <c r="I663" s="12" t="s">
        <v>8040</v>
      </c>
      <c r="J663" s="12" t="s">
        <v>8141</v>
      </c>
      <c r="K663" s="11">
        <v>427.0</v>
      </c>
      <c r="L663" s="12" t="s">
        <v>8142</v>
      </c>
      <c r="M663" s="11">
        <v>1.0</v>
      </c>
      <c r="N663" s="11">
        <v>1.0</v>
      </c>
      <c r="O663" s="12" t="s">
        <v>8143</v>
      </c>
      <c r="P663" s="12" t="s">
        <v>8043</v>
      </c>
      <c r="Q663" s="12" t="s">
        <v>8092</v>
      </c>
      <c r="R663" s="12" t="s">
        <v>578</v>
      </c>
      <c r="S663" s="12" t="s">
        <v>8130</v>
      </c>
      <c r="T663" s="11">
        <v>1.7633775E7</v>
      </c>
      <c r="U663" s="11">
        <v>9.42598274E8</v>
      </c>
      <c r="V663" s="11">
        <v>2018.0</v>
      </c>
      <c r="W663" s="12" t="s">
        <v>8133</v>
      </c>
      <c r="X663" s="12" t="s">
        <v>8134</v>
      </c>
      <c r="Y663" s="12" t="s">
        <v>8144</v>
      </c>
      <c r="Z663" s="18">
        <v>45461.958333333336</v>
      </c>
      <c r="AA663" s="12" t="s">
        <v>8049</v>
      </c>
    </row>
    <row r="664" ht="14.25" customHeight="1">
      <c r="A664" s="3">
        <v>1578.0</v>
      </c>
      <c r="B664" s="3">
        <v>12406.0</v>
      </c>
      <c r="C664" s="3">
        <v>2012.0</v>
      </c>
      <c r="D664" s="3">
        <v>2022.0</v>
      </c>
      <c r="E664" s="4" t="s">
        <v>8140</v>
      </c>
      <c r="F664" s="3">
        <v>11.0</v>
      </c>
      <c r="G664" s="4" t="s">
        <v>8121</v>
      </c>
      <c r="H664" s="3">
        <v>1.80912E9</v>
      </c>
      <c r="I664" s="4" t="s">
        <v>8040</v>
      </c>
      <c r="J664" s="4" t="s">
        <v>8141</v>
      </c>
      <c r="K664" s="3">
        <v>427.0</v>
      </c>
      <c r="L664" s="4" t="s">
        <v>8142</v>
      </c>
      <c r="M664" s="3">
        <v>1.0</v>
      </c>
      <c r="N664" s="3">
        <v>1.0</v>
      </c>
      <c r="O664" s="4" t="s">
        <v>8143</v>
      </c>
      <c r="P664" s="4" t="s">
        <v>8043</v>
      </c>
      <c r="Q664" s="4" t="s">
        <v>8092</v>
      </c>
      <c r="R664" s="4" t="s">
        <v>578</v>
      </c>
      <c r="S664" s="4" t="s">
        <v>8130</v>
      </c>
      <c r="T664" s="3">
        <v>2.6670392E7</v>
      </c>
      <c r="U664" s="3">
        <v>2.69201588E8</v>
      </c>
      <c r="V664" s="3">
        <v>2017.0</v>
      </c>
      <c r="W664" s="4" t="s">
        <v>8064</v>
      </c>
      <c r="X664" s="4" t="s">
        <v>8065</v>
      </c>
      <c r="Y664" s="4" t="s">
        <v>8144</v>
      </c>
      <c r="Z664" s="17">
        <v>45461.958333333336</v>
      </c>
      <c r="AA664" s="4" t="s">
        <v>8049</v>
      </c>
    </row>
    <row r="665" ht="14.25" customHeight="1">
      <c r="A665" s="11">
        <v>1578.0</v>
      </c>
      <c r="B665" s="11">
        <v>12406.0</v>
      </c>
      <c r="C665" s="11">
        <v>2012.0</v>
      </c>
      <c r="D665" s="11">
        <v>2022.0</v>
      </c>
      <c r="E665" s="12" t="s">
        <v>8140</v>
      </c>
      <c r="F665" s="11">
        <v>11.0</v>
      </c>
      <c r="G665" s="12" t="s">
        <v>8121</v>
      </c>
      <c r="H665" s="11">
        <v>1.80912E9</v>
      </c>
      <c r="I665" s="12" t="s">
        <v>8040</v>
      </c>
      <c r="J665" s="12" t="s">
        <v>8141</v>
      </c>
      <c r="K665" s="11">
        <v>427.0</v>
      </c>
      <c r="L665" s="12" t="s">
        <v>8142</v>
      </c>
      <c r="M665" s="11">
        <v>1.0</v>
      </c>
      <c r="N665" s="11">
        <v>1.0</v>
      </c>
      <c r="O665" s="12" t="s">
        <v>8143</v>
      </c>
      <c r="P665" s="12" t="s">
        <v>8043</v>
      </c>
      <c r="Q665" s="12" t="s">
        <v>8092</v>
      </c>
      <c r="R665" s="12" t="s">
        <v>578</v>
      </c>
      <c r="S665" s="12" t="s">
        <v>8130</v>
      </c>
      <c r="T665" s="11">
        <v>2.6670392E7</v>
      </c>
      <c r="U665" s="11">
        <v>2.69201588E8</v>
      </c>
      <c r="V665" s="11">
        <v>2017.0</v>
      </c>
      <c r="W665" s="12" t="s">
        <v>8064</v>
      </c>
      <c r="X665" s="12" t="s">
        <v>8145</v>
      </c>
      <c r="Y665" s="12" t="s">
        <v>8144</v>
      </c>
      <c r="Z665" s="18">
        <v>45461.958333333336</v>
      </c>
      <c r="AA665" s="12" t="s">
        <v>8049</v>
      </c>
    </row>
    <row r="666" ht="14.25" customHeight="1">
      <c r="A666" s="3">
        <v>1578.0</v>
      </c>
      <c r="B666" s="3">
        <v>12406.0</v>
      </c>
      <c r="C666" s="3">
        <v>2012.0</v>
      </c>
      <c r="D666" s="3">
        <v>2022.0</v>
      </c>
      <c r="E666" s="4" t="s">
        <v>8140</v>
      </c>
      <c r="F666" s="3">
        <v>11.0</v>
      </c>
      <c r="G666" s="4" t="s">
        <v>8121</v>
      </c>
      <c r="H666" s="3">
        <v>1.80912E9</v>
      </c>
      <c r="I666" s="4" t="s">
        <v>8040</v>
      </c>
      <c r="J666" s="4" t="s">
        <v>8141</v>
      </c>
      <c r="K666" s="3">
        <v>427.0</v>
      </c>
      <c r="L666" s="4" t="s">
        <v>8142</v>
      </c>
      <c r="M666" s="3">
        <v>1.0</v>
      </c>
      <c r="N666" s="3">
        <v>1.0</v>
      </c>
      <c r="O666" s="4" t="s">
        <v>8143</v>
      </c>
      <c r="P666" s="4" t="s">
        <v>8043</v>
      </c>
      <c r="Q666" s="4" t="s">
        <v>8092</v>
      </c>
      <c r="R666" s="4" t="s">
        <v>578</v>
      </c>
      <c r="S666" s="4" t="s">
        <v>8130</v>
      </c>
      <c r="T666" s="3">
        <v>2.6670392E7</v>
      </c>
      <c r="U666" s="3">
        <v>2.69201588E8</v>
      </c>
      <c r="V666" s="3">
        <v>2017.0</v>
      </c>
      <c r="W666" s="4" t="s">
        <v>8080</v>
      </c>
      <c r="X666" s="4" t="s">
        <v>8084</v>
      </c>
      <c r="Y666" s="4" t="s">
        <v>8144</v>
      </c>
      <c r="Z666" s="17">
        <v>45461.958333333336</v>
      </c>
      <c r="AA666" s="4" t="s">
        <v>8049</v>
      </c>
    </row>
    <row r="667" ht="14.25" customHeight="1">
      <c r="A667" s="11">
        <v>1578.0</v>
      </c>
      <c r="B667" s="11">
        <v>12406.0</v>
      </c>
      <c r="C667" s="11">
        <v>2012.0</v>
      </c>
      <c r="D667" s="11">
        <v>2022.0</v>
      </c>
      <c r="E667" s="12" t="s">
        <v>8140</v>
      </c>
      <c r="F667" s="11">
        <v>11.0</v>
      </c>
      <c r="G667" s="12" t="s">
        <v>8121</v>
      </c>
      <c r="H667" s="11">
        <v>1.80912E9</v>
      </c>
      <c r="I667" s="12" t="s">
        <v>8040</v>
      </c>
      <c r="J667" s="12" t="s">
        <v>8141</v>
      </c>
      <c r="K667" s="11">
        <v>427.0</v>
      </c>
      <c r="L667" s="12" t="s">
        <v>8142</v>
      </c>
      <c r="M667" s="11">
        <v>1.0</v>
      </c>
      <c r="N667" s="11">
        <v>1.0</v>
      </c>
      <c r="O667" s="12" t="s">
        <v>8143</v>
      </c>
      <c r="P667" s="12" t="s">
        <v>8043</v>
      </c>
      <c r="Q667" s="12" t="s">
        <v>8092</v>
      </c>
      <c r="R667" s="12" t="s">
        <v>578</v>
      </c>
      <c r="S667" s="12" t="s">
        <v>8130</v>
      </c>
      <c r="T667" s="11">
        <v>2.6670392E7</v>
      </c>
      <c r="U667" s="11">
        <v>2.69201588E8</v>
      </c>
      <c r="V667" s="11">
        <v>2017.0</v>
      </c>
      <c r="W667" s="12" t="s">
        <v>8080</v>
      </c>
      <c r="X667" s="12" t="s">
        <v>8081</v>
      </c>
      <c r="Y667" s="12" t="s">
        <v>8144</v>
      </c>
      <c r="Z667" s="18">
        <v>45461.958333333336</v>
      </c>
      <c r="AA667" s="12" t="s">
        <v>8049</v>
      </c>
    </row>
    <row r="668" ht="14.25" customHeight="1">
      <c r="A668" s="3">
        <v>1578.0</v>
      </c>
      <c r="B668" s="3">
        <v>12406.0</v>
      </c>
      <c r="C668" s="3">
        <v>2012.0</v>
      </c>
      <c r="D668" s="3">
        <v>2022.0</v>
      </c>
      <c r="E668" s="4" t="s">
        <v>8140</v>
      </c>
      <c r="F668" s="3">
        <v>11.0</v>
      </c>
      <c r="G668" s="4" t="s">
        <v>8121</v>
      </c>
      <c r="H668" s="3">
        <v>1.80912E9</v>
      </c>
      <c r="I668" s="4" t="s">
        <v>8040</v>
      </c>
      <c r="J668" s="4" t="s">
        <v>8141</v>
      </c>
      <c r="K668" s="3">
        <v>427.0</v>
      </c>
      <c r="L668" s="4" t="s">
        <v>8142</v>
      </c>
      <c r="M668" s="3">
        <v>1.0</v>
      </c>
      <c r="N668" s="3">
        <v>1.0</v>
      </c>
      <c r="O668" s="4" t="s">
        <v>8143</v>
      </c>
      <c r="P668" s="4" t="s">
        <v>8043</v>
      </c>
      <c r="Q668" s="4" t="s">
        <v>8092</v>
      </c>
      <c r="R668" s="4" t="s">
        <v>578</v>
      </c>
      <c r="S668" s="4" t="s">
        <v>8130</v>
      </c>
      <c r="T668" s="3">
        <v>2.6670392E7</v>
      </c>
      <c r="U668" s="3">
        <v>2.69201588E8</v>
      </c>
      <c r="V668" s="3">
        <v>2017.0</v>
      </c>
      <c r="W668" s="4" t="s">
        <v>8080</v>
      </c>
      <c r="X668" s="4" t="s">
        <v>8137</v>
      </c>
      <c r="Y668" s="4" t="s">
        <v>8144</v>
      </c>
      <c r="Z668" s="17">
        <v>45461.958333333336</v>
      </c>
      <c r="AA668" s="4" t="s">
        <v>8049</v>
      </c>
    </row>
    <row r="669" ht="14.25" customHeight="1">
      <c r="A669" s="11">
        <v>1578.0</v>
      </c>
      <c r="B669" s="11">
        <v>12406.0</v>
      </c>
      <c r="C669" s="11">
        <v>2012.0</v>
      </c>
      <c r="D669" s="11">
        <v>2022.0</v>
      </c>
      <c r="E669" s="12" t="s">
        <v>8140</v>
      </c>
      <c r="F669" s="11">
        <v>11.0</v>
      </c>
      <c r="G669" s="12" t="s">
        <v>8121</v>
      </c>
      <c r="H669" s="11">
        <v>1.80912E9</v>
      </c>
      <c r="I669" s="12" t="s">
        <v>8040</v>
      </c>
      <c r="J669" s="12" t="s">
        <v>8141</v>
      </c>
      <c r="K669" s="11">
        <v>427.0</v>
      </c>
      <c r="L669" s="12" t="s">
        <v>8142</v>
      </c>
      <c r="M669" s="11">
        <v>1.0</v>
      </c>
      <c r="N669" s="11">
        <v>1.0</v>
      </c>
      <c r="O669" s="12" t="s">
        <v>8143</v>
      </c>
      <c r="P669" s="12" t="s">
        <v>8043</v>
      </c>
      <c r="Q669" s="12" t="s">
        <v>8092</v>
      </c>
      <c r="R669" s="12" t="s">
        <v>578</v>
      </c>
      <c r="S669" s="12" t="s">
        <v>8130</v>
      </c>
      <c r="T669" s="11">
        <v>2.6670392E7</v>
      </c>
      <c r="U669" s="11">
        <v>2.69201588E8</v>
      </c>
      <c r="V669" s="11">
        <v>2017.0</v>
      </c>
      <c r="W669" s="12" t="s">
        <v>8051</v>
      </c>
      <c r="X669" s="12" t="s">
        <v>8146</v>
      </c>
      <c r="Y669" s="12" t="s">
        <v>8144</v>
      </c>
      <c r="Z669" s="18">
        <v>45461.958333333336</v>
      </c>
      <c r="AA669" s="12" t="s">
        <v>8049</v>
      </c>
    </row>
    <row r="670" ht="14.25" customHeight="1">
      <c r="A670" s="3">
        <v>1578.0</v>
      </c>
      <c r="B670" s="3">
        <v>12406.0</v>
      </c>
      <c r="C670" s="3">
        <v>2012.0</v>
      </c>
      <c r="D670" s="3">
        <v>2022.0</v>
      </c>
      <c r="E670" s="4" t="s">
        <v>8140</v>
      </c>
      <c r="F670" s="3">
        <v>11.0</v>
      </c>
      <c r="G670" s="4" t="s">
        <v>8121</v>
      </c>
      <c r="H670" s="3">
        <v>1.80912E9</v>
      </c>
      <c r="I670" s="4" t="s">
        <v>8040</v>
      </c>
      <c r="J670" s="4" t="s">
        <v>8141</v>
      </c>
      <c r="K670" s="3">
        <v>427.0</v>
      </c>
      <c r="L670" s="4" t="s">
        <v>8142</v>
      </c>
      <c r="M670" s="3">
        <v>1.0</v>
      </c>
      <c r="N670" s="3">
        <v>1.0</v>
      </c>
      <c r="O670" s="4" t="s">
        <v>8143</v>
      </c>
      <c r="P670" s="4" t="s">
        <v>8043</v>
      </c>
      <c r="Q670" s="4" t="s">
        <v>8092</v>
      </c>
      <c r="R670" s="4" t="s">
        <v>578</v>
      </c>
      <c r="S670" s="4" t="s">
        <v>8130</v>
      </c>
      <c r="T670" s="3">
        <v>2.6670392E7</v>
      </c>
      <c r="U670" s="3">
        <v>2.69201588E8</v>
      </c>
      <c r="V670" s="3">
        <v>2017.0</v>
      </c>
      <c r="W670" s="4" t="s">
        <v>8133</v>
      </c>
      <c r="X670" s="4" t="s">
        <v>8134</v>
      </c>
      <c r="Y670" s="4" t="s">
        <v>8144</v>
      </c>
      <c r="Z670" s="17">
        <v>45461.958333333336</v>
      </c>
      <c r="AA670" s="4" t="s">
        <v>8049</v>
      </c>
    </row>
    <row r="671" ht="14.25" customHeight="1">
      <c r="A671" s="11">
        <v>1578.0</v>
      </c>
      <c r="B671" s="11">
        <v>12406.0</v>
      </c>
      <c r="C671" s="11">
        <v>2012.0</v>
      </c>
      <c r="D671" s="11">
        <v>2022.0</v>
      </c>
      <c r="E671" s="12" t="s">
        <v>8140</v>
      </c>
      <c r="F671" s="11">
        <v>11.0</v>
      </c>
      <c r="G671" s="12" t="s">
        <v>8121</v>
      </c>
      <c r="H671" s="11">
        <v>1.80912E9</v>
      </c>
      <c r="I671" s="12" t="s">
        <v>8040</v>
      </c>
      <c r="J671" s="12" t="s">
        <v>8141</v>
      </c>
      <c r="K671" s="11">
        <v>427.0</v>
      </c>
      <c r="L671" s="12" t="s">
        <v>8142</v>
      </c>
      <c r="M671" s="11">
        <v>1.0</v>
      </c>
      <c r="N671" s="11">
        <v>1.0</v>
      </c>
      <c r="O671" s="12" t="s">
        <v>8143</v>
      </c>
      <c r="P671" s="12" t="s">
        <v>8043</v>
      </c>
      <c r="Q671" s="12" t="s">
        <v>8092</v>
      </c>
      <c r="R671" s="12" t="s">
        <v>578</v>
      </c>
      <c r="S671" s="12" t="s">
        <v>8130</v>
      </c>
      <c r="T671" s="11">
        <v>4.5118181E7</v>
      </c>
      <c r="U671" s="11">
        <v>1.3102298301E10</v>
      </c>
      <c r="V671" s="11">
        <v>2016.0</v>
      </c>
      <c r="W671" s="12" t="s">
        <v>8064</v>
      </c>
      <c r="X671" s="12" t="s">
        <v>8065</v>
      </c>
      <c r="Y671" s="12" t="s">
        <v>8144</v>
      </c>
      <c r="Z671" s="18">
        <v>45461.958333333336</v>
      </c>
      <c r="AA671" s="12" t="s">
        <v>8049</v>
      </c>
    </row>
    <row r="672" ht="14.25" customHeight="1">
      <c r="A672" s="3">
        <v>1578.0</v>
      </c>
      <c r="B672" s="3">
        <v>12406.0</v>
      </c>
      <c r="C672" s="3">
        <v>2012.0</v>
      </c>
      <c r="D672" s="3">
        <v>2022.0</v>
      </c>
      <c r="E672" s="4" t="s">
        <v>8140</v>
      </c>
      <c r="F672" s="3">
        <v>11.0</v>
      </c>
      <c r="G672" s="4" t="s">
        <v>8121</v>
      </c>
      <c r="H672" s="3">
        <v>1.80912E9</v>
      </c>
      <c r="I672" s="4" t="s">
        <v>8040</v>
      </c>
      <c r="J672" s="4" t="s">
        <v>8141</v>
      </c>
      <c r="K672" s="3">
        <v>427.0</v>
      </c>
      <c r="L672" s="4" t="s">
        <v>8142</v>
      </c>
      <c r="M672" s="3">
        <v>1.0</v>
      </c>
      <c r="N672" s="3">
        <v>1.0</v>
      </c>
      <c r="O672" s="4" t="s">
        <v>8143</v>
      </c>
      <c r="P672" s="4" t="s">
        <v>8043</v>
      </c>
      <c r="Q672" s="4" t="s">
        <v>8092</v>
      </c>
      <c r="R672" s="4" t="s">
        <v>578</v>
      </c>
      <c r="S672" s="4" t="s">
        <v>8130</v>
      </c>
      <c r="T672" s="3">
        <v>4.5118181E7</v>
      </c>
      <c r="U672" s="3">
        <v>1.3102298301E10</v>
      </c>
      <c r="V672" s="3">
        <v>2016.0</v>
      </c>
      <c r="W672" s="4" t="s">
        <v>8064</v>
      </c>
      <c r="X672" s="4" t="s">
        <v>8145</v>
      </c>
      <c r="Y672" s="4" t="s">
        <v>8144</v>
      </c>
      <c r="Z672" s="17">
        <v>45461.958333333336</v>
      </c>
      <c r="AA672" s="4" t="s">
        <v>8049</v>
      </c>
    </row>
    <row r="673" ht="14.25" customHeight="1">
      <c r="A673" s="11">
        <v>1578.0</v>
      </c>
      <c r="B673" s="11">
        <v>12406.0</v>
      </c>
      <c r="C673" s="11">
        <v>2012.0</v>
      </c>
      <c r="D673" s="11">
        <v>2022.0</v>
      </c>
      <c r="E673" s="12" t="s">
        <v>8140</v>
      </c>
      <c r="F673" s="11">
        <v>11.0</v>
      </c>
      <c r="G673" s="12" t="s">
        <v>8121</v>
      </c>
      <c r="H673" s="11">
        <v>1.80912E9</v>
      </c>
      <c r="I673" s="12" t="s">
        <v>8040</v>
      </c>
      <c r="J673" s="12" t="s">
        <v>8141</v>
      </c>
      <c r="K673" s="11">
        <v>427.0</v>
      </c>
      <c r="L673" s="12" t="s">
        <v>8142</v>
      </c>
      <c r="M673" s="11">
        <v>1.0</v>
      </c>
      <c r="N673" s="11">
        <v>1.0</v>
      </c>
      <c r="O673" s="12" t="s">
        <v>8143</v>
      </c>
      <c r="P673" s="12" t="s">
        <v>8043</v>
      </c>
      <c r="Q673" s="12" t="s">
        <v>8092</v>
      </c>
      <c r="R673" s="12" t="s">
        <v>578</v>
      </c>
      <c r="S673" s="12" t="s">
        <v>8130</v>
      </c>
      <c r="T673" s="11">
        <v>4.5118181E7</v>
      </c>
      <c r="U673" s="11">
        <v>1.3102298301E10</v>
      </c>
      <c r="V673" s="11">
        <v>2016.0</v>
      </c>
      <c r="W673" s="12" t="s">
        <v>8080</v>
      </c>
      <c r="X673" s="12" t="s">
        <v>8084</v>
      </c>
      <c r="Y673" s="12" t="s">
        <v>8144</v>
      </c>
      <c r="Z673" s="18">
        <v>45461.958333333336</v>
      </c>
      <c r="AA673" s="12" t="s">
        <v>8049</v>
      </c>
    </row>
    <row r="674" ht="14.25" customHeight="1">
      <c r="A674" s="3">
        <v>1578.0</v>
      </c>
      <c r="B674" s="3">
        <v>12406.0</v>
      </c>
      <c r="C674" s="3">
        <v>2012.0</v>
      </c>
      <c r="D674" s="3">
        <v>2022.0</v>
      </c>
      <c r="E674" s="4" t="s">
        <v>8140</v>
      </c>
      <c r="F674" s="3">
        <v>11.0</v>
      </c>
      <c r="G674" s="4" t="s">
        <v>8121</v>
      </c>
      <c r="H674" s="3">
        <v>1.80912E9</v>
      </c>
      <c r="I674" s="4" t="s">
        <v>8040</v>
      </c>
      <c r="J674" s="4" t="s">
        <v>8141</v>
      </c>
      <c r="K674" s="3">
        <v>427.0</v>
      </c>
      <c r="L674" s="4" t="s">
        <v>8142</v>
      </c>
      <c r="M674" s="3">
        <v>1.0</v>
      </c>
      <c r="N674" s="3">
        <v>1.0</v>
      </c>
      <c r="O674" s="4" t="s">
        <v>8143</v>
      </c>
      <c r="P674" s="4" t="s">
        <v>8043</v>
      </c>
      <c r="Q674" s="4" t="s">
        <v>8092</v>
      </c>
      <c r="R674" s="4" t="s">
        <v>578</v>
      </c>
      <c r="S674" s="4" t="s">
        <v>8130</v>
      </c>
      <c r="T674" s="3">
        <v>4.5118181E7</v>
      </c>
      <c r="U674" s="3">
        <v>1.3102298301E10</v>
      </c>
      <c r="V674" s="3">
        <v>2016.0</v>
      </c>
      <c r="W674" s="4" t="s">
        <v>8080</v>
      </c>
      <c r="X674" s="4" t="s">
        <v>8081</v>
      </c>
      <c r="Y674" s="4" t="s">
        <v>8144</v>
      </c>
      <c r="Z674" s="17">
        <v>45461.958333333336</v>
      </c>
      <c r="AA674" s="4" t="s">
        <v>8049</v>
      </c>
    </row>
    <row r="675" ht="14.25" customHeight="1">
      <c r="A675" s="11">
        <v>1578.0</v>
      </c>
      <c r="B675" s="11">
        <v>12406.0</v>
      </c>
      <c r="C675" s="11">
        <v>2012.0</v>
      </c>
      <c r="D675" s="11">
        <v>2022.0</v>
      </c>
      <c r="E675" s="12" t="s">
        <v>8140</v>
      </c>
      <c r="F675" s="11">
        <v>11.0</v>
      </c>
      <c r="G675" s="12" t="s">
        <v>8121</v>
      </c>
      <c r="H675" s="11">
        <v>1.80912E9</v>
      </c>
      <c r="I675" s="12" t="s">
        <v>8040</v>
      </c>
      <c r="J675" s="12" t="s">
        <v>8141</v>
      </c>
      <c r="K675" s="11">
        <v>427.0</v>
      </c>
      <c r="L675" s="12" t="s">
        <v>8142</v>
      </c>
      <c r="M675" s="11">
        <v>1.0</v>
      </c>
      <c r="N675" s="11">
        <v>1.0</v>
      </c>
      <c r="O675" s="12" t="s">
        <v>8143</v>
      </c>
      <c r="P675" s="12" t="s">
        <v>8043</v>
      </c>
      <c r="Q675" s="12" t="s">
        <v>8092</v>
      </c>
      <c r="R675" s="12" t="s">
        <v>578</v>
      </c>
      <c r="S675" s="12" t="s">
        <v>8130</v>
      </c>
      <c r="T675" s="11">
        <v>4.5118181E7</v>
      </c>
      <c r="U675" s="11">
        <v>1.3102298301E10</v>
      </c>
      <c r="V675" s="11">
        <v>2016.0</v>
      </c>
      <c r="W675" s="12" t="s">
        <v>8080</v>
      </c>
      <c r="X675" s="12" t="s">
        <v>8137</v>
      </c>
      <c r="Y675" s="12" t="s">
        <v>8144</v>
      </c>
      <c r="Z675" s="18">
        <v>45461.958333333336</v>
      </c>
      <c r="AA675" s="12" t="s">
        <v>8049</v>
      </c>
    </row>
    <row r="676" ht="14.25" customHeight="1">
      <c r="A676" s="3">
        <v>1578.0</v>
      </c>
      <c r="B676" s="3">
        <v>12406.0</v>
      </c>
      <c r="C676" s="3">
        <v>2012.0</v>
      </c>
      <c r="D676" s="3">
        <v>2022.0</v>
      </c>
      <c r="E676" s="4" t="s">
        <v>8140</v>
      </c>
      <c r="F676" s="3">
        <v>11.0</v>
      </c>
      <c r="G676" s="4" t="s">
        <v>8121</v>
      </c>
      <c r="H676" s="3">
        <v>1.80912E9</v>
      </c>
      <c r="I676" s="4" t="s">
        <v>8040</v>
      </c>
      <c r="J676" s="4" t="s">
        <v>8141</v>
      </c>
      <c r="K676" s="3">
        <v>427.0</v>
      </c>
      <c r="L676" s="4" t="s">
        <v>8142</v>
      </c>
      <c r="M676" s="3">
        <v>1.0</v>
      </c>
      <c r="N676" s="3">
        <v>1.0</v>
      </c>
      <c r="O676" s="4" t="s">
        <v>8143</v>
      </c>
      <c r="P676" s="4" t="s">
        <v>8043</v>
      </c>
      <c r="Q676" s="4" t="s">
        <v>8092</v>
      </c>
      <c r="R676" s="4" t="s">
        <v>578</v>
      </c>
      <c r="S676" s="4" t="s">
        <v>8130</v>
      </c>
      <c r="T676" s="3">
        <v>4.5118181E7</v>
      </c>
      <c r="U676" s="3">
        <v>1.3102298301E10</v>
      </c>
      <c r="V676" s="3">
        <v>2016.0</v>
      </c>
      <c r="W676" s="4" t="s">
        <v>8051</v>
      </c>
      <c r="X676" s="4" t="s">
        <v>8146</v>
      </c>
      <c r="Y676" s="4" t="s">
        <v>8144</v>
      </c>
      <c r="Z676" s="17">
        <v>45461.958333333336</v>
      </c>
      <c r="AA676" s="4" t="s">
        <v>8049</v>
      </c>
    </row>
    <row r="677" ht="14.25" customHeight="1">
      <c r="A677" s="11">
        <v>1578.0</v>
      </c>
      <c r="B677" s="11">
        <v>12406.0</v>
      </c>
      <c r="C677" s="11">
        <v>2012.0</v>
      </c>
      <c r="D677" s="11">
        <v>2022.0</v>
      </c>
      <c r="E677" s="12" t="s">
        <v>8140</v>
      </c>
      <c r="F677" s="11">
        <v>11.0</v>
      </c>
      <c r="G677" s="12" t="s">
        <v>8121</v>
      </c>
      <c r="H677" s="11">
        <v>1.80912E9</v>
      </c>
      <c r="I677" s="12" t="s">
        <v>8040</v>
      </c>
      <c r="J677" s="12" t="s">
        <v>8141</v>
      </c>
      <c r="K677" s="11">
        <v>427.0</v>
      </c>
      <c r="L677" s="12" t="s">
        <v>8142</v>
      </c>
      <c r="M677" s="11">
        <v>1.0</v>
      </c>
      <c r="N677" s="11">
        <v>1.0</v>
      </c>
      <c r="O677" s="12" t="s">
        <v>8143</v>
      </c>
      <c r="P677" s="12" t="s">
        <v>8043</v>
      </c>
      <c r="Q677" s="12" t="s">
        <v>8092</v>
      </c>
      <c r="R677" s="12" t="s">
        <v>578</v>
      </c>
      <c r="S677" s="12" t="s">
        <v>8130</v>
      </c>
      <c r="T677" s="11">
        <v>4.5118181E7</v>
      </c>
      <c r="U677" s="11">
        <v>1.3102298301E10</v>
      </c>
      <c r="V677" s="11">
        <v>2016.0</v>
      </c>
      <c r="W677" s="12" t="s">
        <v>8133</v>
      </c>
      <c r="X677" s="12" t="s">
        <v>8134</v>
      </c>
      <c r="Y677" s="12" t="s">
        <v>8144</v>
      </c>
      <c r="Z677" s="18">
        <v>45461.958333333336</v>
      </c>
      <c r="AA677" s="12" t="s">
        <v>8049</v>
      </c>
    </row>
    <row r="678" ht="14.25" customHeight="1">
      <c r="A678" s="3">
        <v>1578.0</v>
      </c>
      <c r="B678" s="3">
        <v>12406.0</v>
      </c>
      <c r="C678" s="3">
        <v>2012.0</v>
      </c>
      <c r="D678" s="3">
        <v>2022.0</v>
      </c>
      <c r="E678" s="4" t="s">
        <v>8140</v>
      </c>
      <c r="F678" s="3">
        <v>11.0</v>
      </c>
      <c r="G678" s="4" t="s">
        <v>8121</v>
      </c>
      <c r="H678" s="3">
        <v>1.80912E9</v>
      </c>
      <c r="I678" s="4" t="s">
        <v>8040</v>
      </c>
      <c r="J678" s="4" t="s">
        <v>8141</v>
      </c>
      <c r="K678" s="3">
        <v>427.0</v>
      </c>
      <c r="L678" s="4" t="s">
        <v>8142</v>
      </c>
      <c r="M678" s="3">
        <v>1.0</v>
      </c>
      <c r="N678" s="3">
        <v>1.0</v>
      </c>
      <c r="O678" s="4" t="s">
        <v>8143</v>
      </c>
      <c r="P678" s="4" t="s">
        <v>8043</v>
      </c>
      <c r="Q678" s="4" t="s">
        <v>8092</v>
      </c>
      <c r="R678" s="4" t="s">
        <v>578</v>
      </c>
      <c r="S678" s="4" t="s">
        <v>8099</v>
      </c>
      <c r="T678" s="3">
        <v>2.05E8</v>
      </c>
      <c r="U678" s="3">
        <v>2.05E8</v>
      </c>
      <c r="V678" s="3">
        <v>2020.0</v>
      </c>
      <c r="W678" s="4" t="s">
        <v>8064</v>
      </c>
      <c r="X678" s="4" t="s">
        <v>8065</v>
      </c>
      <c r="Y678" s="4" t="s">
        <v>8144</v>
      </c>
      <c r="Z678" s="17">
        <v>45461.958333333336</v>
      </c>
      <c r="AA678" s="4" t="s">
        <v>8049</v>
      </c>
    </row>
    <row r="679" ht="14.25" customHeight="1">
      <c r="A679" s="11">
        <v>1578.0</v>
      </c>
      <c r="B679" s="11">
        <v>12406.0</v>
      </c>
      <c r="C679" s="11">
        <v>2012.0</v>
      </c>
      <c r="D679" s="11">
        <v>2022.0</v>
      </c>
      <c r="E679" s="12" t="s">
        <v>8140</v>
      </c>
      <c r="F679" s="11">
        <v>11.0</v>
      </c>
      <c r="G679" s="12" t="s">
        <v>8121</v>
      </c>
      <c r="H679" s="11">
        <v>1.80912E9</v>
      </c>
      <c r="I679" s="12" t="s">
        <v>8040</v>
      </c>
      <c r="J679" s="12" t="s">
        <v>8141</v>
      </c>
      <c r="K679" s="11">
        <v>427.0</v>
      </c>
      <c r="L679" s="12" t="s">
        <v>8142</v>
      </c>
      <c r="M679" s="11">
        <v>1.0</v>
      </c>
      <c r="N679" s="11">
        <v>1.0</v>
      </c>
      <c r="O679" s="12" t="s">
        <v>8143</v>
      </c>
      <c r="P679" s="12" t="s">
        <v>8043</v>
      </c>
      <c r="Q679" s="12" t="s">
        <v>8092</v>
      </c>
      <c r="R679" s="12" t="s">
        <v>578</v>
      </c>
      <c r="S679" s="12" t="s">
        <v>8099</v>
      </c>
      <c r="T679" s="11">
        <v>2.05E8</v>
      </c>
      <c r="U679" s="11">
        <v>2.05E8</v>
      </c>
      <c r="V679" s="11">
        <v>2020.0</v>
      </c>
      <c r="W679" s="12" t="s">
        <v>8064</v>
      </c>
      <c r="X679" s="12" t="s">
        <v>8145</v>
      </c>
      <c r="Y679" s="12" t="s">
        <v>8144</v>
      </c>
      <c r="Z679" s="18">
        <v>45461.958333333336</v>
      </c>
      <c r="AA679" s="12" t="s">
        <v>8049</v>
      </c>
    </row>
    <row r="680" ht="14.25" customHeight="1">
      <c r="A680" s="3">
        <v>1578.0</v>
      </c>
      <c r="B680" s="3">
        <v>12406.0</v>
      </c>
      <c r="C680" s="3">
        <v>2012.0</v>
      </c>
      <c r="D680" s="3">
        <v>2022.0</v>
      </c>
      <c r="E680" s="4" t="s">
        <v>8140</v>
      </c>
      <c r="F680" s="3">
        <v>11.0</v>
      </c>
      <c r="G680" s="4" t="s">
        <v>8121</v>
      </c>
      <c r="H680" s="3">
        <v>1.80912E9</v>
      </c>
      <c r="I680" s="4" t="s">
        <v>8040</v>
      </c>
      <c r="J680" s="4" t="s">
        <v>8141</v>
      </c>
      <c r="K680" s="3">
        <v>427.0</v>
      </c>
      <c r="L680" s="4" t="s">
        <v>8142</v>
      </c>
      <c r="M680" s="3">
        <v>1.0</v>
      </c>
      <c r="N680" s="3">
        <v>1.0</v>
      </c>
      <c r="O680" s="4" t="s">
        <v>8143</v>
      </c>
      <c r="P680" s="4" t="s">
        <v>8043</v>
      </c>
      <c r="Q680" s="4" t="s">
        <v>8092</v>
      </c>
      <c r="R680" s="4" t="s">
        <v>578</v>
      </c>
      <c r="S680" s="4" t="s">
        <v>8099</v>
      </c>
      <c r="T680" s="3">
        <v>2.05E8</v>
      </c>
      <c r="U680" s="3">
        <v>2.05E8</v>
      </c>
      <c r="V680" s="3">
        <v>2020.0</v>
      </c>
      <c r="W680" s="4" t="s">
        <v>8080</v>
      </c>
      <c r="X680" s="4" t="s">
        <v>8084</v>
      </c>
      <c r="Y680" s="4" t="s">
        <v>8144</v>
      </c>
      <c r="Z680" s="17">
        <v>45461.958333333336</v>
      </c>
      <c r="AA680" s="4" t="s">
        <v>8049</v>
      </c>
    </row>
    <row r="681" ht="14.25" customHeight="1">
      <c r="A681" s="11">
        <v>1578.0</v>
      </c>
      <c r="B681" s="11">
        <v>12406.0</v>
      </c>
      <c r="C681" s="11">
        <v>2012.0</v>
      </c>
      <c r="D681" s="11">
        <v>2022.0</v>
      </c>
      <c r="E681" s="12" t="s">
        <v>8140</v>
      </c>
      <c r="F681" s="11">
        <v>11.0</v>
      </c>
      <c r="G681" s="12" t="s">
        <v>8121</v>
      </c>
      <c r="H681" s="11">
        <v>1.80912E9</v>
      </c>
      <c r="I681" s="12" t="s">
        <v>8040</v>
      </c>
      <c r="J681" s="12" t="s">
        <v>8141</v>
      </c>
      <c r="K681" s="11">
        <v>427.0</v>
      </c>
      <c r="L681" s="12" t="s">
        <v>8142</v>
      </c>
      <c r="M681" s="11">
        <v>1.0</v>
      </c>
      <c r="N681" s="11">
        <v>1.0</v>
      </c>
      <c r="O681" s="12" t="s">
        <v>8143</v>
      </c>
      <c r="P681" s="12" t="s">
        <v>8043</v>
      </c>
      <c r="Q681" s="12" t="s">
        <v>8092</v>
      </c>
      <c r="R681" s="12" t="s">
        <v>578</v>
      </c>
      <c r="S681" s="12" t="s">
        <v>8099</v>
      </c>
      <c r="T681" s="11">
        <v>2.05E8</v>
      </c>
      <c r="U681" s="11">
        <v>2.05E8</v>
      </c>
      <c r="V681" s="11">
        <v>2020.0</v>
      </c>
      <c r="W681" s="12" t="s">
        <v>8080</v>
      </c>
      <c r="X681" s="12" t="s">
        <v>8081</v>
      </c>
      <c r="Y681" s="12" t="s">
        <v>8144</v>
      </c>
      <c r="Z681" s="18">
        <v>45461.958333333336</v>
      </c>
      <c r="AA681" s="12" t="s">
        <v>8049</v>
      </c>
    </row>
    <row r="682" ht="14.25" customHeight="1">
      <c r="A682" s="3">
        <v>1578.0</v>
      </c>
      <c r="B682" s="3">
        <v>12406.0</v>
      </c>
      <c r="C682" s="3">
        <v>2012.0</v>
      </c>
      <c r="D682" s="3">
        <v>2022.0</v>
      </c>
      <c r="E682" s="4" t="s">
        <v>8140</v>
      </c>
      <c r="F682" s="3">
        <v>11.0</v>
      </c>
      <c r="G682" s="4" t="s">
        <v>8121</v>
      </c>
      <c r="H682" s="3">
        <v>1.80912E9</v>
      </c>
      <c r="I682" s="4" t="s">
        <v>8040</v>
      </c>
      <c r="J682" s="4" t="s">
        <v>8141</v>
      </c>
      <c r="K682" s="3">
        <v>427.0</v>
      </c>
      <c r="L682" s="4" t="s">
        <v>8142</v>
      </c>
      <c r="M682" s="3">
        <v>1.0</v>
      </c>
      <c r="N682" s="3">
        <v>1.0</v>
      </c>
      <c r="O682" s="4" t="s">
        <v>8143</v>
      </c>
      <c r="P682" s="4" t="s">
        <v>8043</v>
      </c>
      <c r="Q682" s="4" t="s">
        <v>8092</v>
      </c>
      <c r="R682" s="4" t="s">
        <v>578</v>
      </c>
      <c r="S682" s="4" t="s">
        <v>8099</v>
      </c>
      <c r="T682" s="3">
        <v>2.05E8</v>
      </c>
      <c r="U682" s="3">
        <v>2.05E8</v>
      </c>
      <c r="V682" s="3">
        <v>2020.0</v>
      </c>
      <c r="W682" s="4" t="s">
        <v>8080</v>
      </c>
      <c r="X682" s="4" t="s">
        <v>8137</v>
      </c>
      <c r="Y682" s="4" t="s">
        <v>8144</v>
      </c>
      <c r="Z682" s="17">
        <v>45461.958333333336</v>
      </c>
      <c r="AA682" s="4" t="s">
        <v>8049</v>
      </c>
    </row>
    <row r="683" ht="14.25" customHeight="1">
      <c r="A683" s="11">
        <v>1578.0</v>
      </c>
      <c r="B683" s="11">
        <v>12406.0</v>
      </c>
      <c r="C683" s="11">
        <v>2012.0</v>
      </c>
      <c r="D683" s="11">
        <v>2022.0</v>
      </c>
      <c r="E683" s="12" t="s">
        <v>8140</v>
      </c>
      <c r="F683" s="11">
        <v>11.0</v>
      </c>
      <c r="G683" s="12" t="s">
        <v>8121</v>
      </c>
      <c r="H683" s="11">
        <v>1.80912E9</v>
      </c>
      <c r="I683" s="12" t="s">
        <v>8040</v>
      </c>
      <c r="J683" s="12" t="s">
        <v>8141</v>
      </c>
      <c r="K683" s="11">
        <v>427.0</v>
      </c>
      <c r="L683" s="12" t="s">
        <v>8142</v>
      </c>
      <c r="M683" s="11">
        <v>1.0</v>
      </c>
      <c r="N683" s="11">
        <v>1.0</v>
      </c>
      <c r="O683" s="12" t="s">
        <v>8143</v>
      </c>
      <c r="P683" s="12" t="s">
        <v>8043</v>
      </c>
      <c r="Q683" s="12" t="s">
        <v>8092</v>
      </c>
      <c r="R683" s="12" t="s">
        <v>578</v>
      </c>
      <c r="S683" s="12" t="s">
        <v>8099</v>
      </c>
      <c r="T683" s="11">
        <v>2.05E8</v>
      </c>
      <c r="U683" s="11">
        <v>2.05E8</v>
      </c>
      <c r="V683" s="11">
        <v>2020.0</v>
      </c>
      <c r="W683" s="12" t="s">
        <v>8051</v>
      </c>
      <c r="X683" s="12" t="s">
        <v>8146</v>
      </c>
      <c r="Y683" s="12" t="s">
        <v>8144</v>
      </c>
      <c r="Z683" s="18">
        <v>45461.958333333336</v>
      </c>
      <c r="AA683" s="12" t="s">
        <v>8049</v>
      </c>
    </row>
    <row r="684" ht="14.25" customHeight="1">
      <c r="A684" s="3">
        <v>1578.0</v>
      </c>
      <c r="B684" s="3">
        <v>12406.0</v>
      </c>
      <c r="C684" s="3">
        <v>2012.0</v>
      </c>
      <c r="D684" s="3">
        <v>2022.0</v>
      </c>
      <c r="E684" s="4" t="s">
        <v>8140</v>
      </c>
      <c r="F684" s="3">
        <v>11.0</v>
      </c>
      <c r="G684" s="4" t="s">
        <v>8121</v>
      </c>
      <c r="H684" s="3">
        <v>1.80912E9</v>
      </c>
      <c r="I684" s="4" t="s">
        <v>8040</v>
      </c>
      <c r="J684" s="4" t="s">
        <v>8141</v>
      </c>
      <c r="K684" s="3">
        <v>427.0</v>
      </c>
      <c r="L684" s="4" t="s">
        <v>8142</v>
      </c>
      <c r="M684" s="3">
        <v>1.0</v>
      </c>
      <c r="N684" s="3">
        <v>1.0</v>
      </c>
      <c r="O684" s="4" t="s">
        <v>8143</v>
      </c>
      <c r="P684" s="4" t="s">
        <v>8043</v>
      </c>
      <c r="Q684" s="4" t="s">
        <v>8092</v>
      </c>
      <c r="R684" s="4" t="s">
        <v>578</v>
      </c>
      <c r="S684" s="4" t="s">
        <v>8099</v>
      </c>
      <c r="T684" s="3">
        <v>2.05E8</v>
      </c>
      <c r="U684" s="3">
        <v>2.05E8</v>
      </c>
      <c r="V684" s="3">
        <v>2020.0</v>
      </c>
      <c r="W684" s="4" t="s">
        <v>8133</v>
      </c>
      <c r="X684" s="4" t="s">
        <v>8134</v>
      </c>
      <c r="Y684" s="4" t="s">
        <v>8144</v>
      </c>
      <c r="Z684" s="17">
        <v>45461.958333333336</v>
      </c>
      <c r="AA684" s="4" t="s">
        <v>8049</v>
      </c>
    </row>
    <row r="685" ht="14.25" customHeight="1">
      <c r="A685" s="11">
        <v>1578.0</v>
      </c>
      <c r="B685" s="11">
        <v>12406.0</v>
      </c>
      <c r="C685" s="11">
        <v>2012.0</v>
      </c>
      <c r="D685" s="11">
        <v>2022.0</v>
      </c>
      <c r="E685" s="12" t="s">
        <v>8140</v>
      </c>
      <c r="F685" s="11">
        <v>11.0</v>
      </c>
      <c r="G685" s="12" t="s">
        <v>8121</v>
      </c>
      <c r="H685" s="11">
        <v>1.80912E9</v>
      </c>
      <c r="I685" s="12" t="s">
        <v>8040</v>
      </c>
      <c r="J685" s="12" t="s">
        <v>8141</v>
      </c>
      <c r="K685" s="11">
        <v>427.0</v>
      </c>
      <c r="L685" s="12" t="s">
        <v>8142</v>
      </c>
      <c r="M685" s="11">
        <v>1.0</v>
      </c>
      <c r="N685" s="11">
        <v>1.0</v>
      </c>
      <c r="O685" s="12" t="s">
        <v>8143</v>
      </c>
      <c r="P685" s="12" t="s">
        <v>8043</v>
      </c>
      <c r="Q685" s="12" t="s">
        <v>8092</v>
      </c>
      <c r="R685" s="12" t="s">
        <v>578</v>
      </c>
      <c r="S685" s="12" t="s">
        <v>8099</v>
      </c>
      <c r="T685" s="11">
        <v>2.66106664E8</v>
      </c>
      <c r="U685" s="11">
        <v>7.875916277E9</v>
      </c>
      <c r="V685" s="11">
        <v>2019.0</v>
      </c>
      <c r="W685" s="12" t="s">
        <v>8064</v>
      </c>
      <c r="X685" s="12" t="s">
        <v>8065</v>
      </c>
      <c r="Y685" s="12" t="s">
        <v>8144</v>
      </c>
      <c r="Z685" s="18">
        <v>45461.958333333336</v>
      </c>
      <c r="AA685" s="12" t="s">
        <v>8049</v>
      </c>
    </row>
    <row r="686" ht="14.25" customHeight="1">
      <c r="A686" s="3">
        <v>1578.0</v>
      </c>
      <c r="B686" s="3">
        <v>12406.0</v>
      </c>
      <c r="C686" s="3">
        <v>2012.0</v>
      </c>
      <c r="D686" s="3">
        <v>2022.0</v>
      </c>
      <c r="E686" s="4" t="s">
        <v>8140</v>
      </c>
      <c r="F686" s="3">
        <v>11.0</v>
      </c>
      <c r="G686" s="4" t="s">
        <v>8121</v>
      </c>
      <c r="H686" s="3">
        <v>1.80912E9</v>
      </c>
      <c r="I686" s="4" t="s">
        <v>8040</v>
      </c>
      <c r="J686" s="4" t="s">
        <v>8141</v>
      </c>
      <c r="K686" s="3">
        <v>427.0</v>
      </c>
      <c r="L686" s="4" t="s">
        <v>8142</v>
      </c>
      <c r="M686" s="3">
        <v>1.0</v>
      </c>
      <c r="N686" s="3">
        <v>1.0</v>
      </c>
      <c r="O686" s="4" t="s">
        <v>8143</v>
      </c>
      <c r="P686" s="4" t="s">
        <v>8043</v>
      </c>
      <c r="Q686" s="4" t="s">
        <v>8092</v>
      </c>
      <c r="R686" s="4" t="s">
        <v>578</v>
      </c>
      <c r="S686" s="4" t="s">
        <v>8099</v>
      </c>
      <c r="T686" s="3">
        <v>2.66106664E8</v>
      </c>
      <c r="U686" s="3">
        <v>7.875916277E9</v>
      </c>
      <c r="V686" s="3">
        <v>2019.0</v>
      </c>
      <c r="W686" s="4" t="s">
        <v>8064</v>
      </c>
      <c r="X686" s="4" t="s">
        <v>8145</v>
      </c>
      <c r="Y686" s="4" t="s">
        <v>8144</v>
      </c>
      <c r="Z686" s="17">
        <v>45461.958333333336</v>
      </c>
      <c r="AA686" s="4" t="s">
        <v>8049</v>
      </c>
    </row>
    <row r="687" ht="14.25" customHeight="1">
      <c r="A687" s="11">
        <v>1578.0</v>
      </c>
      <c r="B687" s="11">
        <v>12406.0</v>
      </c>
      <c r="C687" s="11">
        <v>2012.0</v>
      </c>
      <c r="D687" s="11">
        <v>2022.0</v>
      </c>
      <c r="E687" s="12" t="s">
        <v>8140</v>
      </c>
      <c r="F687" s="11">
        <v>11.0</v>
      </c>
      <c r="G687" s="12" t="s">
        <v>8121</v>
      </c>
      <c r="H687" s="11">
        <v>1.80912E9</v>
      </c>
      <c r="I687" s="12" t="s">
        <v>8040</v>
      </c>
      <c r="J687" s="12" t="s">
        <v>8141</v>
      </c>
      <c r="K687" s="11">
        <v>427.0</v>
      </c>
      <c r="L687" s="12" t="s">
        <v>8142</v>
      </c>
      <c r="M687" s="11">
        <v>1.0</v>
      </c>
      <c r="N687" s="11">
        <v>1.0</v>
      </c>
      <c r="O687" s="12" t="s">
        <v>8143</v>
      </c>
      <c r="P687" s="12" t="s">
        <v>8043</v>
      </c>
      <c r="Q687" s="12" t="s">
        <v>8092</v>
      </c>
      <c r="R687" s="12" t="s">
        <v>578</v>
      </c>
      <c r="S687" s="12" t="s">
        <v>8099</v>
      </c>
      <c r="T687" s="11">
        <v>2.66106664E8</v>
      </c>
      <c r="U687" s="11">
        <v>7.875916277E9</v>
      </c>
      <c r="V687" s="11">
        <v>2019.0</v>
      </c>
      <c r="W687" s="12" t="s">
        <v>8080</v>
      </c>
      <c r="X687" s="12" t="s">
        <v>8084</v>
      </c>
      <c r="Y687" s="12" t="s">
        <v>8144</v>
      </c>
      <c r="Z687" s="18">
        <v>45461.958333333336</v>
      </c>
      <c r="AA687" s="12" t="s">
        <v>8049</v>
      </c>
    </row>
    <row r="688" ht="14.25" customHeight="1">
      <c r="A688" s="3">
        <v>1578.0</v>
      </c>
      <c r="B688" s="3">
        <v>12406.0</v>
      </c>
      <c r="C688" s="3">
        <v>2012.0</v>
      </c>
      <c r="D688" s="3">
        <v>2022.0</v>
      </c>
      <c r="E688" s="4" t="s">
        <v>8140</v>
      </c>
      <c r="F688" s="3">
        <v>11.0</v>
      </c>
      <c r="G688" s="4" t="s">
        <v>8121</v>
      </c>
      <c r="H688" s="3">
        <v>1.80912E9</v>
      </c>
      <c r="I688" s="4" t="s">
        <v>8040</v>
      </c>
      <c r="J688" s="4" t="s">
        <v>8141</v>
      </c>
      <c r="K688" s="3">
        <v>427.0</v>
      </c>
      <c r="L688" s="4" t="s">
        <v>8142</v>
      </c>
      <c r="M688" s="3">
        <v>1.0</v>
      </c>
      <c r="N688" s="3">
        <v>1.0</v>
      </c>
      <c r="O688" s="4" t="s">
        <v>8143</v>
      </c>
      <c r="P688" s="4" t="s">
        <v>8043</v>
      </c>
      <c r="Q688" s="4" t="s">
        <v>8092</v>
      </c>
      <c r="R688" s="4" t="s">
        <v>578</v>
      </c>
      <c r="S688" s="4" t="s">
        <v>8099</v>
      </c>
      <c r="T688" s="3">
        <v>2.66106664E8</v>
      </c>
      <c r="U688" s="3">
        <v>7.875916277E9</v>
      </c>
      <c r="V688" s="3">
        <v>2019.0</v>
      </c>
      <c r="W688" s="4" t="s">
        <v>8080</v>
      </c>
      <c r="X688" s="4" t="s">
        <v>8081</v>
      </c>
      <c r="Y688" s="4" t="s">
        <v>8144</v>
      </c>
      <c r="Z688" s="17">
        <v>45461.958333333336</v>
      </c>
      <c r="AA688" s="4" t="s">
        <v>8049</v>
      </c>
    </row>
    <row r="689" ht="14.25" customHeight="1">
      <c r="A689" s="11">
        <v>1578.0</v>
      </c>
      <c r="B689" s="11">
        <v>12406.0</v>
      </c>
      <c r="C689" s="11">
        <v>2012.0</v>
      </c>
      <c r="D689" s="11">
        <v>2022.0</v>
      </c>
      <c r="E689" s="12" t="s">
        <v>8140</v>
      </c>
      <c r="F689" s="11">
        <v>11.0</v>
      </c>
      <c r="G689" s="12" t="s">
        <v>8121</v>
      </c>
      <c r="H689" s="11">
        <v>1.80912E9</v>
      </c>
      <c r="I689" s="12" t="s">
        <v>8040</v>
      </c>
      <c r="J689" s="12" t="s">
        <v>8141</v>
      </c>
      <c r="K689" s="11">
        <v>427.0</v>
      </c>
      <c r="L689" s="12" t="s">
        <v>8142</v>
      </c>
      <c r="M689" s="11">
        <v>1.0</v>
      </c>
      <c r="N689" s="11">
        <v>1.0</v>
      </c>
      <c r="O689" s="12" t="s">
        <v>8143</v>
      </c>
      <c r="P689" s="12" t="s">
        <v>8043</v>
      </c>
      <c r="Q689" s="12" t="s">
        <v>8092</v>
      </c>
      <c r="R689" s="12" t="s">
        <v>578</v>
      </c>
      <c r="S689" s="12" t="s">
        <v>8099</v>
      </c>
      <c r="T689" s="11">
        <v>2.66106664E8</v>
      </c>
      <c r="U689" s="11">
        <v>7.875916277E9</v>
      </c>
      <c r="V689" s="11">
        <v>2019.0</v>
      </c>
      <c r="W689" s="12" t="s">
        <v>8080</v>
      </c>
      <c r="X689" s="12" t="s">
        <v>8137</v>
      </c>
      <c r="Y689" s="12" t="s">
        <v>8144</v>
      </c>
      <c r="Z689" s="18">
        <v>45461.958333333336</v>
      </c>
      <c r="AA689" s="12" t="s">
        <v>8049</v>
      </c>
    </row>
    <row r="690" ht="14.25" customHeight="1">
      <c r="A690" s="3">
        <v>1578.0</v>
      </c>
      <c r="B690" s="3">
        <v>12406.0</v>
      </c>
      <c r="C690" s="3">
        <v>2012.0</v>
      </c>
      <c r="D690" s="3">
        <v>2022.0</v>
      </c>
      <c r="E690" s="4" t="s">
        <v>8140</v>
      </c>
      <c r="F690" s="3">
        <v>11.0</v>
      </c>
      <c r="G690" s="4" t="s">
        <v>8121</v>
      </c>
      <c r="H690" s="3">
        <v>1.80912E9</v>
      </c>
      <c r="I690" s="4" t="s">
        <v>8040</v>
      </c>
      <c r="J690" s="4" t="s">
        <v>8141</v>
      </c>
      <c r="K690" s="3">
        <v>427.0</v>
      </c>
      <c r="L690" s="4" t="s">
        <v>8142</v>
      </c>
      <c r="M690" s="3">
        <v>1.0</v>
      </c>
      <c r="N690" s="3">
        <v>1.0</v>
      </c>
      <c r="O690" s="4" t="s">
        <v>8143</v>
      </c>
      <c r="P690" s="4" t="s">
        <v>8043</v>
      </c>
      <c r="Q690" s="4" t="s">
        <v>8092</v>
      </c>
      <c r="R690" s="4" t="s">
        <v>578</v>
      </c>
      <c r="S690" s="4" t="s">
        <v>8099</v>
      </c>
      <c r="T690" s="3">
        <v>2.66106664E8</v>
      </c>
      <c r="U690" s="3">
        <v>7.875916277E9</v>
      </c>
      <c r="V690" s="3">
        <v>2019.0</v>
      </c>
      <c r="W690" s="4" t="s">
        <v>8051</v>
      </c>
      <c r="X690" s="4" t="s">
        <v>8146</v>
      </c>
      <c r="Y690" s="4" t="s">
        <v>8144</v>
      </c>
      <c r="Z690" s="17">
        <v>45461.958333333336</v>
      </c>
      <c r="AA690" s="4" t="s">
        <v>8049</v>
      </c>
    </row>
    <row r="691" ht="14.25" customHeight="1">
      <c r="A691" s="11">
        <v>1578.0</v>
      </c>
      <c r="B691" s="11">
        <v>12406.0</v>
      </c>
      <c r="C691" s="11">
        <v>2012.0</v>
      </c>
      <c r="D691" s="11">
        <v>2022.0</v>
      </c>
      <c r="E691" s="12" t="s">
        <v>8140</v>
      </c>
      <c r="F691" s="11">
        <v>11.0</v>
      </c>
      <c r="G691" s="12" t="s">
        <v>8121</v>
      </c>
      <c r="H691" s="11">
        <v>1.80912E9</v>
      </c>
      <c r="I691" s="12" t="s">
        <v>8040</v>
      </c>
      <c r="J691" s="12" t="s">
        <v>8141</v>
      </c>
      <c r="K691" s="11">
        <v>427.0</v>
      </c>
      <c r="L691" s="12" t="s">
        <v>8142</v>
      </c>
      <c r="M691" s="11">
        <v>1.0</v>
      </c>
      <c r="N691" s="11">
        <v>1.0</v>
      </c>
      <c r="O691" s="12" t="s">
        <v>8143</v>
      </c>
      <c r="P691" s="12" t="s">
        <v>8043</v>
      </c>
      <c r="Q691" s="12" t="s">
        <v>8092</v>
      </c>
      <c r="R691" s="12" t="s">
        <v>578</v>
      </c>
      <c r="S691" s="12" t="s">
        <v>8099</v>
      </c>
      <c r="T691" s="11">
        <v>2.66106664E8</v>
      </c>
      <c r="U691" s="11">
        <v>7.875916277E9</v>
      </c>
      <c r="V691" s="11">
        <v>2019.0</v>
      </c>
      <c r="W691" s="12" t="s">
        <v>8133</v>
      </c>
      <c r="X691" s="12" t="s">
        <v>8134</v>
      </c>
      <c r="Y691" s="12" t="s">
        <v>8144</v>
      </c>
      <c r="Z691" s="18">
        <v>45461.958333333336</v>
      </c>
      <c r="AA691" s="12" t="s">
        <v>8049</v>
      </c>
    </row>
    <row r="692" ht="14.25" customHeight="1">
      <c r="A692" s="3">
        <v>1578.0</v>
      </c>
      <c r="B692" s="3">
        <v>12406.0</v>
      </c>
      <c r="C692" s="3">
        <v>2012.0</v>
      </c>
      <c r="D692" s="3">
        <v>2022.0</v>
      </c>
      <c r="E692" s="4" t="s">
        <v>8140</v>
      </c>
      <c r="F692" s="3">
        <v>11.0</v>
      </c>
      <c r="G692" s="4" t="s">
        <v>8121</v>
      </c>
      <c r="H692" s="3">
        <v>1.80912E9</v>
      </c>
      <c r="I692" s="4" t="s">
        <v>8040</v>
      </c>
      <c r="J692" s="4" t="s">
        <v>8141</v>
      </c>
      <c r="K692" s="3">
        <v>427.0</v>
      </c>
      <c r="L692" s="4" t="s">
        <v>8142</v>
      </c>
      <c r="M692" s="3">
        <v>1.0</v>
      </c>
      <c r="N692" s="3">
        <v>1.0</v>
      </c>
      <c r="O692" s="4" t="s">
        <v>8143</v>
      </c>
      <c r="P692" s="4" t="s">
        <v>8043</v>
      </c>
      <c r="Q692" s="4" t="s">
        <v>8092</v>
      </c>
      <c r="R692" s="4" t="s">
        <v>8098</v>
      </c>
      <c r="S692" s="4" t="s">
        <v>8099</v>
      </c>
      <c r="T692" s="3">
        <v>1.0712E8</v>
      </c>
      <c r="U692" s="3">
        <v>1.0712E8</v>
      </c>
      <c r="V692" s="3">
        <v>2020.0</v>
      </c>
      <c r="W692" s="4" t="s">
        <v>8064</v>
      </c>
      <c r="X692" s="4" t="s">
        <v>8065</v>
      </c>
      <c r="Y692" s="4" t="s">
        <v>8144</v>
      </c>
      <c r="Z692" s="17">
        <v>45461.958333333336</v>
      </c>
      <c r="AA692" s="4" t="s">
        <v>8049</v>
      </c>
    </row>
    <row r="693" ht="14.25" customHeight="1">
      <c r="A693" s="11">
        <v>1578.0</v>
      </c>
      <c r="B693" s="11">
        <v>12406.0</v>
      </c>
      <c r="C693" s="11">
        <v>2012.0</v>
      </c>
      <c r="D693" s="11">
        <v>2022.0</v>
      </c>
      <c r="E693" s="12" t="s">
        <v>8140</v>
      </c>
      <c r="F693" s="11">
        <v>11.0</v>
      </c>
      <c r="G693" s="12" t="s">
        <v>8121</v>
      </c>
      <c r="H693" s="11">
        <v>1.80912E9</v>
      </c>
      <c r="I693" s="12" t="s">
        <v>8040</v>
      </c>
      <c r="J693" s="12" t="s">
        <v>8141</v>
      </c>
      <c r="K693" s="11">
        <v>427.0</v>
      </c>
      <c r="L693" s="12" t="s">
        <v>8142</v>
      </c>
      <c r="M693" s="11">
        <v>1.0</v>
      </c>
      <c r="N693" s="11">
        <v>1.0</v>
      </c>
      <c r="O693" s="12" t="s">
        <v>8143</v>
      </c>
      <c r="P693" s="12" t="s">
        <v>8043</v>
      </c>
      <c r="Q693" s="12" t="s">
        <v>8092</v>
      </c>
      <c r="R693" s="12" t="s">
        <v>8098</v>
      </c>
      <c r="S693" s="12" t="s">
        <v>8099</v>
      </c>
      <c r="T693" s="11">
        <v>1.0712E8</v>
      </c>
      <c r="U693" s="11">
        <v>1.0712E8</v>
      </c>
      <c r="V693" s="11">
        <v>2020.0</v>
      </c>
      <c r="W693" s="12" t="s">
        <v>8064</v>
      </c>
      <c r="X693" s="12" t="s">
        <v>8145</v>
      </c>
      <c r="Y693" s="12" t="s">
        <v>8144</v>
      </c>
      <c r="Z693" s="18">
        <v>45461.958333333336</v>
      </c>
      <c r="AA693" s="12" t="s">
        <v>8049</v>
      </c>
    </row>
    <row r="694" ht="14.25" customHeight="1">
      <c r="A694" s="3">
        <v>1578.0</v>
      </c>
      <c r="B694" s="3">
        <v>12406.0</v>
      </c>
      <c r="C694" s="3">
        <v>2012.0</v>
      </c>
      <c r="D694" s="3">
        <v>2022.0</v>
      </c>
      <c r="E694" s="4" t="s">
        <v>8140</v>
      </c>
      <c r="F694" s="3">
        <v>11.0</v>
      </c>
      <c r="G694" s="4" t="s">
        <v>8121</v>
      </c>
      <c r="H694" s="3">
        <v>1.80912E9</v>
      </c>
      <c r="I694" s="4" t="s">
        <v>8040</v>
      </c>
      <c r="J694" s="4" t="s">
        <v>8141</v>
      </c>
      <c r="K694" s="3">
        <v>427.0</v>
      </c>
      <c r="L694" s="4" t="s">
        <v>8142</v>
      </c>
      <c r="M694" s="3">
        <v>1.0</v>
      </c>
      <c r="N694" s="3">
        <v>1.0</v>
      </c>
      <c r="O694" s="4" t="s">
        <v>8143</v>
      </c>
      <c r="P694" s="4" t="s">
        <v>8043</v>
      </c>
      <c r="Q694" s="4" t="s">
        <v>8092</v>
      </c>
      <c r="R694" s="4" t="s">
        <v>8098</v>
      </c>
      <c r="S694" s="4" t="s">
        <v>8099</v>
      </c>
      <c r="T694" s="3">
        <v>1.0712E8</v>
      </c>
      <c r="U694" s="3">
        <v>1.0712E8</v>
      </c>
      <c r="V694" s="3">
        <v>2020.0</v>
      </c>
      <c r="W694" s="4" t="s">
        <v>8080</v>
      </c>
      <c r="X694" s="4" t="s">
        <v>8084</v>
      </c>
      <c r="Y694" s="4" t="s">
        <v>8144</v>
      </c>
      <c r="Z694" s="17">
        <v>45461.958333333336</v>
      </c>
      <c r="AA694" s="4" t="s">
        <v>8049</v>
      </c>
    </row>
    <row r="695" ht="14.25" customHeight="1">
      <c r="A695" s="11">
        <v>1578.0</v>
      </c>
      <c r="B695" s="11">
        <v>12406.0</v>
      </c>
      <c r="C695" s="11">
        <v>2012.0</v>
      </c>
      <c r="D695" s="11">
        <v>2022.0</v>
      </c>
      <c r="E695" s="12" t="s">
        <v>8140</v>
      </c>
      <c r="F695" s="11">
        <v>11.0</v>
      </c>
      <c r="G695" s="12" t="s">
        <v>8121</v>
      </c>
      <c r="H695" s="11">
        <v>1.80912E9</v>
      </c>
      <c r="I695" s="12" t="s">
        <v>8040</v>
      </c>
      <c r="J695" s="12" t="s">
        <v>8141</v>
      </c>
      <c r="K695" s="11">
        <v>427.0</v>
      </c>
      <c r="L695" s="12" t="s">
        <v>8142</v>
      </c>
      <c r="M695" s="11">
        <v>1.0</v>
      </c>
      <c r="N695" s="11">
        <v>1.0</v>
      </c>
      <c r="O695" s="12" t="s">
        <v>8143</v>
      </c>
      <c r="P695" s="12" t="s">
        <v>8043</v>
      </c>
      <c r="Q695" s="12" t="s">
        <v>8092</v>
      </c>
      <c r="R695" s="12" t="s">
        <v>8098</v>
      </c>
      <c r="S695" s="12" t="s">
        <v>8099</v>
      </c>
      <c r="T695" s="11">
        <v>1.0712E8</v>
      </c>
      <c r="U695" s="11">
        <v>1.0712E8</v>
      </c>
      <c r="V695" s="11">
        <v>2020.0</v>
      </c>
      <c r="W695" s="12" t="s">
        <v>8080</v>
      </c>
      <c r="X695" s="12" t="s">
        <v>8081</v>
      </c>
      <c r="Y695" s="12" t="s">
        <v>8144</v>
      </c>
      <c r="Z695" s="18">
        <v>45461.958333333336</v>
      </c>
      <c r="AA695" s="12" t="s">
        <v>8049</v>
      </c>
    </row>
    <row r="696" ht="14.25" customHeight="1">
      <c r="A696" s="3">
        <v>1578.0</v>
      </c>
      <c r="B696" s="3">
        <v>12406.0</v>
      </c>
      <c r="C696" s="3">
        <v>2012.0</v>
      </c>
      <c r="D696" s="3">
        <v>2022.0</v>
      </c>
      <c r="E696" s="4" t="s">
        <v>8140</v>
      </c>
      <c r="F696" s="3">
        <v>11.0</v>
      </c>
      <c r="G696" s="4" t="s">
        <v>8121</v>
      </c>
      <c r="H696" s="3">
        <v>1.80912E9</v>
      </c>
      <c r="I696" s="4" t="s">
        <v>8040</v>
      </c>
      <c r="J696" s="4" t="s">
        <v>8141</v>
      </c>
      <c r="K696" s="3">
        <v>427.0</v>
      </c>
      <c r="L696" s="4" t="s">
        <v>8142</v>
      </c>
      <c r="M696" s="3">
        <v>1.0</v>
      </c>
      <c r="N696" s="3">
        <v>1.0</v>
      </c>
      <c r="O696" s="4" t="s">
        <v>8143</v>
      </c>
      <c r="P696" s="4" t="s">
        <v>8043</v>
      </c>
      <c r="Q696" s="4" t="s">
        <v>8092</v>
      </c>
      <c r="R696" s="4" t="s">
        <v>8098</v>
      </c>
      <c r="S696" s="4" t="s">
        <v>8099</v>
      </c>
      <c r="T696" s="3">
        <v>1.0712E8</v>
      </c>
      <c r="U696" s="3">
        <v>1.0712E8</v>
      </c>
      <c r="V696" s="3">
        <v>2020.0</v>
      </c>
      <c r="W696" s="4" t="s">
        <v>8080</v>
      </c>
      <c r="X696" s="4" t="s">
        <v>8137</v>
      </c>
      <c r="Y696" s="4" t="s">
        <v>8144</v>
      </c>
      <c r="Z696" s="17">
        <v>45461.958333333336</v>
      </c>
      <c r="AA696" s="4" t="s">
        <v>8049</v>
      </c>
    </row>
    <row r="697" ht="14.25" customHeight="1">
      <c r="A697" s="11">
        <v>1578.0</v>
      </c>
      <c r="B697" s="11">
        <v>12406.0</v>
      </c>
      <c r="C697" s="11">
        <v>2012.0</v>
      </c>
      <c r="D697" s="11">
        <v>2022.0</v>
      </c>
      <c r="E697" s="12" t="s">
        <v>8140</v>
      </c>
      <c r="F697" s="11">
        <v>11.0</v>
      </c>
      <c r="G697" s="12" t="s">
        <v>8121</v>
      </c>
      <c r="H697" s="11">
        <v>1.80912E9</v>
      </c>
      <c r="I697" s="12" t="s">
        <v>8040</v>
      </c>
      <c r="J697" s="12" t="s">
        <v>8141</v>
      </c>
      <c r="K697" s="11">
        <v>427.0</v>
      </c>
      <c r="L697" s="12" t="s">
        <v>8142</v>
      </c>
      <c r="M697" s="11">
        <v>1.0</v>
      </c>
      <c r="N697" s="11">
        <v>1.0</v>
      </c>
      <c r="O697" s="12" t="s">
        <v>8143</v>
      </c>
      <c r="P697" s="12" t="s">
        <v>8043</v>
      </c>
      <c r="Q697" s="12" t="s">
        <v>8092</v>
      </c>
      <c r="R697" s="12" t="s">
        <v>8098</v>
      </c>
      <c r="S697" s="12" t="s">
        <v>8099</v>
      </c>
      <c r="T697" s="11">
        <v>1.0712E8</v>
      </c>
      <c r="U697" s="11">
        <v>1.0712E8</v>
      </c>
      <c r="V697" s="11">
        <v>2020.0</v>
      </c>
      <c r="W697" s="12" t="s">
        <v>8051</v>
      </c>
      <c r="X697" s="12" t="s">
        <v>8146</v>
      </c>
      <c r="Y697" s="12" t="s">
        <v>8144</v>
      </c>
      <c r="Z697" s="18">
        <v>45461.958333333336</v>
      </c>
      <c r="AA697" s="12" t="s">
        <v>8049</v>
      </c>
    </row>
    <row r="698" ht="14.25" customHeight="1">
      <c r="A698" s="3">
        <v>1578.0</v>
      </c>
      <c r="B698" s="3">
        <v>12406.0</v>
      </c>
      <c r="C698" s="3">
        <v>2012.0</v>
      </c>
      <c r="D698" s="3">
        <v>2022.0</v>
      </c>
      <c r="E698" s="4" t="s">
        <v>8140</v>
      </c>
      <c r="F698" s="3">
        <v>11.0</v>
      </c>
      <c r="G698" s="4" t="s">
        <v>8121</v>
      </c>
      <c r="H698" s="3">
        <v>1.80912E9</v>
      </c>
      <c r="I698" s="4" t="s">
        <v>8040</v>
      </c>
      <c r="J698" s="4" t="s">
        <v>8141</v>
      </c>
      <c r="K698" s="3">
        <v>427.0</v>
      </c>
      <c r="L698" s="4" t="s">
        <v>8142</v>
      </c>
      <c r="M698" s="3">
        <v>1.0</v>
      </c>
      <c r="N698" s="3">
        <v>1.0</v>
      </c>
      <c r="O698" s="4" t="s">
        <v>8143</v>
      </c>
      <c r="P698" s="4" t="s">
        <v>8043</v>
      </c>
      <c r="Q698" s="4" t="s">
        <v>8092</v>
      </c>
      <c r="R698" s="4" t="s">
        <v>8098</v>
      </c>
      <c r="S698" s="4" t="s">
        <v>8099</v>
      </c>
      <c r="T698" s="3">
        <v>1.0712E8</v>
      </c>
      <c r="U698" s="3">
        <v>1.0712E8</v>
      </c>
      <c r="V698" s="3">
        <v>2020.0</v>
      </c>
      <c r="W698" s="4" t="s">
        <v>8133</v>
      </c>
      <c r="X698" s="4" t="s">
        <v>8134</v>
      </c>
      <c r="Y698" s="4" t="s">
        <v>8144</v>
      </c>
      <c r="Z698" s="17">
        <v>45461.958333333336</v>
      </c>
      <c r="AA698" s="4" t="s">
        <v>8049</v>
      </c>
    </row>
    <row r="699" ht="14.25" customHeight="1">
      <c r="A699" s="11">
        <v>1578.0</v>
      </c>
      <c r="B699" s="11">
        <v>12406.0</v>
      </c>
      <c r="C699" s="11">
        <v>2012.0</v>
      </c>
      <c r="D699" s="11">
        <v>2022.0</v>
      </c>
      <c r="E699" s="12" t="s">
        <v>8140</v>
      </c>
      <c r="F699" s="11">
        <v>11.0</v>
      </c>
      <c r="G699" s="12" t="s">
        <v>8121</v>
      </c>
      <c r="H699" s="11">
        <v>1.80912E9</v>
      </c>
      <c r="I699" s="12" t="s">
        <v>8040</v>
      </c>
      <c r="J699" s="12" t="s">
        <v>8141</v>
      </c>
      <c r="K699" s="11">
        <v>427.0</v>
      </c>
      <c r="L699" s="12" t="s">
        <v>8142</v>
      </c>
      <c r="M699" s="11">
        <v>1.0</v>
      </c>
      <c r="N699" s="11">
        <v>1.0</v>
      </c>
      <c r="O699" s="12" t="s">
        <v>8143</v>
      </c>
      <c r="P699" s="12" t="s">
        <v>8043</v>
      </c>
      <c r="Q699" s="12" t="s">
        <v>8092</v>
      </c>
      <c r="R699" s="12" t="s">
        <v>8131</v>
      </c>
      <c r="S699" s="12" t="s">
        <v>8123</v>
      </c>
      <c r="T699" s="11">
        <v>1.4239545E7</v>
      </c>
      <c r="U699" s="11">
        <v>1.46205105E8</v>
      </c>
      <c r="V699" s="11">
        <v>2018.0</v>
      </c>
      <c r="W699" s="12" t="s">
        <v>8064</v>
      </c>
      <c r="X699" s="12" t="s">
        <v>8065</v>
      </c>
      <c r="Y699" s="12" t="s">
        <v>8144</v>
      </c>
      <c r="Z699" s="18">
        <v>45461.958333333336</v>
      </c>
      <c r="AA699" s="12" t="s">
        <v>8049</v>
      </c>
    </row>
    <row r="700" ht="14.25" customHeight="1">
      <c r="A700" s="3">
        <v>1578.0</v>
      </c>
      <c r="B700" s="3">
        <v>12406.0</v>
      </c>
      <c r="C700" s="3">
        <v>2012.0</v>
      </c>
      <c r="D700" s="3">
        <v>2022.0</v>
      </c>
      <c r="E700" s="4" t="s">
        <v>8140</v>
      </c>
      <c r="F700" s="3">
        <v>11.0</v>
      </c>
      <c r="G700" s="4" t="s">
        <v>8121</v>
      </c>
      <c r="H700" s="3">
        <v>1.80912E9</v>
      </c>
      <c r="I700" s="4" t="s">
        <v>8040</v>
      </c>
      <c r="J700" s="4" t="s">
        <v>8141</v>
      </c>
      <c r="K700" s="3">
        <v>427.0</v>
      </c>
      <c r="L700" s="4" t="s">
        <v>8142</v>
      </c>
      <c r="M700" s="3">
        <v>1.0</v>
      </c>
      <c r="N700" s="3">
        <v>1.0</v>
      </c>
      <c r="O700" s="4" t="s">
        <v>8143</v>
      </c>
      <c r="P700" s="4" t="s">
        <v>8043</v>
      </c>
      <c r="Q700" s="4" t="s">
        <v>8092</v>
      </c>
      <c r="R700" s="4" t="s">
        <v>8131</v>
      </c>
      <c r="S700" s="4" t="s">
        <v>8123</v>
      </c>
      <c r="T700" s="3">
        <v>1.4239545E7</v>
      </c>
      <c r="U700" s="3">
        <v>1.46205105E8</v>
      </c>
      <c r="V700" s="3">
        <v>2018.0</v>
      </c>
      <c r="W700" s="4" t="s">
        <v>8064</v>
      </c>
      <c r="X700" s="4" t="s">
        <v>8145</v>
      </c>
      <c r="Y700" s="4" t="s">
        <v>8144</v>
      </c>
      <c r="Z700" s="17">
        <v>45461.958333333336</v>
      </c>
      <c r="AA700" s="4" t="s">
        <v>8049</v>
      </c>
    </row>
    <row r="701" ht="14.25" customHeight="1">
      <c r="A701" s="11">
        <v>1578.0</v>
      </c>
      <c r="B701" s="11">
        <v>12406.0</v>
      </c>
      <c r="C701" s="11">
        <v>2012.0</v>
      </c>
      <c r="D701" s="11">
        <v>2022.0</v>
      </c>
      <c r="E701" s="12" t="s">
        <v>8140</v>
      </c>
      <c r="F701" s="11">
        <v>11.0</v>
      </c>
      <c r="G701" s="12" t="s">
        <v>8121</v>
      </c>
      <c r="H701" s="11">
        <v>1.80912E9</v>
      </c>
      <c r="I701" s="12" t="s">
        <v>8040</v>
      </c>
      <c r="J701" s="12" t="s">
        <v>8141</v>
      </c>
      <c r="K701" s="11">
        <v>427.0</v>
      </c>
      <c r="L701" s="12" t="s">
        <v>8142</v>
      </c>
      <c r="M701" s="11">
        <v>1.0</v>
      </c>
      <c r="N701" s="11">
        <v>1.0</v>
      </c>
      <c r="O701" s="12" t="s">
        <v>8143</v>
      </c>
      <c r="P701" s="12" t="s">
        <v>8043</v>
      </c>
      <c r="Q701" s="12" t="s">
        <v>8092</v>
      </c>
      <c r="R701" s="12" t="s">
        <v>8131</v>
      </c>
      <c r="S701" s="12" t="s">
        <v>8123</v>
      </c>
      <c r="T701" s="11">
        <v>1.4239545E7</v>
      </c>
      <c r="U701" s="11">
        <v>1.46205105E8</v>
      </c>
      <c r="V701" s="11">
        <v>2018.0</v>
      </c>
      <c r="W701" s="12" t="s">
        <v>8080</v>
      </c>
      <c r="X701" s="12" t="s">
        <v>8084</v>
      </c>
      <c r="Y701" s="12" t="s">
        <v>8144</v>
      </c>
      <c r="Z701" s="18">
        <v>45461.958333333336</v>
      </c>
      <c r="AA701" s="12" t="s">
        <v>8049</v>
      </c>
    </row>
    <row r="702" ht="14.25" customHeight="1">
      <c r="A702" s="3">
        <v>1578.0</v>
      </c>
      <c r="B702" s="3">
        <v>12406.0</v>
      </c>
      <c r="C702" s="3">
        <v>2012.0</v>
      </c>
      <c r="D702" s="3">
        <v>2022.0</v>
      </c>
      <c r="E702" s="4" t="s">
        <v>8140</v>
      </c>
      <c r="F702" s="3">
        <v>11.0</v>
      </c>
      <c r="G702" s="4" t="s">
        <v>8121</v>
      </c>
      <c r="H702" s="3">
        <v>1.80912E9</v>
      </c>
      <c r="I702" s="4" t="s">
        <v>8040</v>
      </c>
      <c r="J702" s="4" t="s">
        <v>8141</v>
      </c>
      <c r="K702" s="3">
        <v>427.0</v>
      </c>
      <c r="L702" s="4" t="s">
        <v>8142</v>
      </c>
      <c r="M702" s="3">
        <v>1.0</v>
      </c>
      <c r="N702" s="3">
        <v>1.0</v>
      </c>
      <c r="O702" s="4" t="s">
        <v>8143</v>
      </c>
      <c r="P702" s="4" t="s">
        <v>8043</v>
      </c>
      <c r="Q702" s="4" t="s">
        <v>8092</v>
      </c>
      <c r="R702" s="4" t="s">
        <v>8131</v>
      </c>
      <c r="S702" s="4" t="s">
        <v>8123</v>
      </c>
      <c r="T702" s="3">
        <v>1.4239545E7</v>
      </c>
      <c r="U702" s="3">
        <v>1.46205105E8</v>
      </c>
      <c r="V702" s="3">
        <v>2018.0</v>
      </c>
      <c r="W702" s="4" t="s">
        <v>8080</v>
      </c>
      <c r="X702" s="4" t="s">
        <v>8081</v>
      </c>
      <c r="Y702" s="4" t="s">
        <v>8144</v>
      </c>
      <c r="Z702" s="17">
        <v>45461.958333333336</v>
      </c>
      <c r="AA702" s="4" t="s">
        <v>8049</v>
      </c>
    </row>
    <row r="703" ht="14.25" customHeight="1">
      <c r="A703" s="11">
        <v>1578.0</v>
      </c>
      <c r="B703" s="11">
        <v>12406.0</v>
      </c>
      <c r="C703" s="11">
        <v>2012.0</v>
      </c>
      <c r="D703" s="11">
        <v>2022.0</v>
      </c>
      <c r="E703" s="12" t="s">
        <v>8140</v>
      </c>
      <c r="F703" s="11">
        <v>11.0</v>
      </c>
      <c r="G703" s="12" t="s">
        <v>8121</v>
      </c>
      <c r="H703" s="11">
        <v>1.80912E9</v>
      </c>
      <c r="I703" s="12" t="s">
        <v>8040</v>
      </c>
      <c r="J703" s="12" t="s">
        <v>8141</v>
      </c>
      <c r="K703" s="11">
        <v>427.0</v>
      </c>
      <c r="L703" s="12" t="s">
        <v>8142</v>
      </c>
      <c r="M703" s="11">
        <v>1.0</v>
      </c>
      <c r="N703" s="11">
        <v>1.0</v>
      </c>
      <c r="O703" s="12" t="s">
        <v>8143</v>
      </c>
      <c r="P703" s="12" t="s">
        <v>8043</v>
      </c>
      <c r="Q703" s="12" t="s">
        <v>8092</v>
      </c>
      <c r="R703" s="12" t="s">
        <v>8131</v>
      </c>
      <c r="S703" s="12" t="s">
        <v>8123</v>
      </c>
      <c r="T703" s="11">
        <v>1.4239545E7</v>
      </c>
      <c r="U703" s="11">
        <v>1.46205105E8</v>
      </c>
      <c r="V703" s="11">
        <v>2018.0</v>
      </c>
      <c r="W703" s="12" t="s">
        <v>8080</v>
      </c>
      <c r="X703" s="12" t="s">
        <v>8137</v>
      </c>
      <c r="Y703" s="12" t="s">
        <v>8144</v>
      </c>
      <c r="Z703" s="18">
        <v>45461.958333333336</v>
      </c>
      <c r="AA703" s="12" t="s">
        <v>8049</v>
      </c>
    </row>
    <row r="704" ht="14.25" customHeight="1">
      <c r="A704" s="3">
        <v>1578.0</v>
      </c>
      <c r="B704" s="3">
        <v>12406.0</v>
      </c>
      <c r="C704" s="3">
        <v>2012.0</v>
      </c>
      <c r="D704" s="3">
        <v>2022.0</v>
      </c>
      <c r="E704" s="4" t="s">
        <v>8140</v>
      </c>
      <c r="F704" s="3">
        <v>11.0</v>
      </c>
      <c r="G704" s="4" t="s">
        <v>8121</v>
      </c>
      <c r="H704" s="3">
        <v>1.80912E9</v>
      </c>
      <c r="I704" s="4" t="s">
        <v>8040</v>
      </c>
      <c r="J704" s="4" t="s">
        <v>8141</v>
      </c>
      <c r="K704" s="3">
        <v>427.0</v>
      </c>
      <c r="L704" s="4" t="s">
        <v>8142</v>
      </c>
      <c r="M704" s="3">
        <v>1.0</v>
      </c>
      <c r="N704" s="3">
        <v>1.0</v>
      </c>
      <c r="O704" s="4" t="s">
        <v>8143</v>
      </c>
      <c r="P704" s="4" t="s">
        <v>8043</v>
      </c>
      <c r="Q704" s="4" t="s">
        <v>8092</v>
      </c>
      <c r="R704" s="4" t="s">
        <v>8131</v>
      </c>
      <c r="S704" s="4" t="s">
        <v>8123</v>
      </c>
      <c r="T704" s="3">
        <v>1.4239545E7</v>
      </c>
      <c r="U704" s="3">
        <v>1.46205105E8</v>
      </c>
      <c r="V704" s="3">
        <v>2018.0</v>
      </c>
      <c r="W704" s="4" t="s">
        <v>8051</v>
      </c>
      <c r="X704" s="4" t="s">
        <v>8146</v>
      </c>
      <c r="Y704" s="4" t="s">
        <v>8144</v>
      </c>
      <c r="Z704" s="17">
        <v>45461.958333333336</v>
      </c>
      <c r="AA704" s="4" t="s">
        <v>8049</v>
      </c>
    </row>
    <row r="705" ht="14.25" customHeight="1">
      <c r="A705" s="11">
        <v>1578.0</v>
      </c>
      <c r="B705" s="11">
        <v>12406.0</v>
      </c>
      <c r="C705" s="11">
        <v>2012.0</v>
      </c>
      <c r="D705" s="11">
        <v>2022.0</v>
      </c>
      <c r="E705" s="12" t="s">
        <v>8140</v>
      </c>
      <c r="F705" s="11">
        <v>11.0</v>
      </c>
      <c r="G705" s="12" t="s">
        <v>8121</v>
      </c>
      <c r="H705" s="11">
        <v>1.80912E9</v>
      </c>
      <c r="I705" s="12" t="s">
        <v>8040</v>
      </c>
      <c r="J705" s="12" t="s">
        <v>8141</v>
      </c>
      <c r="K705" s="11">
        <v>427.0</v>
      </c>
      <c r="L705" s="12" t="s">
        <v>8142</v>
      </c>
      <c r="M705" s="11">
        <v>1.0</v>
      </c>
      <c r="N705" s="11">
        <v>1.0</v>
      </c>
      <c r="O705" s="12" t="s">
        <v>8143</v>
      </c>
      <c r="P705" s="12" t="s">
        <v>8043</v>
      </c>
      <c r="Q705" s="12" t="s">
        <v>8092</v>
      </c>
      <c r="R705" s="12" t="s">
        <v>8131</v>
      </c>
      <c r="S705" s="12" t="s">
        <v>8123</v>
      </c>
      <c r="T705" s="11">
        <v>1.4239545E7</v>
      </c>
      <c r="U705" s="11">
        <v>1.46205105E8</v>
      </c>
      <c r="V705" s="11">
        <v>2018.0</v>
      </c>
      <c r="W705" s="12" t="s">
        <v>8133</v>
      </c>
      <c r="X705" s="12" t="s">
        <v>8134</v>
      </c>
      <c r="Y705" s="12" t="s">
        <v>8144</v>
      </c>
      <c r="Z705" s="18">
        <v>45461.958333333336</v>
      </c>
      <c r="AA705" s="12" t="s">
        <v>8049</v>
      </c>
    </row>
    <row r="706" ht="14.25" customHeight="1">
      <c r="A706" s="3">
        <v>1578.0</v>
      </c>
      <c r="B706" s="3">
        <v>12406.0</v>
      </c>
      <c r="C706" s="3">
        <v>2012.0</v>
      </c>
      <c r="D706" s="3">
        <v>2022.0</v>
      </c>
      <c r="E706" s="4" t="s">
        <v>8140</v>
      </c>
      <c r="F706" s="3">
        <v>11.0</v>
      </c>
      <c r="G706" s="4" t="s">
        <v>8121</v>
      </c>
      <c r="H706" s="3">
        <v>1.80912E9</v>
      </c>
      <c r="I706" s="4" t="s">
        <v>8040</v>
      </c>
      <c r="J706" s="4" t="s">
        <v>8141</v>
      </c>
      <c r="K706" s="3">
        <v>427.0</v>
      </c>
      <c r="L706" s="4" t="s">
        <v>8142</v>
      </c>
      <c r="M706" s="3">
        <v>1.0</v>
      </c>
      <c r="N706" s="3">
        <v>1.0</v>
      </c>
      <c r="O706" s="4" t="s">
        <v>8143</v>
      </c>
      <c r="P706" s="4" t="s">
        <v>8043</v>
      </c>
      <c r="Q706" s="4" t="s">
        <v>8092</v>
      </c>
      <c r="R706" s="4" t="s">
        <v>8131</v>
      </c>
      <c r="S706" s="4" t="s">
        <v>8123</v>
      </c>
      <c r="T706" s="3">
        <v>1.54698143E8</v>
      </c>
      <c r="U706" s="3">
        <v>1.6948787171E10</v>
      </c>
      <c r="V706" s="3">
        <v>2019.0</v>
      </c>
      <c r="W706" s="4" t="s">
        <v>8064</v>
      </c>
      <c r="X706" s="4" t="s">
        <v>8065</v>
      </c>
      <c r="Y706" s="4" t="s">
        <v>8144</v>
      </c>
      <c r="Z706" s="17">
        <v>45461.958333333336</v>
      </c>
      <c r="AA706" s="4" t="s">
        <v>8049</v>
      </c>
    </row>
    <row r="707" ht="14.25" customHeight="1">
      <c r="A707" s="11">
        <v>1578.0</v>
      </c>
      <c r="B707" s="11">
        <v>12406.0</v>
      </c>
      <c r="C707" s="11">
        <v>2012.0</v>
      </c>
      <c r="D707" s="11">
        <v>2022.0</v>
      </c>
      <c r="E707" s="12" t="s">
        <v>8140</v>
      </c>
      <c r="F707" s="11">
        <v>11.0</v>
      </c>
      <c r="G707" s="12" t="s">
        <v>8121</v>
      </c>
      <c r="H707" s="11">
        <v>1.80912E9</v>
      </c>
      <c r="I707" s="12" t="s">
        <v>8040</v>
      </c>
      <c r="J707" s="12" t="s">
        <v>8141</v>
      </c>
      <c r="K707" s="11">
        <v>427.0</v>
      </c>
      <c r="L707" s="12" t="s">
        <v>8142</v>
      </c>
      <c r="M707" s="11">
        <v>1.0</v>
      </c>
      <c r="N707" s="11">
        <v>1.0</v>
      </c>
      <c r="O707" s="12" t="s">
        <v>8143</v>
      </c>
      <c r="P707" s="12" t="s">
        <v>8043</v>
      </c>
      <c r="Q707" s="12" t="s">
        <v>8092</v>
      </c>
      <c r="R707" s="12" t="s">
        <v>8131</v>
      </c>
      <c r="S707" s="12" t="s">
        <v>8123</v>
      </c>
      <c r="T707" s="11">
        <v>1.54698143E8</v>
      </c>
      <c r="U707" s="11">
        <v>1.6948787171E10</v>
      </c>
      <c r="V707" s="11">
        <v>2019.0</v>
      </c>
      <c r="W707" s="12" t="s">
        <v>8064</v>
      </c>
      <c r="X707" s="12" t="s">
        <v>8145</v>
      </c>
      <c r="Y707" s="12" t="s">
        <v>8144</v>
      </c>
      <c r="Z707" s="18">
        <v>45461.958333333336</v>
      </c>
      <c r="AA707" s="12" t="s">
        <v>8049</v>
      </c>
    </row>
    <row r="708" ht="14.25" customHeight="1">
      <c r="A708" s="3">
        <v>1578.0</v>
      </c>
      <c r="B708" s="3">
        <v>12406.0</v>
      </c>
      <c r="C708" s="3">
        <v>2012.0</v>
      </c>
      <c r="D708" s="3">
        <v>2022.0</v>
      </c>
      <c r="E708" s="4" t="s">
        <v>8140</v>
      </c>
      <c r="F708" s="3">
        <v>11.0</v>
      </c>
      <c r="G708" s="4" t="s">
        <v>8121</v>
      </c>
      <c r="H708" s="3">
        <v>1.80912E9</v>
      </c>
      <c r="I708" s="4" t="s">
        <v>8040</v>
      </c>
      <c r="J708" s="4" t="s">
        <v>8141</v>
      </c>
      <c r="K708" s="3">
        <v>427.0</v>
      </c>
      <c r="L708" s="4" t="s">
        <v>8142</v>
      </c>
      <c r="M708" s="3">
        <v>1.0</v>
      </c>
      <c r="N708" s="3">
        <v>1.0</v>
      </c>
      <c r="O708" s="4" t="s">
        <v>8143</v>
      </c>
      <c r="P708" s="4" t="s">
        <v>8043</v>
      </c>
      <c r="Q708" s="4" t="s">
        <v>8092</v>
      </c>
      <c r="R708" s="4" t="s">
        <v>8131</v>
      </c>
      <c r="S708" s="4" t="s">
        <v>8123</v>
      </c>
      <c r="T708" s="3">
        <v>1.54698143E8</v>
      </c>
      <c r="U708" s="3">
        <v>1.6948787171E10</v>
      </c>
      <c r="V708" s="3">
        <v>2019.0</v>
      </c>
      <c r="W708" s="4" t="s">
        <v>8080</v>
      </c>
      <c r="X708" s="4" t="s">
        <v>8084</v>
      </c>
      <c r="Y708" s="4" t="s">
        <v>8144</v>
      </c>
      <c r="Z708" s="17">
        <v>45461.958333333336</v>
      </c>
      <c r="AA708" s="4" t="s">
        <v>8049</v>
      </c>
    </row>
    <row r="709" ht="14.25" customHeight="1">
      <c r="A709" s="11">
        <v>1578.0</v>
      </c>
      <c r="B709" s="11">
        <v>12406.0</v>
      </c>
      <c r="C709" s="11">
        <v>2012.0</v>
      </c>
      <c r="D709" s="11">
        <v>2022.0</v>
      </c>
      <c r="E709" s="12" t="s">
        <v>8140</v>
      </c>
      <c r="F709" s="11">
        <v>11.0</v>
      </c>
      <c r="G709" s="12" t="s">
        <v>8121</v>
      </c>
      <c r="H709" s="11">
        <v>1.80912E9</v>
      </c>
      <c r="I709" s="12" t="s">
        <v>8040</v>
      </c>
      <c r="J709" s="12" t="s">
        <v>8141</v>
      </c>
      <c r="K709" s="11">
        <v>427.0</v>
      </c>
      <c r="L709" s="12" t="s">
        <v>8142</v>
      </c>
      <c r="M709" s="11">
        <v>1.0</v>
      </c>
      <c r="N709" s="11">
        <v>1.0</v>
      </c>
      <c r="O709" s="12" t="s">
        <v>8143</v>
      </c>
      <c r="P709" s="12" t="s">
        <v>8043</v>
      </c>
      <c r="Q709" s="12" t="s">
        <v>8092</v>
      </c>
      <c r="R709" s="12" t="s">
        <v>8131</v>
      </c>
      <c r="S709" s="12" t="s">
        <v>8123</v>
      </c>
      <c r="T709" s="11">
        <v>1.54698143E8</v>
      </c>
      <c r="U709" s="11">
        <v>1.6948787171E10</v>
      </c>
      <c r="V709" s="11">
        <v>2019.0</v>
      </c>
      <c r="W709" s="12" t="s">
        <v>8080</v>
      </c>
      <c r="X709" s="12" t="s">
        <v>8081</v>
      </c>
      <c r="Y709" s="12" t="s">
        <v>8144</v>
      </c>
      <c r="Z709" s="18">
        <v>45461.958333333336</v>
      </c>
      <c r="AA709" s="12" t="s">
        <v>8049</v>
      </c>
    </row>
    <row r="710" ht="14.25" customHeight="1">
      <c r="A710" s="3">
        <v>1578.0</v>
      </c>
      <c r="B710" s="3">
        <v>12406.0</v>
      </c>
      <c r="C710" s="3">
        <v>2012.0</v>
      </c>
      <c r="D710" s="3">
        <v>2022.0</v>
      </c>
      <c r="E710" s="4" t="s">
        <v>8140</v>
      </c>
      <c r="F710" s="3">
        <v>11.0</v>
      </c>
      <c r="G710" s="4" t="s">
        <v>8121</v>
      </c>
      <c r="H710" s="3">
        <v>1.80912E9</v>
      </c>
      <c r="I710" s="4" t="s">
        <v>8040</v>
      </c>
      <c r="J710" s="4" t="s">
        <v>8141</v>
      </c>
      <c r="K710" s="3">
        <v>427.0</v>
      </c>
      <c r="L710" s="4" t="s">
        <v>8142</v>
      </c>
      <c r="M710" s="3">
        <v>1.0</v>
      </c>
      <c r="N710" s="3">
        <v>1.0</v>
      </c>
      <c r="O710" s="4" t="s">
        <v>8143</v>
      </c>
      <c r="P710" s="4" t="s">
        <v>8043</v>
      </c>
      <c r="Q710" s="4" t="s">
        <v>8092</v>
      </c>
      <c r="R710" s="4" t="s">
        <v>8131</v>
      </c>
      <c r="S710" s="4" t="s">
        <v>8123</v>
      </c>
      <c r="T710" s="3">
        <v>1.54698143E8</v>
      </c>
      <c r="U710" s="3">
        <v>1.6948787171E10</v>
      </c>
      <c r="V710" s="3">
        <v>2019.0</v>
      </c>
      <c r="W710" s="4" t="s">
        <v>8080</v>
      </c>
      <c r="X710" s="4" t="s">
        <v>8137</v>
      </c>
      <c r="Y710" s="4" t="s">
        <v>8144</v>
      </c>
      <c r="Z710" s="17">
        <v>45461.958333333336</v>
      </c>
      <c r="AA710" s="4" t="s">
        <v>8049</v>
      </c>
    </row>
    <row r="711" ht="14.25" customHeight="1">
      <c r="A711" s="11">
        <v>1578.0</v>
      </c>
      <c r="B711" s="11">
        <v>12406.0</v>
      </c>
      <c r="C711" s="11">
        <v>2012.0</v>
      </c>
      <c r="D711" s="11">
        <v>2022.0</v>
      </c>
      <c r="E711" s="12" t="s">
        <v>8140</v>
      </c>
      <c r="F711" s="11">
        <v>11.0</v>
      </c>
      <c r="G711" s="12" t="s">
        <v>8121</v>
      </c>
      <c r="H711" s="11">
        <v>1.80912E9</v>
      </c>
      <c r="I711" s="12" t="s">
        <v>8040</v>
      </c>
      <c r="J711" s="12" t="s">
        <v>8141</v>
      </c>
      <c r="K711" s="11">
        <v>427.0</v>
      </c>
      <c r="L711" s="12" t="s">
        <v>8142</v>
      </c>
      <c r="M711" s="11">
        <v>1.0</v>
      </c>
      <c r="N711" s="11">
        <v>1.0</v>
      </c>
      <c r="O711" s="12" t="s">
        <v>8143</v>
      </c>
      <c r="P711" s="12" t="s">
        <v>8043</v>
      </c>
      <c r="Q711" s="12" t="s">
        <v>8092</v>
      </c>
      <c r="R711" s="12" t="s">
        <v>8131</v>
      </c>
      <c r="S711" s="12" t="s">
        <v>8123</v>
      </c>
      <c r="T711" s="11">
        <v>1.54698143E8</v>
      </c>
      <c r="U711" s="11">
        <v>1.6948787171E10</v>
      </c>
      <c r="V711" s="11">
        <v>2019.0</v>
      </c>
      <c r="W711" s="12" t="s">
        <v>8051</v>
      </c>
      <c r="X711" s="12" t="s">
        <v>8146</v>
      </c>
      <c r="Y711" s="12" t="s">
        <v>8144</v>
      </c>
      <c r="Z711" s="18">
        <v>45461.958333333336</v>
      </c>
      <c r="AA711" s="12" t="s">
        <v>8049</v>
      </c>
    </row>
    <row r="712" ht="14.25" customHeight="1">
      <c r="A712" s="3">
        <v>1578.0</v>
      </c>
      <c r="B712" s="3">
        <v>12406.0</v>
      </c>
      <c r="C712" s="3">
        <v>2012.0</v>
      </c>
      <c r="D712" s="3">
        <v>2022.0</v>
      </c>
      <c r="E712" s="4" t="s">
        <v>8140</v>
      </c>
      <c r="F712" s="3">
        <v>11.0</v>
      </c>
      <c r="G712" s="4" t="s">
        <v>8121</v>
      </c>
      <c r="H712" s="3">
        <v>1.80912E9</v>
      </c>
      <c r="I712" s="4" t="s">
        <v>8040</v>
      </c>
      <c r="J712" s="4" t="s">
        <v>8141</v>
      </c>
      <c r="K712" s="3">
        <v>427.0</v>
      </c>
      <c r="L712" s="4" t="s">
        <v>8142</v>
      </c>
      <c r="M712" s="3">
        <v>1.0</v>
      </c>
      <c r="N712" s="3">
        <v>1.0</v>
      </c>
      <c r="O712" s="4" t="s">
        <v>8143</v>
      </c>
      <c r="P712" s="4" t="s">
        <v>8043</v>
      </c>
      <c r="Q712" s="4" t="s">
        <v>8092</v>
      </c>
      <c r="R712" s="4" t="s">
        <v>8131</v>
      </c>
      <c r="S712" s="4" t="s">
        <v>8123</v>
      </c>
      <c r="T712" s="3">
        <v>1.54698143E8</v>
      </c>
      <c r="U712" s="3">
        <v>1.6948787171E10</v>
      </c>
      <c r="V712" s="3">
        <v>2019.0</v>
      </c>
      <c r="W712" s="4" t="s">
        <v>8133</v>
      </c>
      <c r="X712" s="4" t="s">
        <v>8134</v>
      </c>
      <c r="Y712" s="4" t="s">
        <v>8144</v>
      </c>
      <c r="Z712" s="17">
        <v>45461.958333333336</v>
      </c>
      <c r="AA712" s="4" t="s">
        <v>8049</v>
      </c>
    </row>
    <row r="713" ht="14.25" customHeight="1">
      <c r="A713" s="11">
        <v>1578.0</v>
      </c>
      <c r="B713" s="11">
        <v>12406.0</v>
      </c>
      <c r="C713" s="11">
        <v>2012.0</v>
      </c>
      <c r="D713" s="11">
        <v>2022.0</v>
      </c>
      <c r="E713" s="12" t="s">
        <v>8140</v>
      </c>
      <c r="F713" s="11">
        <v>11.0</v>
      </c>
      <c r="G713" s="12" t="s">
        <v>8121</v>
      </c>
      <c r="H713" s="11">
        <v>1.80912E9</v>
      </c>
      <c r="I713" s="12" t="s">
        <v>8040</v>
      </c>
      <c r="J713" s="12" t="s">
        <v>8141</v>
      </c>
      <c r="K713" s="11">
        <v>427.0</v>
      </c>
      <c r="L713" s="12" t="s">
        <v>8142</v>
      </c>
      <c r="M713" s="11">
        <v>1.0</v>
      </c>
      <c r="N713" s="11">
        <v>1.0</v>
      </c>
      <c r="O713" s="12" t="s">
        <v>8143</v>
      </c>
      <c r="P713" s="12" t="s">
        <v>8043</v>
      </c>
      <c r="Q713" s="12" t="s">
        <v>8092</v>
      </c>
      <c r="R713" s="12" t="s">
        <v>8131</v>
      </c>
      <c r="S713" s="12" t="s">
        <v>8123</v>
      </c>
      <c r="T713" s="11">
        <v>2.34790072E8</v>
      </c>
      <c r="U713" s="11">
        <v>4.314671884E9</v>
      </c>
      <c r="V713" s="11">
        <v>2016.0</v>
      </c>
      <c r="W713" s="12" t="s">
        <v>8064</v>
      </c>
      <c r="X713" s="12" t="s">
        <v>8065</v>
      </c>
      <c r="Y713" s="12" t="s">
        <v>8144</v>
      </c>
      <c r="Z713" s="18">
        <v>45461.958333333336</v>
      </c>
      <c r="AA713" s="12" t="s">
        <v>8049</v>
      </c>
    </row>
    <row r="714" ht="14.25" customHeight="1">
      <c r="A714" s="3">
        <v>1578.0</v>
      </c>
      <c r="B714" s="3">
        <v>12406.0</v>
      </c>
      <c r="C714" s="3">
        <v>2012.0</v>
      </c>
      <c r="D714" s="3">
        <v>2022.0</v>
      </c>
      <c r="E714" s="4" t="s">
        <v>8140</v>
      </c>
      <c r="F714" s="3">
        <v>11.0</v>
      </c>
      <c r="G714" s="4" t="s">
        <v>8121</v>
      </c>
      <c r="H714" s="3">
        <v>1.80912E9</v>
      </c>
      <c r="I714" s="4" t="s">
        <v>8040</v>
      </c>
      <c r="J714" s="4" t="s">
        <v>8141</v>
      </c>
      <c r="K714" s="3">
        <v>427.0</v>
      </c>
      <c r="L714" s="4" t="s">
        <v>8142</v>
      </c>
      <c r="M714" s="3">
        <v>1.0</v>
      </c>
      <c r="N714" s="3">
        <v>1.0</v>
      </c>
      <c r="O714" s="4" t="s">
        <v>8143</v>
      </c>
      <c r="P714" s="4" t="s">
        <v>8043</v>
      </c>
      <c r="Q714" s="4" t="s">
        <v>8092</v>
      </c>
      <c r="R714" s="4" t="s">
        <v>8131</v>
      </c>
      <c r="S714" s="4" t="s">
        <v>8123</v>
      </c>
      <c r="T714" s="3">
        <v>2.34790072E8</v>
      </c>
      <c r="U714" s="3">
        <v>4.314671884E9</v>
      </c>
      <c r="V714" s="3">
        <v>2016.0</v>
      </c>
      <c r="W714" s="4" t="s">
        <v>8064</v>
      </c>
      <c r="X714" s="4" t="s">
        <v>8145</v>
      </c>
      <c r="Y714" s="4" t="s">
        <v>8144</v>
      </c>
      <c r="Z714" s="17">
        <v>45461.958333333336</v>
      </c>
      <c r="AA714" s="4" t="s">
        <v>8049</v>
      </c>
    </row>
    <row r="715" ht="14.25" customHeight="1">
      <c r="A715" s="11">
        <v>1578.0</v>
      </c>
      <c r="B715" s="11">
        <v>12406.0</v>
      </c>
      <c r="C715" s="11">
        <v>2012.0</v>
      </c>
      <c r="D715" s="11">
        <v>2022.0</v>
      </c>
      <c r="E715" s="12" t="s">
        <v>8140</v>
      </c>
      <c r="F715" s="11">
        <v>11.0</v>
      </c>
      <c r="G715" s="12" t="s">
        <v>8121</v>
      </c>
      <c r="H715" s="11">
        <v>1.80912E9</v>
      </c>
      <c r="I715" s="12" t="s">
        <v>8040</v>
      </c>
      <c r="J715" s="12" t="s">
        <v>8141</v>
      </c>
      <c r="K715" s="11">
        <v>427.0</v>
      </c>
      <c r="L715" s="12" t="s">
        <v>8142</v>
      </c>
      <c r="M715" s="11">
        <v>1.0</v>
      </c>
      <c r="N715" s="11">
        <v>1.0</v>
      </c>
      <c r="O715" s="12" t="s">
        <v>8143</v>
      </c>
      <c r="P715" s="12" t="s">
        <v>8043</v>
      </c>
      <c r="Q715" s="12" t="s">
        <v>8092</v>
      </c>
      <c r="R715" s="12" t="s">
        <v>8131</v>
      </c>
      <c r="S715" s="12" t="s">
        <v>8123</v>
      </c>
      <c r="T715" s="11">
        <v>2.34790072E8</v>
      </c>
      <c r="U715" s="11">
        <v>4.314671884E9</v>
      </c>
      <c r="V715" s="11">
        <v>2016.0</v>
      </c>
      <c r="W715" s="12" t="s">
        <v>8080</v>
      </c>
      <c r="X715" s="12" t="s">
        <v>8084</v>
      </c>
      <c r="Y715" s="12" t="s">
        <v>8144</v>
      </c>
      <c r="Z715" s="18">
        <v>45461.958333333336</v>
      </c>
      <c r="AA715" s="12" t="s">
        <v>8049</v>
      </c>
    </row>
    <row r="716" ht="14.25" customHeight="1">
      <c r="A716" s="3">
        <v>1578.0</v>
      </c>
      <c r="B716" s="3">
        <v>12406.0</v>
      </c>
      <c r="C716" s="3">
        <v>2012.0</v>
      </c>
      <c r="D716" s="3">
        <v>2022.0</v>
      </c>
      <c r="E716" s="4" t="s">
        <v>8140</v>
      </c>
      <c r="F716" s="3">
        <v>11.0</v>
      </c>
      <c r="G716" s="4" t="s">
        <v>8121</v>
      </c>
      <c r="H716" s="3">
        <v>1.80912E9</v>
      </c>
      <c r="I716" s="4" t="s">
        <v>8040</v>
      </c>
      <c r="J716" s="4" t="s">
        <v>8141</v>
      </c>
      <c r="K716" s="3">
        <v>427.0</v>
      </c>
      <c r="L716" s="4" t="s">
        <v>8142</v>
      </c>
      <c r="M716" s="3">
        <v>1.0</v>
      </c>
      <c r="N716" s="3">
        <v>1.0</v>
      </c>
      <c r="O716" s="4" t="s">
        <v>8143</v>
      </c>
      <c r="P716" s="4" t="s">
        <v>8043</v>
      </c>
      <c r="Q716" s="4" t="s">
        <v>8092</v>
      </c>
      <c r="R716" s="4" t="s">
        <v>8131</v>
      </c>
      <c r="S716" s="4" t="s">
        <v>8123</v>
      </c>
      <c r="T716" s="3">
        <v>2.34790072E8</v>
      </c>
      <c r="U716" s="3">
        <v>4.314671884E9</v>
      </c>
      <c r="V716" s="3">
        <v>2016.0</v>
      </c>
      <c r="W716" s="4" t="s">
        <v>8080</v>
      </c>
      <c r="X716" s="4" t="s">
        <v>8081</v>
      </c>
      <c r="Y716" s="4" t="s">
        <v>8144</v>
      </c>
      <c r="Z716" s="17">
        <v>45461.958333333336</v>
      </c>
      <c r="AA716" s="4" t="s">
        <v>8049</v>
      </c>
    </row>
    <row r="717" ht="14.25" customHeight="1">
      <c r="A717" s="11">
        <v>1578.0</v>
      </c>
      <c r="B717" s="11">
        <v>12406.0</v>
      </c>
      <c r="C717" s="11">
        <v>2012.0</v>
      </c>
      <c r="D717" s="11">
        <v>2022.0</v>
      </c>
      <c r="E717" s="12" t="s">
        <v>8140</v>
      </c>
      <c r="F717" s="11">
        <v>11.0</v>
      </c>
      <c r="G717" s="12" t="s">
        <v>8121</v>
      </c>
      <c r="H717" s="11">
        <v>1.80912E9</v>
      </c>
      <c r="I717" s="12" t="s">
        <v>8040</v>
      </c>
      <c r="J717" s="12" t="s">
        <v>8141</v>
      </c>
      <c r="K717" s="11">
        <v>427.0</v>
      </c>
      <c r="L717" s="12" t="s">
        <v>8142</v>
      </c>
      <c r="M717" s="11">
        <v>1.0</v>
      </c>
      <c r="N717" s="11">
        <v>1.0</v>
      </c>
      <c r="O717" s="12" t="s">
        <v>8143</v>
      </c>
      <c r="P717" s="12" t="s">
        <v>8043</v>
      </c>
      <c r="Q717" s="12" t="s">
        <v>8092</v>
      </c>
      <c r="R717" s="12" t="s">
        <v>8131</v>
      </c>
      <c r="S717" s="12" t="s">
        <v>8123</v>
      </c>
      <c r="T717" s="11">
        <v>2.34790072E8</v>
      </c>
      <c r="U717" s="11">
        <v>4.314671884E9</v>
      </c>
      <c r="V717" s="11">
        <v>2016.0</v>
      </c>
      <c r="W717" s="12" t="s">
        <v>8080</v>
      </c>
      <c r="X717" s="12" t="s">
        <v>8137</v>
      </c>
      <c r="Y717" s="12" t="s">
        <v>8144</v>
      </c>
      <c r="Z717" s="18">
        <v>45461.958333333336</v>
      </c>
      <c r="AA717" s="12" t="s">
        <v>8049</v>
      </c>
    </row>
    <row r="718" ht="14.25" customHeight="1">
      <c r="A718" s="3">
        <v>1578.0</v>
      </c>
      <c r="B718" s="3">
        <v>12406.0</v>
      </c>
      <c r="C718" s="3">
        <v>2012.0</v>
      </c>
      <c r="D718" s="3">
        <v>2022.0</v>
      </c>
      <c r="E718" s="4" t="s">
        <v>8140</v>
      </c>
      <c r="F718" s="3">
        <v>11.0</v>
      </c>
      <c r="G718" s="4" t="s">
        <v>8121</v>
      </c>
      <c r="H718" s="3">
        <v>1.80912E9</v>
      </c>
      <c r="I718" s="4" t="s">
        <v>8040</v>
      </c>
      <c r="J718" s="4" t="s">
        <v>8141</v>
      </c>
      <c r="K718" s="3">
        <v>427.0</v>
      </c>
      <c r="L718" s="4" t="s">
        <v>8142</v>
      </c>
      <c r="M718" s="3">
        <v>1.0</v>
      </c>
      <c r="N718" s="3">
        <v>1.0</v>
      </c>
      <c r="O718" s="4" t="s">
        <v>8143</v>
      </c>
      <c r="P718" s="4" t="s">
        <v>8043</v>
      </c>
      <c r="Q718" s="4" t="s">
        <v>8092</v>
      </c>
      <c r="R718" s="4" t="s">
        <v>8131</v>
      </c>
      <c r="S718" s="4" t="s">
        <v>8123</v>
      </c>
      <c r="T718" s="3">
        <v>2.34790072E8</v>
      </c>
      <c r="U718" s="3">
        <v>4.314671884E9</v>
      </c>
      <c r="V718" s="3">
        <v>2016.0</v>
      </c>
      <c r="W718" s="4" t="s">
        <v>8051</v>
      </c>
      <c r="X718" s="4" t="s">
        <v>8146</v>
      </c>
      <c r="Y718" s="4" t="s">
        <v>8144</v>
      </c>
      <c r="Z718" s="17">
        <v>45461.958333333336</v>
      </c>
      <c r="AA718" s="4" t="s">
        <v>8049</v>
      </c>
    </row>
    <row r="719" ht="14.25" customHeight="1">
      <c r="A719" s="11">
        <v>1578.0</v>
      </c>
      <c r="B719" s="11">
        <v>12406.0</v>
      </c>
      <c r="C719" s="11">
        <v>2012.0</v>
      </c>
      <c r="D719" s="11">
        <v>2022.0</v>
      </c>
      <c r="E719" s="12" t="s">
        <v>8140</v>
      </c>
      <c r="F719" s="11">
        <v>11.0</v>
      </c>
      <c r="G719" s="12" t="s">
        <v>8121</v>
      </c>
      <c r="H719" s="11">
        <v>1.80912E9</v>
      </c>
      <c r="I719" s="12" t="s">
        <v>8040</v>
      </c>
      <c r="J719" s="12" t="s">
        <v>8141</v>
      </c>
      <c r="K719" s="11">
        <v>427.0</v>
      </c>
      <c r="L719" s="12" t="s">
        <v>8142</v>
      </c>
      <c r="M719" s="11">
        <v>1.0</v>
      </c>
      <c r="N719" s="11">
        <v>1.0</v>
      </c>
      <c r="O719" s="12" t="s">
        <v>8143</v>
      </c>
      <c r="P719" s="12" t="s">
        <v>8043</v>
      </c>
      <c r="Q719" s="12" t="s">
        <v>8092</v>
      </c>
      <c r="R719" s="12" t="s">
        <v>8131</v>
      </c>
      <c r="S719" s="12" t="s">
        <v>8123</v>
      </c>
      <c r="T719" s="11">
        <v>2.34790072E8</v>
      </c>
      <c r="U719" s="11">
        <v>4.314671884E9</v>
      </c>
      <c r="V719" s="11">
        <v>2016.0</v>
      </c>
      <c r="W719" s="12" t="s">
        <v>8133</v>
      </c>
      <c r="X719" s="12" t="s">
        <v>8134</v>
      </c>
      <c r="Y719" s="12" t="s">
        <v>8144</v>
      </c>
      <c r="Z719" s="18">
        <v>45461.958333333336</v>
      </c>
      <c r="AA719" s="12" t="s">
        <v>8049</v>
      </c>
    </row>
    <row r="720" ht="14.25" customHeight="1">
      <c r="A720" s="3">
        <v>1578.0</v>
      </c>
      <c r="B720" s="3">
        <v>12406.0</v>
      </c>
      <c r="C720" s="3">
        <v>2012.0</v>
      </c>
      <c r="D720" s="3">
        <v>2022.0</v>
      </c>
      <c r="E720" s="4" t="s">
        <v>8140</v>
      </c>
      <c r="F720" s="3">
        <v>11.0</v>
      </c>
      <c r="G720" s="4" t="s">
        <v>8121</v>
      </c>
      <c r="H720" s="3">
        <v>1.80912E9</v>
      </c>
      <c r="I720" s="4" t="s">
        <v>8040</v>
      </c>
      <c r="J720" s="4" t="s">
        <v>8141</v>
      </c>
      <c r="K720" s="3">
        <v>427.0</v>
      </c>
      <c r="L720" s="4" t="s">
        <v>8142</v>
      </c>
      <c r="M720" s="3">
        <v>1.0</v>
      </c>
      <c r="N720" s="3">
        <v>1.0</v>
      </c>
      <c r="O720" s="4" t="s">
        <v>8143</v>
      </c>
      <c r="P720" s="4" t="s">
        <v>8043</v>
      </c>
      <c r="Q720" s="4" t="s">
        <v>8092</v>
      </c>
      <c r="R720" s="4" t="s">
        <v>8131</v>
      </c>
      <c r="S720" s="4" t="s">
        <v>8123</v>
      </c>
      <c r="T720" s="3">
        <v>3.5795715E7</v>
      </c>
      <c r="U720" s="3">
        <v>1.127125831E9</v>
      </c>
      <c r="V720" s="3">
        <v>2017.0</v>
      </c>
      <c r="W720" s="4" t="s">
        <v>8064</v>
      </c>
      <c r="X720" s="4" t="s">
        <v>8065</v>
      </c>
      <c r="Y720" s="4" t="s">
        <v>8144</v>
      </c>
      <c r="Z720" s="17">
        <v>45461.958333333336</v>
      </c>
      <c r="AA720" s="4" t="s">
        <v>8049</v>
      </c>
    </row>
    <row r="721" ht="14.25" customHeight="1">
      <c r="A721" s="11">
        <v>1578.0</v>
      </c>
      <c r="B721" s="11">
        <v>12406.0</v>
      </c>
      <c r="C721" s="11">
        <v>2012.0</v>
      </c>
      <c r="D721" s="11">
        <v>2022.0</v>
      </c>
      <c r="E721" s="12" t="s">
        <v>8140</v>
      </c>
      <c r="F721" s="11">
        <v>11.0</v>
      </c>
      <c r="G721" s="12" t="s">
        <v>8121</v>
      </c>
      <c r="H721" s="11">
        <v>1.80912E9</v>
      </c>
      <c r="I721" s="12" t="s">
        <v>8040</v>
      </c>
      <c r="J721" s="12" t="s">
        <v>8141</v>
      </c>
      <c r="K721" s="11">
        <v>427.0</v>
      </c>
      <c r="L721" s="12" t="s">
        <v>8142</v>
      </c>
      <c r="M721" s="11">
        <v>1.0</v>
      </c>
      <c r="N721" s="11">
        <v>1.0</v>
      </c>
      <c r="O721" s="12" t="s">
        <v>8143</v>
      </c>
      <c r="P721" s="12" t="s">
        <v>8043</v>
      </c>
      <c r="Q721" s="12" t="s">
        <v>8092</v>
      </c>
      <c r="R721" s="12" t="s">
        <v>8131</v>
      </c>
      <c r="S721" s="12" t="s">
        <v>8123</v>
      </c>
      <c r="T721" s="11">
        <v>3.5795715E7</v>
      </c>
      <c r="U721" s="11">
        <v>1.127125831E9</v>
      </c>
      <c r="V721" s="11">
        <v>2017.0</v>
      </c>
      <c r="W721" s="12" t="s">
        <v>8064</v>
      </c>
      <c r="X721" s="12" t="s">
        <v>8145</v>
      </c>
      <c r="Y721" s="12" t="s">
        <v>8144</v>
      </c>
      <c r="Z721" s="18">
        <v>45461.958333333336</v>
      </c>
      <c r="AA721" s="12" t="s">
        <v>8049</v>
      </c>
    </row>
    <row r="722" ht="14.25" customHeight="1">
      <c r="A722" s="3">
        <v>1578.0</v>
      </c>
      <c r="B722" s="3">
        <v>12406.0</v>
      </c>
      <c r="C722" s="3">
        <v>2012.0</v>
      </c>
      <c r="D722" s="3">
        <v>2022.0</v>
      </c>
      <c r="E722" s="4" t="s">
        <v>8140</v>
      </c>
      <c r="F722" s="3">
        <v>11.0</v>
      </c>
      <c r="G722" s="4" t="s">
        <v>8121</v>
      </c>
      <c r="H722" s="3">
        <v>1.80912E9</v>
      </c>
      <c r="I722" s="4" t="s">
        <v>8040</v>
      </c>
      <c r="J722" s="4" t="s">
        <v>8141</v>
      </c>
      <c r="K722" s="3">
        <v>427.0</v>
      </c>
      <c r="L722" s="4" t="s">
        <v>8142</v>
      </c>
      <c r="M722" s="3">
        <v>1.0</v>
      </c>
      <c r="N722" s="3">
        <v>1.0</v>
      </c>
      <c r="O722" s="4" t="s">
        <v>8143</v>
      </c>
      <c r="P722" s="4" t="s">
        <v>8043</v>
      </c>
      <c r="Q722" s="4" t="s">
        <v>8092</v>
      </c>
      <c r="R722" s="4" t="s">
        <v>8131</v>
      </c>
      <c r="S722" s="4" t="s">
        <v>8123</v>
      </c>
      <c r="T722" s="3">
        <v>3.5795715E7</v>
      </c>
      <c r="U722" s="3">
        <v>1.127125831E9</v>
      </c>
      <c r="V722" s="3">
        <v>2017.0</v>
      </c>
      <c r="W722" s="4" t="s">
        <v>8080</v>
      </c>
      <c r="X722" s="4" t="s">
        <v>8084</v>
      </c>
      <c r="Y722" s="4" t="s">
        <v>8144</v>
      </c>
      <c r="Z722" s="17">
        <v>45461.958333333336</v>
      </c>
      <c r="AA722" s="4" t="s">
        <v>8049</v>
      </c>
    </row>
    <row r="723" ht="14.25" customHeight="1">
      <c r="A723" s="11">
        <v>1578.0</v>
      </c>
      <c r="B723" s="11">
        <v>12406.0</v>
      </c>
      <c r="C723" s="11">
        <v>2012.0</v>
      </c>
      <c r="D723" s="11">
        <v>2022.0</v>
      </c>
      <c r="E723" s="12" t="s">
        <v>8140</v>
      </c>
      <c r="F723" s="11">
        <v>11.0</v>
      </c>
      <c r="G723" s="12" t="s">
        <v>8121</v>
      </c>
      <c r="H723" s="11">
        <v>1.80912E9</v>
      </c>
      <c r="I723" s="12" t="s">
        <v>8040</v>
      </c>
      <c r="J723" s="12" t="s">
        <v>8141</v>
      </c>
      <c r="K723" s="11">
        <v>427.0</v>
      </c>
      <c r="L723" s="12" t="s">
        <v>8142</v>
      </c>
      <c r="M723" s="11">
        <v>1.0</v>
      </c>
      <c r="N723" s="11">
        <v>1.0</v>
      </c>
      <c r="O723" s="12" t="s">
        <v>8143</v>
      </c>
      <c r="P723" s="12" t="s">
        <v>8043</v>
      </c>
      <c r="Q723" s="12" t="s">
        <v>8092</v>
      </c>
      <c r="R723" s="12" t="s">
        <v>8131</v>
      </c>
      <c r="S723" s="12" t="s">
        <v>8123</v>
      </c>
      <c r="T723" s="11">
        <v>3.5795715E7</v>
      </c>
      <c r="U723" s="11">
        <v>1.127125831E9</v>
      </c>
      <c r="V723" s="11">
        <v>2017.0</v>
      </c>
      <c r="W723" s="12" t="s">
        <v>8080</v>
      </c>
      <c r="X723" s="12" t="s">
        <v>8081</v>
      </c>
      <c r="Y723" s="12" t="s">
        <v>8144</v>
      </c>
      <c r="Z723" s="18">
        <v>45461.958333333336</v>
      </c>
      <c r="AA723" s="12" t="s">
        <v>8049</v>
      </c>
    </row>
    <row r="724" ht="14.25" customHeight="1">
      <c r="A724" s="3">
        <v>1578.0</v>
      </c>
      <c r="B724" s="3">
        <v>12406.0</v>
      </c>
      <c r="C724" s="3">
        <v>2012.0</v>
      </c>
      <c r="D724" s="3">
        <v>2022.0</v>
      </c>
      <c r="E724" s="4" t="s">
        <v>8140</v>
      </c>
      <c r="F724" s="3">
        <v>11.0</v>
      </c>
      <c r="G724" s="4" t="s">
        <v>8121</v>
      </c>
      <c r="H724" s="3">
        <v>1.80912E9</v>
      </c>
      <c r="I724" s="4" t="s">
        <v>8040</v>
      </c>
      <c r="J724" s="4" t="s">
        <v>8141</v>
      </c>
      <c r="K724" s="3">
        <v>427.0</v>
      </c>
      <c r="L724" s="4" t="s">
        <v>8142</v>
      </c>
      <c r="M724" s="3">
        <v>1.0</v>
      </c>
      <c r="N724" s="3">
        <v>1.0</v>
      </c>
      <c r="O724" s="4" t="s">
        <v>8143</v>
      </c>
      <c r="P724" s="4" t="s">
        <v>8043</v>
      </c>
      <c r="Q724" s="4" t="s">
        <v>8092</v>
      </c>
      <c r="R724" s="4" t="s">
        <v>8131</v>
      </c>
      <c r="S724" s="4" t="s">
        <v>8123</v>
      </c>
      <c r="T724" s="3">
        <v>3.5795715E7</v>
      </c>
      <c r="U724" s="3">
        <v>1.127125831E9</v>
      </c>
      <c r="V724" s="3">
        <v>2017.0</v>
      </c>
      <c r="W724" s="4" t="s">
        <v>8080</v>
      </c>
      <c r="X724" s="4" t="s">
        <v>8137</v>
      </c>
      <c r="Y724" s="4" t="s">
        <v>8144</v>
      </c>
      <c r="Z724" s="17">
        <v>45461.958333333336</v>
      </c>
      <c r="AA724" s="4" t="s">
        <v>8049</v>
      </c>
    </row>
    <row r="725" ht="14.25" customHeight="1">
      <c r="A725" s="11">
        <v>1578.0</v>
      </c>
      <c r="B725" s="11">
        <v>12406.0</v>
      </c>
      <c r="C725" s="11">
        <v>2012.0</v>
      </c>
      <c r="D725" s="11">
        <v>2022.0</v>
      </c>
      <c r="E725" s="12" t="s">
        <v>8140</v>
      </c>
      <c r="F725" s="11">
        <v>11.0</v>
      </c>
      <c r="G725" s="12" t="s">
        <v>8121</v>
      </c>
      <c r="H725" s="11">
        <v>1.80912E9</v>
      </c>
      <c r="I725" s="12" t="s">
        <v>8040</v>
      </c>
      <c r="J725" s="12" t="s">
        <v>8141</v>
      </c>
      <c r="K725" s="11">
        <v>427.0</v>
      </c>
      <c r="L725" s="12" t="s">
        <v>8142</v>
      </c>
      <c r="M725" s="11">
        <v>1.0</v>
      </c>
      <c r="N725" s="11">
        <v>1.0</v>
      </c>
      <c r="O725" s="12" t="s">
        <v>8143</v>
      </c>
      <c r="P725" s="12" t="s">
        <v>8043</v>
      </c>
      <c r="Q725" s="12" t="s">
        <v>8092</v>
      </c>
      <c r="R725" s="12" t="s">
        <v>8131</v>
      </c>
      <c r="S725" s="12" t="s">
        <v>8123</v>
      </c>
      <c r="T725" s="11">
        <v>3.5795715E7</v>
      </c>
      <c r="U725" s="11">
        <v>1.127125831E9</v>
      </c>
      <c r="V725" s="11">
        <v>2017.0</v>
      </c>
      <c r="W725" s="12" t="s">
        <v>8051</v>
      </c>
      <c r="X725" s="12" t="s">
        <v>8146</v>
      </c>
      <c r="Y725" s="12" t="s">
        <v>8144</v>
      </c>
      <c r="Z725" s="18">
        <v>45461.958333333336</v>
      </c>
      <c r="AA725" s="12" t="s">
        <v>8049</v>
      </c>
    </row>
    <row r="726" ht="14.25" customHeight="1">
      <c r="A726" s="3">
        <v>1578.0</v>
      </c>
      <c r="B726" s="3">
        <v>12406.0</v>
      </c>
      <c r="C726" s="3">
        <v>2012.0</v>
      </c>
      <c r="D726" s="3">
        <v>2022.0</v>
      </c>
      <c r="E726" s="4" t="s">
        <v>8140</v>
      </c>
      <c r="F726" s="3">
        <v>11.0</v>
      </c>
      <c r="G726" s="4" t="s">
        <v>8121</v>
      </c>
      <c r="H726" s="3">
        <v>1.80912E9</v>
      </c>
      <c r="I726" s="4" t="s">
        <v>8040</v>
      </c>
      <c r="J726" s="4" t="s">
        <v>8141</v>
      </c>
      <c r="K726" s="3">
        <v>427.0</v>
      </c>
      <c r="L726" s="4" t="s">
        <v>8142</v>
      </c>
      <c r="M726" s="3">
        <v>1.0</v>
      </c>
      <c r="N726" s="3">
        <v>1.0</v>
      </c>
      <c r="O726" s="4" t="s">
        <v>8143</v>
      </c>
      <c r="P726" s="4" t="s">
        <v>8043</v>
      </c>
      <c r="Q726" s="4" t="s">
        <v>8092</v>
      </c>
      <c r="R726" s="4" t="s">
        <v>8131</v>
      </c>
      <c r="S726" s="4" t="s">
        <v>8123</v>
      </c>
      <c r="T726" s="3">
        <v>3.5795715E7</v>
      </c>
      <c r="U726" s="3">
        <v>1.127125831E9</v>
      </c>
      <c r="V726" s="3">
        <v>2017.0</v>
      </c>
      <c r="W726" s="4" t="s">
        <v>8133</v>
      </c>
      <c r="X726" s="4" t="s">
        <v>8134</v>
      </c>
      <c r="Y726" s="4" t="s">
        <v>8144</v>
      </c>
      <c r="Z726" s="17">
        <v>45461.958333333336</v>
      </c>
      <c r="AA726" s="4" t="s">
        <v>8049</v>
      </c>
    </row>
    <row r="727" ht="14.25" customHeight="1">
      <c r="A727" s="11">
        <v>1506.0</v>
      </c>
      <c r="B727" s="11">
        <v>395.0</v>
      </c>
      <c r="C727" s="11">
        <v>2022.0</v>
      </c>
      <c r="D727" s="11">
        <v>2023.0</v>
      </c>
      <c r="E727" s="12" t="s">
        <v>8147</v>
      </c>
      <c r="F727" s="11">
        <v>2.0</v>
      </c>
      <c r="G727" s="12" t="s">
        <v>7801</v>
      </c>
      <c r="H727" s="11">
        <v>4.0165352E7</v>
      </c>
      <c r="I727" s="12" t="s">
        <v>8040</v>
      </c>
      <c r="J727" s="12" t="s">
        <v>44</v>
      </c>
      <c r="K727" s="11">
        <v>0.0</v>
      </c>
      <c r="L727" s="12" t="s">
        <v>8148</v>
      </c>
      <c r="M727" s="11">
        <v>34245.0</v>
      </c>
      <c r="N727" s="11">
        <v>5136.0</v>
      </c>
      <c r="O727" s="12" t="s">
        <v>8149</v>
      </c>
      <c r="P727" s="12" t="s">
        <v>8043</v>
      </c>
      <c r="Q727" s="12" t="s">
        <v>8150</v>
      </c>
      <c r="R727" s="12" t="s">
        <v>35</v>
      </c>
      <c r="S727" s="12" t="s">
        <v>8045</v>
      </c>
      <c r="T727" s="11">
        <v>6098913.0</v>
      </c>
      <c r="U727" s="11">
        <v>0.0</v>
      </c>
      <c r="V727" s="11">
        <v>2022.0</v>
      </c>
      <c r="W727" s="12" t="s">
        <v>8080</v>
      </c>
      <c r="X727" s="12" t="s">
        <v>8151</v>
      </c>
      <c r="Y727" s="12" t="s">
        <v>8151</v>
      </c>
      <c r="Z727" s="18">
        <v>45461.958333333336</v>
      </c>
      <c r="AA727" s="12" t="s">
        <v>8049</v>
      </c>
    </row>
    <row r="728" ht="14.25" customHeight="1">
      <c r="A728" s="3">
        <v>1351.0</v>
      </c>
      <c r="B728" s="3">
        <v>86.0</v>
      </c>
      <c r="C728" s="3">
        <v>2008.0</v>
      </c>
      <c r="D728" s="3">
        <v>2022.0</v>
      </c>
      <c r="E728" s="4" t="s">
        <v>8152</v>
      </c>
      <c r="F728" s="3">
        <v>15.0</v>
      </c>
      <c r="G728" s="4" t="s">
        <v>7801</v>
      </c>
      <c r="H728" s="3">
        <v>1.2974685E7</v>
      </c>
      <c r="I728" s="4" t="s">
        <v>8040</v>
      </c>
      <c r="J728" s="4" t="s">
        <v>61</v>
      </c>
      <c r="K728" s="3">
        <v>0.0</v>
      </c>
      <c r="L728" s="4" t="s">
        <v>8148</v>
      </c>
      <c r="M728" s="3">
        <v>34245.0</v>
      </c>
      <c r="N728" s="3">
        <v>34245.0</v>
      </c>
      <c r="O728" s="4" t="s">
        <v>8149</v>
      </c>
      <c r="P728" s="4" t="s">
        <v>8043</v>
      </c>
      <c r="Q728" s="4" t="s">
        <v>8150</v>
      </c>
      <c r="R728" s="4" t="s">
        <v>35</v>
      </c>
      <c r="S728" s="4" t="s">
        <v>8045</v>
      </c>
      <c r="T728" s="3">
        <v>4000000.0</v>
      </c>
      <c r="U728" s="3">
        <v>0.0</v>
      </c>
      <c r="V728" s="3">
        <v>2022.0</v>
      </c>
      <c r="W728" s="4" t="s">
        <v>8051</v>
      </c>
      <c r="X728" s="4" t="s">
        <v>8109</v>
      </c>
      <c r="Y728" s="4" t="s">
        <v>8153</v>
      </c>
      <c r="Z728" s="17">
        <v>45461.958333333336</v>
      </c>
      <c r="AA728" s="4" t="s">
        <v>8049</v>
      </c>
    </row>
    <row r="729" ht="14.25" customHeight="1">
      <c r="A729" s="11">
        <v>1193.0</v>
      </c>
      <c r="B729" s="11">
        <v>12518.0</v>
      </c>
      <c r="C729" s="11">
        <v>2013.0</v>
      </c>
      <c r="D729" s="11">
        <v>2020.0</v>
      </c>
      <c r="E729" s="12" t="s">
        <v>8154</v>
      </c>
      <c r="F729" s="11">
        <v>8.0</v>
      </c>
      <c r="G729" s="12" t="s">
        <v>8121</v>
      </c>
      <c r="H729" s="11">
        <v>3.6225394E7</v>
      </c>
      <c r="I729" s="12" t="s">
        <v>8040</v>
      </c>
      <c r="J729" s="12" t="s">
        <v>44</v>
      </c>
      <c r="K729" s="11">
        <v>6373.0</v>
      </c>
      <c r="L729" s="12" t="s">
        <v>8155</v>
      </c>
      <c r="M729" s="11">
        <v>10000.0</v>
      </c>
      <c r="N729" s="11">
        <v>6551.0</v>
      </c>
      <c r="O729" s="12" t="s">
        <v>8091</v>
      </c>
      <c r="P729" s="12" t="s">
        <v>8043</v>
      </c>
      <c r="Q729" s="12" t="s">
        <v>8156</v>
      </c>
      <c r="R729" s="12" t="s">
        <v>35</v>
      </c>
      <c r="S729" s="12" t="s">
        <v>8045</v>
      </c>
      <c r="T729" s="11">
        <v>1000000.0</v>
      </c>
      <c r="U729" s="11">
        <v>2000000.0</v>
      </c>
      <c r="V729" s="11">
        <v>2016.0</v>
      </c>
      <c r="W729" s="12" t="s">
        <v>8060</v>
      </c>
      <c r="X729" s="12" t="s">
        <v>8126</v>
      </c>
      <c r="Y729" s="12" t="s">
        <v>8157</v>
      </c>
      <c r="Z729" s="18">
        <v>45461.958333333336</v>
      </c>
      <c r="AA729" s="12" t="s">
        <v>8049</v>
      </c>
    </row>
    <row r="730" ht="14.25" customHeight="1">
      <c r="A730" s="3">
        <v>1193.0</v>
      </c>
      <c r="B730" s="3">
        <v>12518.0</v>
      </c>
      <c r="C730" s="3">
        <v>2013.0</v>
      </c>
      <c r="D730" s="3">
        <v>2020.0</v>
      </c>
      <c r="E730" s="4" t="s">
        <v>8154</v>
      </c>
      <c r="F730" s="3">
        <v>8.0</v>
      </c>
      <c r="G730" s="4" t="s">
        <v>8121</v>
      </c>
      <c r="H730" s="3">
        <v>3.6225394E7</v>
      </c>
      <c r="I730" s="4" t="s">
        <v>8040</v>
      </c>
      <c r="J730" s="4" t="s">
        <v>44</v>
      </c>
      <c r="K730" s="3">
        <v>6373.0</v>
      </c>
      <c r="L730" s="4" t="s">
        <v>8155</v>
      </c>
      <c r="M730" s="3">
        <v>10000.0</v>
      </c>
      <c r="N730" s="3">
        <v>6551.0</v>
      </c>
      <c r="O730" s="4" t="s">
        <v>8091</v>
      </c>
      <c r="P730" s="4" t="s">
        <v>8043</v>
      </c>
      <c r="Q730" s="4" t="s">
        <v>8156</v>
      </c>
      <c r="R730" s="4" t="s">
        <v>35</v>
      </c>
      <c r="S730" s="4" t="s">
        <v>8045</v>
      </c>
      <c r="T730" s="3">
        <v>1.2663943E7</v>
      </c>
      <c r="U730" s="3">
        <v>1.2663943E7</v>
      </c>
      <c r="V730" s="3">
        <v>2019.0</v>
      </c>
      <c r="W730" s="4" t="s">
        <v>8060</v>
      </c>
      <c r="X730" s="4" t="s">
        <v>8126</v>
      </c>
      <c r="Y730" s="4" t="s">
        <v>8157</v>
      </c>
      <c r="Z730" s="17">
        <v>45461.958333333336</v>
      </c>
      <c r="AA730" s="4" t="s">
        <v>8049</v>
      </c>
    </row>
    <row r="731" ht="14.25" customHeight="1">
      <c r="A731" s="11">
        <v>1193.0</v>
      </c>
      <c r="B731" s="11">
        <v>12518.0</v>
      </c>
      <c r="C731" s="11">
        <v>2013.0</v>
      </c>
      <c r="D731" s="11">
        <v>2020.0</v>
      </c>
      <c r="E731" s="12" t="s">
        <v>8154</v>
      </c>
      <c r="F731" s="11">
        <v>8.0</v>
      </c>
      <c r="G731" s="12" t="s">
        <v>8121</v>
      </c>
      <c r="H731" s="11">
        <v>3.6225394E7</v>
      </c>
      <c r="I731" s="12" t="s">
        <v>8040</v>
      </c>
      <c r="J731" s="12" t="s">
        <v>44</v>
      </c>
      <c r="K731" s="11">
        <v>6373.0</v>
      </c>
      <c r="L731" s="12" t="s">
        <v>8155</v>
      </c>
      <c r="M731" s="11">
        <v>10000.0</v>
      </c>
      <c r="N731" s="11">
        <v>6551.0</v>
      </c>
      <c r="O731" s="12" t="s">
        <v>8091</v>
      </c>
      <c r="P731" s="12" t="s">
        <v>8043</v>
      </c>
      <c r="Q731" s="12" t="s">
        <v>8156</v>
      </c>
      <c r="R731" s="12" t="s">
        <v>35</v>
      </c>
      <c r="S731" s="12" t="s">
        <v>8045</v>
      </c>
      <c r="T731" s="11">
        <v>5000000.0</v>
      </c>
      <c r="U731" s="11">
        <v>2.83333067E8</v>
      </c>
      <c r="V731" s="11">
        <v>2017.0</v>
      </c>
      <c r="W731" s="12" t="s">
        <v>8060</v>
      </c>
      <c r="X731" s="12" t="s">
        <v>8126</v>
      </c>
      <c r="Y731" s="12" t="s">
        <v>8157</v>
      </c>
      <c r="Z731" s="18">
        <v>45461.958333333336</v>
      </c>
      <c r="AA731" s="12" t="s">
        <v>8049</v>
      </c>
    </row>
    <row r="732" ht="14.25" customHeight="1">
      <c r="A732" s="3">
        <v>1193.0</v>
      </c>
      <c r="B732" s="3">
        <v>12518.0</v>
      </c>
      <c r="C732" s="3">
        <v>2013.0</v>
      </c>
      <c r="D732" s="3">
        <v>2020.0</v>
      </c>
      <c r="E732" s="4" t="s">
        <v>8154</v>
      </c>
      <c r="F732" s="3">
        <v>8.0</v>
      </c>
      <c r="G732" s="4" t="s">
        <v>8121</v>
      </c>
      <c r="H732" s="3">
        <v>3.6225394E7</v>
      </c>
      <c r="I732" s="4" t="s">
        <v>8040</v>
      </c>
      <c r="J732" s="4" t="s">
        <v>44</v>
      </c>
      <c r="K732" s="3">
        <v>6373.0</v>
      </c>
      <c r="L732" s="4" t="s">
        <v>8155</v>
      </c>
      <c r="M732" s="3">
        <v>10000.0</v>
      </c>
      <c r="N732" s="3">
        <v>6551.0</v>
      </c>
      <c r="O732" s="4" t="s">
        <v>8091</v>
      </c>
      <c r="P732" s="4" t="s">
        <v>8043</v>
      </c>
      <c r="Q732" s="4" t="s">
        <v>8156</v>
      </c>
      <c r="R732" s="4" t="s">
        <v>35</v>
      </c>
      <c r="S732" s="4" t="s">
        <v>8045</v>
      </c>
      <c r="T732" s="3">
        <v>5166666.0</v>
      </c>
      <c r="U732" s="3">
        <v>5.5918335E7</v>
      </c>
      <c r="V732" s="3">
        <v>2018.0</v>
      </c>
      <c r="W732" s="4" t="s">
        <v>8060</v>
      </c>
      <c r="X732" s="4" t="s">
        <v>8126</v>
      </c>
      <c r="Y732" s="4" t="s">
        <v>8157</v>
      </c>
      <c r="Z732" s="17">
        <v>45461.958333333336</v>
      </c>
      <c r="AA732" s="4" t="s">
        <v>8049</v>
      </c>
    </row>
    <row r="733" ht="14.25" customHeight="1">
      <c r="A733" s="11">
        <v>1082.0</v>
      </c>
      <c r="B733" s="11">
        <v>12287.0</v>
      </c>
      <c r="C733" s="11">
        <v>1995.0</v>
      </c>
      <c r="D733" s="11">
        <v>2020.0</v>
      </c>
      <c r="E733" s="12" t="s">
        <v>8158</v>
      </c>
      <c r="F733" s="11">
        <v>26.0</v>
      </c>
      <c r="G733" s="12" t="s">
        <v>8121</v>
      </c>
      <c r="H733" s="11">
        <v>2.10046978E8</v>
      </c>
      <c r="I733" s="12" t="s">
        <v>8040</v>
      </c>
      <c r="J733" s="12" t="s">
        <v>44</v>
      </c>
      <c r="K733" s="11">
        <v>43.0</v>
      </c>
      <c r="L733" s="12" t="s">
        <v>8102</v>
      </c>
      <c r="M733" s="11">
        <v>700.0</v>
      </c>
      <c r="N733" s="11">
        <v>0.0</v>
      </c>
      <c r="O733" s="12" t="s">
        <v>8103</v>
      </c>
      <c r="P733" s="12" t="s">
        <v>8043</v>
      </c>
      <c r="Q733" s="12" t="s">
        <v>8092</v>
      </c>
      <c r="R733" s="12" t="s">
        <v>8093</v>
      </c>
      <c r="S733" s="12" t="s">
        <v>8094</v>
      </c>
      <c r="T733" s="11">
        <v>3.0E7</v>
      </c>
      <c r="U733" s="11">
        <v>1.0</v>
      </c>
      <c r="V733" s="11">
        <v>2019.0</v>
      </c>
      <c r="W733" s="12" t="s">
        <v>8051</v>
      </c>
      <c r="X733" s="12" t="s">
        <v>8109</v>
      </c>
      <c r="Y733" s="12" t="s">
        <v>8159</v>
      </c>
      <c r="Z733" s="18">
        <v>45461.958333333336</v>
      </c>
      <c r="AA733" s="12" t="s">
        <v>8049</v>
      </c>
    </row>
    <row r="734" ht="14.25" customHeight="1">
      <c r="A734" s="3">
        <v>1082.0</v>
      </c>
      <c r="B734" s="3">
        <v>12287.0</v>
      </c>
      <c r="C734" s="3">
        <v>1995.0</v>
      </c>
      <c r="D734" s="3">
        <v>2020.0</v>
      </c>
      <c r="E734" s="4" t="s">
        <v>8158</v>
      </c>
      <c r="F734" s="3">
        <v>26.0</v>
      </c>
      <c r="G734" s="4" t="s">
        <v>8121</v>
      </c>
      <c r="H734" s="3">
        <v>2.10046978E8</v>
      </c>
      <c r="I734" s="4" t="s">
        <v>8040</v>
      </c>
      <c r="J734" s="4" t="s">
        <v>44</v>
      </c>
      <c r="K734" s="3">
        <v>43.0</v>
      </c>
      <c r="L734" s="4" t="s">
        <v>8102</v>
      </c>
      <c r="M734" s="3">
        <v>700.0</v>
      </c>
      <c r="N734" s="3">
        <v>0.0</v>
      </c>
      <c r="O734" s="4" t="s">
        <v>8103</v>
      </c>
      <c r="P734" s="4" t="s">
        <v>8043</v>
      </c>
      <c r="Q734" s="4" t="s">
        <v>8092</v>
      </c>
      <c r="R734" s="4" t="s">
        <v>35</v>
      </c>
      <c r="S734" s="4" t="s">
        <v>8045</v>
      </c>
      <c r="T734" s="3">
        <v>1.5E7</v>
      </c>
      <c r="U734" s="3">
        <v>9.2395948E7</v>
      </c>
      <c r="V734" s="3">
        <v>2017.0</v>
      </c>
      <c r="W734" s="4" t="s">
        <v>8051</v>
      </c>
      <c r="X734" s="4" t="s">
        <v>8109</v>
      </c>
      <c r="Y734" s="4" t="s">
        <v>8159</v>
      </c>
      <c r="Z734" s="17">
        <v>45461.958333333336</v>
      </c>
      <c r="AA734" s="4" t="s">
        <v>8049</v>
      </c>
    </row>
    <row r="735" ht="14.25" customHeight="1">
      <c r="A735" s="11">
        <v>1082.0</v>
      </c>
      <c r="B735" s="11">
        <v>12287.0</v>
      </c>
      <c r="C735" s="11">
        <v>1995.0</v>
      </c>
      <c r="D735" s="11">
        <v>2020.0</v>
      </c>
      <c r="E735" s="12" t="s">
        <v>8158</v>
      </c>
      <c r="F735" s="11">
        <v>26.0</v>
      </c>
      <c r="G735" s="12" t="s">
        <v>8121</v>
      </c>
      <c r="H735" s="11">
        <v>2.10046978E8</v>
      </c>
      <c r="I735" s="12" t="s">
        <v>8040</v>
      </c>
      <c r="J735" s="12" t="s">
        <v>44</v>
      </c>
      <c r="K735" s="11">
        <v>43.0</v>
      </c>
      <c r="L735" s="12" t="s">
        <v>8102</v>
      </c>
      <c r="M735" s="11">
        <v>700.0</v>
      </c>
      <c r="N735" s="11">
        <v>0.0</v>
      </c>
      <c r="O735" s="12" t="s">
        <v>8103</v>
      </c>
      <c r="P735" s="12" t="s">
        <v>8043</v>
      </c>
      <c r="Q735" s="12" t="s">
        <v>8092</v>
      </c>
      <c r="R735" s="12" t="s">
        <v>35</v>
      </c>
      <c r="S735" s="12" t="s">
        <v>8045</v>
      </c>
      <c r="T735" s="11">
        <v>5.244206E7</v>
      </c>
      <c r="U735" s="11">
        <v>1.0</v>
      </c>
      <c r="V735" s="11">
        <v>2018.0</v>
      </c>
      <c r="W735" s="12" t="s">
        <v>8051</v>
      </c>
      <c r="X735" s="12" t="s">
        <v>8109</v>
      </c>
      <c r="Y735" s="12" t="s">
        <v>8159</v>
      </c>
      <c r="Z735" s="18">
        <v>45461.958333333336</v>
      </c>
      <c r="AA735" s="12" t="s">
        <v>8049</v>
      </c>
    </row>
    <row r="736" ht="14.25" customHeight="1">
      <c r="A736" s="3">
        <v>1082.0</v>
      </c>
      <c r="B736" s="3">
        <v>12287.0</v>
      </c>
      <c r="C736" s="3">
        <v>1995.0</v>
      </c>
      <c r="D736" s="3">
        <v>2020.0</v>
      </c>
      <c r="E736" s="4" t="s">
        <v>8158</v>
      </c>
      <c r="F736" s="3">
        <v>26.0</v>
      </c>
      <c r="G736" s="4" t="s">
        <v>8121</v>
      </c>
      <c r="H736" s="3">
        <v>2.10046978E8</v>
      </c>
      <c r="I736" s="4" t="s">
        <v>8040</v>
      </c>
      <c r="J736" s="4" t="s">
        <v>44</v>
      </c>
      <c r="K736" s="3">
        <v>43.0</v>
      </c>
      <c r="L736" s="4" t="s">
        <v>8160</v>
      </c>
      <c r="M736" s="3">
        <v>4212.0</v>
      </c>
      <c r="N736" s="3">
        <v>0.0</v>
      </c>
      <c r="O736" s="4" t="s">
        <v>8101</v>
      </c>
      <c r="P736" s="4" t="s">
        <v>8043</v>
      </c>
      <c r="Q736" s="4" t="s">
        <v>8092</v>
      </c>
      <c r="R736" s="4" t="s">
        <v>8093</v>
      </c>
      <c r="S736" s="4" t="s">
        <v>8094</v>
      </c>
      <c r="T736" s="3">
        <v>3.0E7</v>
      </c>
      <c r="U736" s="3">
        <v>1.0</v>
      </c>
      <c r="V736" s="3">
        <v>2019.0</v>
      </c>
      <c r="W736" s="4" t="s">
        <v>8051</v>
      </c>
      <c r="X736" s="4" t="s">
        <v>8109</v>
      </c>
      <c r="Y736" s="4" t="s">
        <v>8159</v>
      </c>
      <c r="Z736" s="17">
        <v>45461.958333333336</v>
      </c>
      <c r="AA736" s="4" t="s">
        <v>8049</v>
      </c>
    </row>
    <row r="737" ht="14.25" customHeight="1">
      <c r="A737" s="11">
        <v>1082.0</v>
      </c>
      <c r="B737" s="11">
        <v>12287.0</v>
      </c>
      <c r="C737" s="11">
        <v>1995.0</v>
      </c>
      <c r="D737" s="11">
        <v>2020.0</v>
      </c>
      <c r="E737" s="12" t="s">
        <v>8158</v>
      </c>
      <c r="F737" s="11">
        <v>26.0</v>
      </c>
      <c r="G737" s="12" t="s">
        <v>8121</v>
      </c>
      <c r="H737" s="11">
        <v>2.10046978E8</v>
      </c>
      <c r="I737" s="12" t="s">
        <v>8040</v>
      </c>
      <c r="J737" s="12" t="s">
        <v>44</v>
      </c>
      <c r="K737" s="11">
        <v>43.0</v>
      </c>
      <c r="L737" s="12" t="s">
        <v>8160</v>
      </c>
      <c r="M737" s="11">
        <v>4212.0</v>
      </c>
      <c r="N737" s="11">
        <v>0.0</v>
      </c>
      <c r="O737" s="12" t="s">
        <v>8101</v>
      </c>
      <c r="P737" s="12" t="s">
        <v>8043</v>
      </c>
      <c r="Q737" s="12" t="s">
        <v>8092</v>
      </c>
      <c r="R737" s="12" t="s">
        <v>35</v>
      </c>
      <c r="S737" s="12" t="s">
        <v>8045</v>
      </c>
      <c r="T737" s="11">
        <v>1.5E7</v>
      </c>
      <c r="U737" s="11">
        <v>9.2395948E7</v>
      </c>
      <c r="V737" s="11">
        <v>2017.0</v>
      </c>
      <c r="W737" s="12" t="s">
        <v>8051</v>
      </c>
      <c r="X737" s="12" t="s">
        <v>8109</v>
      </c>
      <c r="Y737" s="12" t="s">
        <v>8159</v>
      </c>
      <c r="Z737" s="18">
        <v>45461.958333333336</v>
      </c>
      <c r="AA737" s="12" t="s">
        <v>8049</v>
      </c>
    </row>
    <row r="738" ht="14.25" customHeight="1">
      <c r="A738" s="3">
        <v>1082.0</v>
      </c>
      <c r="B738" s="3">
        <v>12287.0</v>
      </c>
      <c r="C738" s="3">
        <v>1995.0</v>
      </c>
      <c r="D738" s="3">
        <v>2020.0</v>
      </c>
      <c r="E738" s="4" t="s">
        <v>8158</v>
      </c>
      <c r="F738" s="3">
        <v>26.0</v>
      </c>
      <c r="G738" s="4" t="s">
        <v>8121</v>
      </c>
      <c r="H738" s="3">
        <v>2.10046978E8</v>
      </c>
      <c r="I738" s="4" t="s">
        <v>8040</v>
      </c>
      <c r="J738" s="4" t="s">
        <v>44</v>
      </c>
      <c r="K738" s="3">
        <v>43.0</v>
      </c>
      <c r="L738" s="4" t="s">
        <v>8160</v>
      </c>
      <c r="M738" s="3">
        <v>4212.0</v>
      </c>
      <c r="N738" s="3">
        <v>0.0</v>
      </c>
      <c r="O738" s="4" t="s">
        <v>8101</v>
      </c>
      <c r="P738" s="4" t="s">
        <v>8043</v>
      </c>
      <c r="Q738" s="4" t="s">
        <v>8092</v>
      </c>
      <c r="R738" s="4" t="s">
        <v>35</v>
      </c>
      <c r="S738" s="4" t="s">
        <v>8045</v>
      </c>
      <c r="T738" s="3">
        <v>5.244206E7</v>
      </c>
      <c r="U738" s="3">
        <v>1.0</v>
      </c>
      <c r="V738" s="3">
        <v>2018.0</v>
      </c>
      <c r="W738" s="4" t="s">
        <v>8051</v>
      </c>
      <c r="X738" s="4" t="s">
        <v>8109</v>
      </c>
      <c r="Y738" s="4" t="s">
        <v>8159</v>
      </c>
      <c r="Z738" s="17">
        <v>45461.958333333336</v>
      </c>
      <c r="AA738" s="4" t="s">
        <v>8049</v>
      </c>
    </row>
    <row r="739" ht="14.25" customHeight="1">
      <c r="A739" s="11">
        <v>1079.0</v>
      </c>
      <c r="B739" s="11">
        <v>12282.0</v>
      </c>
      <c r="C739" s="11">
        <v>2012.0</v>
      </c>
      <c r="D739" s="11">
        <v>2020.0</v>
      </c>
      <c r="E739" s="12" t="s">
        <v>8161</v>
      </c>
      <c r="F739" s="11">
        <v>9.0</v>
      </c>
      <c r="G739" s="12" t="s">
        <v>8121</v>
      </c>
      <c r="H739" s="11">
        <v>1.47244684E8</v>
      </c>
      <c r="I739" s="12" t="s">
        <v>8040</v>
      </c>
      <c r="J739" s="12" t="s">
        <v>44</v>
      </c>
      <c r="K739" s="11">
        <v>22.0</v>
      </c>
      <c r="L739" s="12" t="s">
        <v>8090</v>
      </c>
      <c r="M739" s="11">
        <v>190.0</v>
      </c>
      <c r="N739" s="11">
        <v>190.0</v>
      </c>
      <c r="O739" s="12" t="s">
        <v>8091</v>
      </c>
      <c r="P739" s="12" t="s">
        <v>8043</v>
      </c>
      <c r="Q739" s="12" t="s">
        <v>8092</v>
      </c>
      <c r="R739" s="12" t="s">
        <v>8093</v>
      </c>
      <c r="S739" s="12" t="s">
        <v>8094</v>
      </c>
      <c r="T739" s="11">
        <v>1.6636583E7</v>
      </c>
      <c r="U739" s="11">
        <v>1000000.0</v>
      </c>
      <c r="V739" s="11">
        <v>2019.0</v>
      </c>
      <c r="W739" s="12" t="s">
        <v>8064</v>
      </c>
      <c r="X739" s="12" t="s">
        <v>8087</v>
      </c>
      <c r="Y739" s="12" t="s">
        <v>8087</v>
      </c>
      <c r="Z739" s="18">
        <v>45461.958333333336</v>
      </c>
      <c r="AA739" s="12" t="s">
        <v>8049</v>
      </c>
    </row>
    <row r="740" ht="14.25" customHeight="1">
      <c r="A740" s="3">
        <v>1079.0</v>
      </c>
      <c r="B740" s="3">
        <v>12282.0</v>
      </c>
      <c r="C740" s="3">
        <v>2012.0</v>
      </c>
      <c r="D740" s="3">
        <v>2020.0</v>
      </c>
      <c r="E740" s="4" t="s">
        <v>8161</v>
      </c>
      <c r="F740" s="3">
        <v>9.0</v>
      </c>
      <c r="G740" s="4" t="s">
        <v>8121</v>
      </c>
      <c r="H740" s="3">
        <v>1.47244684E8</v>
      </c>
      <c r="I740" s="4" t="s">
        <v>8040</v>
      </c>
      <c r="J740" s="4" t="s">
        <v>44</v>
      </c>
      <c r="K740" s="3">
        <v>22.0</v>
      </c>
      <c r="L740" s="4" t="s">
        <v>8090</v>
      </c>
      <c r="M740" s="3">
        <v>190.0</v>
      </c>
      <c r="N740" s="3">
        <v>190.0</v>
      </c>
      <c r="O740" s="4" t="s">
        <v>8091</v>
      </c>
      <c r="P740" s="4" t="s">
        <v>8043</v>
      </c>
      <c r="Q740" s="4" t="s">
        <v>8092</v>
      </c>
      <c r="R740" s="4" t="s">
        <v>35</v>
      </c>
      <c r="S740" s="4" t="s">
        <v>8045</v>
      </c>
      <c r="T740" s="3">
        <v>0.0</v>
      </c>
      <c r="U740" s="3">
        <v>0.0</v>
      </c>
      <c r="V740" s="3">
        <v>2018.0</v>
      </c>
      <c r="W740" s="4" t="s">
        <v>8064</v>
      </c>
      <c r="X740" s="4" t="s">
        <v>8087</v>
      </c>
      <c r="Y740" s="4" t="s">
        <v>8087</v>
      </c>
      <c r="Z740" s="17">
        <v>45461.958333333336</v>
      </c>
      <c r="AA740" s="4" t="s">
        <v>8049</v>
      </c>
    </row>
    <row r="741" ht="14.25" customHeight="1">
      <c r="A741" s="11">
        <v>1079.0</v>
      </c>
      <c r="B741" s="11">
        <v>12282.0</v>
      </c>
      <c r="C741" s="11">
        <v>2012.0</v>
      </c>
      <c r="D741" s="11">
        <v>2020.0</v>
      </c>
      <c r="E741" s="12" t="s">
        <v>8161</v>
      </c>
      <c r="F741" s="11">
        <v>9.0</v>
      </c>
      <c r="G741" s="12" t="s">
        <v>8121</v>
      </c>
      <c r="H741" s="11">
        <v>1.47244684E8</v>
      </c>
      <c r="I741" s="12" t="s">
        <v>8040</v>
      </c>
      <c r="J741" s="12" t="s">
        <v>44</v>
      </c>
      <c r="K741" s="11">
        <v>22.0</v>
      </c>
      <c r="L741" s="12" t="s">
        <v>8090</v>
      </c>
      <c r="M741" s="11">
        <v>190.0</v>
      </c>
      <c r="N741" s="11">
        <v>190.0</v>
      </c>
      <c r="O741" s="12" t="s">
        <v>8091</v>
      </c>
      <c r="P741" s="12" t="s">
        <v>8043</v>
      </c>
      <c r="Q741" s="12" t="s">
        <v>8092</v>
      </c>
      <c r="R741" s="12" t="s">
        <v>35</v>
      </c>
      <c r="S741" s="12" t="s">
        <v>8045</v>
      </c>
      <c r="T741" s="11">
        <v>0.0</v>
      </c>
      <c r="U741" s="11">
        <v>2.24882828E8</v>
      </c>
      <c r="V741" s="11">
        <v>2016.0</v>
      </c>
      <c r="W741" s="12" t="s">
        <v>8064</v>
      </c>
      <c r="X741" s="12" t="s">
        <v>8087</v>
      </c>
      <c r="Y741" s="12" t="s">
        <v>8087</v>
      </c>
      <c r="Z741" s="18">
        <v>45461.958333333336</v>
      </c>
      <c r="AA741" s="12" t="s">
        <v>8049</v>
      </c>
    </row>
    <row r="742" ht="14.25" customHeight="1">
      <c r="A742" s="3">
        <v>1079.0</v>
      </c>
      <c r="B742" s="3">
        <v>12282.0</v>
      </c>
      <c r="C742" s="3">
        <v>2012.0</v>
      </c>
      <c r="D742" s="3">
        <v>2020.0</v>
      </c>
      <c r="E742" s="4" t="s">
        <v>8161</v>
      </c>
      <c r="F742" s="3">
        <v>9.0</v>
      </c>
      <c r="G742" s="4" t="s">
        <v>8121</v>
      </c>
      <c r="H742" s="3">
        <v>1.47244684E8</v>
      </c>
      <c r="I742" s="4" t="s">
        <v>8040</v>
      </c>
      <c r="J742" s="4" t="s">
        <v>44</v>
      </c>
      <c r="K742" s="3">
        <v>22.0</v>
      </c>
      <c r="L742" s="4" t="s">
        <v>8090</v>
      </c>
      <c r="M742" s="3">
        <v>190.0</v>
      </c>
      <c r="N742" s="3">
        <v>190.0</v>
      </c>
      <c r="O742" s="4" t="s">
        <v>8091</v>
      </c>
      <c r="P742" s="4" t="s">
        <v>8043</v>
      </c>
      <c r="Q742" s="4" t="s">
        <v>8092</v>
      </c>
      <c r="R742" s="4" t="s">
        <v>35</v>
      </c>
      <c r="S742" s="4" t="s">
        <v>8045</v>
      </c>
      <c r="T742" s="3">
        <v>1.0E7</v>
      </c>
      <c r="U742" s="3">
        <v>0.0</v>
      </c>
      <c r="V742" s="3">
        <v>2017.0</v>
      </c>
      <c r="W742" s="4" t="s">
        <v>8064</v>
      </c>
      <c r="X742" s="4" t="s">
        <v>8087</v>
      </c>
      <c r="Y742" s="4" t="s">
        <v>8087</v>
      </c>
      <c r="Z742" s="17">
        <v>45461.958333333336</v>
      </c>
      <c r="AA742" s="4" t="s">
        <v>8049</v>
      </c>
    </row>
    <row r="743" ht="14.25" customHeight="1">
      <c r="A743" s="11">
        <v>1079.0</v>
      </c>
      <c r="B743" s="11">
        <v>12282.0</v>
      </c>
      <c r="C743" s="11">
        <v>2012.0</v>
      </c>
      <c r="D743" s="11">
        <v>2020.0</v>
      </c>
      <c r="E743" s="12" t="s">
        <v>8161</v>
      </c>
      <c r="F743" s="11">
        <v>9.0</v>
      </c>
      <c r="G743" s="12" t="s">
        <v>8121</v>
      </c>
      <c r="H743" s="11">
        <v>1.47244684E8</v>
      </c>
      <c r="I743" s="12" t="s">
        <v>8040</v>
      </c>
      <c r="J743" s="12" t="s">
        <v>44</v>
      </c>
      <c r="K743" s="11">
        <v>22.0</v>
      </c>
      <c r="L743" s="12" t="s">
        <v>8102</v>
      </c>
      <c r="M743" s="11">
        <v>200.0</v>
      </c>
      <c r="N743" s="11">
        <v>200.0</v>
      </c>
      <c r="O743" s="12" t="s">
        <v>8103</v>
      </c>
      <c r="P743" s="12" t="s">
        <v>8043</v>
      </c>
      <c r="Q743" s="12" t="s">
        <v>8092</v>
      </c>
      <c r="R743" s="12" t="s">
        <v>8093</v>
      </c>
      <c r="S743" s="12" t="s">
        <v>8094</v>
      </c>
      <c r="T743" s="11">
        <v>1.6636583E7</v>
      </c>
      <c r="U743" s="11">
        <v>1000000.0</v>
      </c>
      <c r="V743" s="11">
        <v>2019.0</v>
      </c>
      <c r="W743" s="12" t="s">
        <v>8064</v>
      </c>
      <c r="X743" s="12" t="s">
        <v>8087</v>
      </c>
      <c r="Y743" s="12" t="s">
        <v>8087</v>
      </c>
      <c r="Z743" s="18">
        <v>45461.958333333336</v>
      </c>
      <c r="AA743" s="12" t="s">
        <v>8049</v>
      </c>
    </row>
    <row r="744" ht="14.25" customHeight="1">
      <c r="A744" s="3">
        <v>1079.0</v>
      </c>
      <c r="B744" s="3">
        <v>12282.0</v>
      </c>
      <c r="C744" s="3">
        <v>2012.0</v>
      </c>
      <c r="D744" s="3">
        <v>2020.0</v>
      </c>
      <c r="E744" s="4" t="s">
        <v>8161</v>
      </c>
      <c r="F744" s="3">
        <v>9.0</v>
      </c>
      <c r="G744" s="4" t="s">
        <v>8121</v>
      </c>
      <c r="H744" s="3">
        <v>1.47244684E8</v>
      </c>
      <c r="I744" s="4" t="s">
        <v>8040</v>
      </c>
      <c r="J744" s="4" t="s">
        <v>44</v>
      </c>
      <c r="K744" s="3">
        <v>22.0</v>
      </c>
      <c r="L744" s="4" t="s">
        <v>8102</v>
      </c>
      <c r="M744" s="3">
        <v>200.0</v>
      </c>
      <c r="N744" s="3">
        <v>200.0</v>
      </c>
      <c r="O744" s="4" t="s">
        <v>8103</v>
      </c>
      <c r="P744" s="4" t="s">
        <v>8043</v>
      </c>
      <c r="Q744" s="4" t="s">
        <v>8092</v>
      </c>
      <c r="R744" s="4" t="s">
        <v>35</v>
      </c>
      <c r="S744" s="4" t="s">
        <v>8045</v>
      </c>
      <c r="T744" s="3">
        <v>0.0</v>
      </c>
      <c r="U744" s="3">
        <v>0.0</v>
      </c>
      <c r="V744" s="3">
        <v>2018.0</v>
      </c>
      <c r="W744" s="4" t="s">
        <v>8064</v>
      </c>
      <c r="X744" s="4" t="s">
        <v>8087</v>
      </c>
      <c r="Y744" s="4" t="s">
        <v>8087</v>
      </c>
      <c r="Z744" s="17">
        <v>45461.958333333336</v>
      </c>
      <c r="AA744" s="4" t="s">
        <v>8049</v>
      </c>
    </row>
    <row r="745" ht="14.25" customHeight="1">
      <c r="A745" s="11">
        <v>1079.0</v>
      </c>
      <c r="B745" s="11">
        <v>12282.0</v>
      </c>
      <c r="C745" s="11">
        <v>2012.0</v>
      </c>
      <c r="D745" s="11">
        <v>2020.0</v>
      </c>
      <c r="E745" s="12" t="s">
        <v>8161</v>
      </c>
      <c r="F745" s="11">
        <v>9.0</v>
      </c>
      <c r="G745" s="12" t="s">
        <v>8121</v>
      </c>
      <c r="H745" s="11">
        <v>1.47244684E8</v>
      </c>
      <c r="I745" s="12" t="s">
        <v>8040</v>
      </c>
      <c r="J745" s="12" t="s">
        <v>44</v>
      </c>
      <c r="K745" s="11">
        <v>22.0</v>
      </c>
      <c r="L745" s="12" t="s">
        <v>8102</v>
      </c>
      <c r="M745" s="11">
        <v>200.0</v>
      </c>
      <c r="N745" s="11">
        <v>200.0</v>
      </c>
      <c r="O745" s="12" t="s">
        <v>8103</v>
      </c>
      <c r="P745" s="12" t="s">
        <v>8043</v>
      </c>
      <c r="Q745" s="12" t="s">
        <v>8092</v>
      </c>
      <c r="R745" s="12" t="s">
        <v>35</v>
      </c>
      <c r="S745" s="12" t="s">
        <v>8045</v>
      </c>
      <c r="T745" s="11">
        <v>0.0</v>
      </c>
      <c r="U745" s="11">
        <v>2.24882828E8</v>
      </c>
      <c r="V745" s="11">
        <v>2016.0</v>
      </c>
      <c r="W745" s="12" t="s">
        <v>8064</v>
      </c>
      <c r="X745" s="12" t="s">
        <v>8087</v>
      </c>
      <c r="Y745" s="12" t="s">
        <v>8087</v>
      </c>
      <c r="Z745" s="18">
        <v>45461.958333333336</v>
      </c>
      <c r="AA745" s="12" t="s">
        <v>8049</v>
      </c>
    </row>
    <row r="746" ht="14.25" customHeight="1">
      <c r="A746" s="3">
        <v>1079.0</v>
      </c>
      <c r="B746" s="3">
        <v>12282.0</v>
      </c>
      <c r="C746" s="3">
        <v>2012.0</v>
      </c>
      <c r="D746" s="3">
        <v>2020.0</v>
      </c>
      <c r="E746" s="4" t="s">
        <v>8161</v>
      </c>
      <c r="F746" s="3">
        <v>9.0</v>
      </c>
      <c r="G746" s="4" t="s">
        <v>8121</v>
      </c>
      <c r="H746" s="3">
        <v>1.47244684E8</v>
      </c>
      <c r="I746" s="4" t="s">
        <v>8040</v>
      </c>
      <c r="J746" s="4" t="s">
        <v>44</v>
      </c>
      <c r="K746" s="3">
        <v>22.0</v>
      </c>
      <c r="L746" s="4" t="s">
        <v>8102</v>
      </c>
      <c r="M746" s="3">
        <v>200.0</v>
      </c>
      <c r="N746" s="3">
        <v>200.0</v>
      </c>
      <c r="O746" s="4" t="s">
        <v>8103</v>
      </c>
      <c r="P746" s="4" t="s">
        <v>8043</v>
      </c>
      <c r="Q746" s="4" t="s">
        <v>8092</v>
      </c>
      <c r="R746" s="4" t="s">
        <v>35</v>
      </c>
      <c r="S746" s="4" t="s">
        <v>8045</v>
      </c>
      <c r="T746" s="3">
        <v>1.0E7</v>
      </c>
      <c r="U746" s="3">
        <v>0.0</v>
      </c>
      <c r="V746" s="3">
        <v>2017.0</v>
      </c>
      <c r="W746" s="4" t="s">
        <v>8064</v>
      </c>
      <c r="X746" s="4" t="s">
        <v>8087</v>
      </c>
      <c r="Y746" s="4" t="s">
        <v>8087</v>
      </c>
      <c r="Z746" s="17">
        <v>45461.958333333336</v>
      </c>
      <c r="AA746" s="4" t="s">
        <v>8049</v>
      </c>
    </row>
    <row r="747" ht="14.25" customHeight="1">
      <c r="A747" s="11">
        <v>1079.0</v>
      </c>
      <c r="B747" s="11">
        <v>12282.0</v>
      </c>
      <c r="C747" s="11">
        <v>2012.0</v>
      </c>
      <c r="D747" s="11">
        <v>2020.0</v>
      </c>
      <c r="E747" s="12" t="s">
        <v>8161</v>
      </c>
      <c r="F747" s="11">
        <v>9.0</v>
      </c>
      <c r="G747" s="12" t="s">
        <v>8121</v>
      </c>
      <c r="H747" s="11">
        <v>1.47244684E8</v>
      </c>
      <c r="I747" s="12" t="s">
        <v>8040</v>
      </c>
      <c r="J747" s="12" t="s">
        <v>44</v>
      </c>
      <c r="K747" s="11">
        <v>22.0</v>
      </c>
      <c r="L747" s="12" t="s">
        <v>8104</v>
      </c>
      <c r="M747" s="11">
        <v>2727.0</v>
      </c>
      <c r="N747" s="11">
        <v>2727.0</v>
      </c>
      <c r="O747" s="12" t="s">
        <v>8101</v>
      </c>
      <c r="P747" s="12" t="s">
        <v>8043</v>
      </c>
      <c r="Q747" s="12" t="s">
        <v>8092</v>
      </c>
      <c r="R747" s="12" t="s">
        <v>8093</v>
      </c>
      <c r="S747" s="12" t="s">
        <v>8094</v>
      </c>
      <c r="T747" s="11">
        <v>1.6636583E7</v>
      </c>
      <c r="U747" s="11">
        <v>1000000.0</v>
      </c>
      <c r="V747" s="11">
        <v>2019.0</v>
      </c>
      <c r="W747" s="12" t="s">
        <v>8064</v>
      </c>
      <c r="X747" s="12" t="s">
        <v>8087</v>
      </c>
      <c r="Y747" s="12" t="s">
        <v>8087</v>
      </c>
      <c r="Z747" s="18">
        <v>45461.958333333336</v>
      </c>
      <c r="AA747" s="12" t="s">
        <v>8049</v>
      </c>
    </row>
    <row r="748" ht="14.25" customHeight="1">
      <c r="A748" s="3">
        <v>1079.0</v>
      </c>
      <c r="B748" s="3">
        <v>12282.0</v>
      </c>
      <c r="C748" s="3">
        <v>2012.0</v>
      </c>
      <c r="D748" s="3">
        <v>2020.0</v>
      </c>
      <c r="E748" s="4" t="s">
        <v>8161</v>
      </c>
      <c r="F748" s="3">
        <v>9.0</v>
      </c>
      <c r="G748" s="4" t="s">
        <v>8121</v>
      </c>
      <c r="H748" s="3">
        <v>1.47244684E8</v>
      </c>
      <c r="I748" s="4" t="s">
        <v>8040</v>
      </c>
      <c r="J748" s="4" t="s">
        <v>44</v>
      </c>
      <c r="K748" s="3">
        <v>22.0</v>
      </c>
      <c r="L748" s="4" t="s">
        <v>8104</v>
      </c>
      <c r="M748" s="3">
        <v>2727.0</v>
      </c>
      <c r="N748" s="3">
        <v>2727.0</v>
      </c>
      <c r="O748" s="4" t="s">
        <v>8101</v>
      </c>
      <c r="P748" s="4" t="s">
        <v>8043</v>
      </c>
      <c r="Q748" s="4" t="s">
        <v>8092</v>
      </c>
      <c r="R748" s="4" t="s">
        <v>35</v>
      </c>
      <c r="S748" s="4" t="s">
        <v>8045</v>
      </c>
      <c r="T748" s="3">
        <v>0.0</v>
      </c>
      <c r="U748" s="3">
        <v>0.0</v>
      </c>
      <c r="V748" s="3">
        <v>2018.0</v>
      </c>
      <c r="W748" s="4" t="s">
        <v>8064</v>
      </c>
      <c r="X748" s="4" t="s">
        <v>8087</v>
      </c>
      <c r="Y748" s="4" t="s">
        <v>8087</v>
      </c>
      <c r="Z748" s="17">
        <v>45461.958333333336</v>
      </c>
      <c r="AA748" s="4" t="s">
        <v>8049</v>
      </c>
    </row>
    <row r="749" ht="14.25" customHeight="1">
      <c r="A749" s="11">
        <v>1079.0</v>
      </c>
      <c r="B749" s="11">
        <v>12282.0</v>
      </c>
      <c r="C749" s="11">
        <v>2012.0</v>
      </c>
      <c r="D749" s="11">
        <v>2020.0</v>
      </c>
      <c r="E749" s="12" t="s">
        <v>8161</v>
      </c>
      <c r="F749" s="11">
        <v>9.0</v>
      </c>
      <c r="G749" s="12" t="s">
        <v>8121</v>
      </c>
      <c r="H749" s="11">
        <v>1.47244684E8</v>
      </c>
      <c r="I749" s="12" t="s">
        <v>8040</v>
      </c>
      <c r="J749" s="12" t="s">
        <v>44</v>
      </c>
      <c r="K749" s="11">
        <v>22.0</v>
      </c>
      <c r="L749" s="12" t="s">
        <v>8104</v>
      </c>
      <c r="M749" s="11">
        <v>2727.0</v>
      </c>
      <c r="N749" s="11">
        <v>2727.0</v>
      </c>
      <c r="O749" s="12" t="s">
        <v>8101</v>
      </c>
      <c r="P749" s="12" t="s">
        <v>8043</v>
      </c>
      <c r="Q749" s="12" t="s">
        <v>8092</v>
      </c>
      <c r="R749" s="12" t="s">
        <v>35</v>
      </c>
      <c r="S749" s="12" t="s">
        <v>8045</v>
      </c>
      <c r="T749" s="11">
        <v>0.0</v>
      </c>
      <c r="U749" s="11">
        <v>2.24882828E8</v>
      </c>
      <c r="V749" s="11">
        <v>2016.0</v>
      </c>
      <c r="W749" s="12" t="s">
        <v>8064</v>
      </c>
      <c r="X749" s="12" t="s">
        <v>8087</v>
      </c>
      <c r="Y749" s="12" t="s">
        <v>8087</v>
      </c>
      <c r="Z749" s="18">
        <v>45461.958333333336</v>
      </c>
      <c r="AA749" s="12" t="s">
        <v>8049</v>
      </c>
    </row>
    <row r="750" ht="14.25" customHeight="1">
      <c r="A750" s="3">
        <v>1079.0</v>
      </c>
      <c r="B750" s="3">
        <v>12282.0</v>
      </c>
      <c r="C750" s="3">
        <v>2012.0</v>
      </c>
      <c r="D750" s="3">
        <v>2020.0</v>
      </c>
      <c r="E750" s="4" t="s">
        <v>8161</v>
      </c>
      <c r="F750" s="3">
        <v>9.0</v>
      </c>
      <c r="G750" s="4" t="s">
        <v>8121</v>
      </c>
      <c r="H750" s="3">
        <v>1.47244684E8</v>
      </c>
      <c r="I750" s="4" t="s">
        <v>8040</v>
      </c>
      <c r="J750" s="4" t="s">
        <v>44</v>
      </c>
      <c r="K750" s="3">
        <v>22.0</v>
      </c>
      <c r="L750" s="4" t="s">
        <v>8104</v>
      </c>
      <c r="M750" s="3">
        <v>2727.0</v>
      </c>
      <c r="N750" s="3">
        <v>2727.0</v>
      </c>
      <c r="O750" s="4" t="s">
        <v>8101</v>
      </c>
      <c r="P750" s="4" t="s">
        <v>8043</v>
      </c>
      <c r="Q750" s="4" t="s">
        <v>8092</v>
      </c>
      <c r="R750" s="4" t="s">
        <v>35</v>
      </c>
      <c r="S750" s="4" t="s">
        <v>8045</v>
      </c>
      <c r="T750" s="3">
        <v>1.0E7</v>
      </c>
      <c r="U750" s="3">
        <v>0.0</v>
      </c>
      <c r="V750" s="3">
        <v>2017.0</v>
      </c>
      <c r="W750" s="4" t="s">
        <v>8064</v>
      </c>
      <c r="X750" s="4" t="s">
        <v>8087</v>
      </c>
      <c r="Y750" s="4" t="s">
        <v>8087</v>
      </c>
      <c r="Z750" s="17">
        <v>45461.958333333336</v>
      </c>
      <c r="AA750" s="4" t="s">
        <v>8049</v>
      </c>
    </row>
    <row r="751" ht="14.25" customHeight="1">
      <c r="A751" s="11">
        <v>1079.0</v>
      </c>
      <c r="B751" s="11">
        <v>12282.0</v>
      </c>
      <c r="C751" s="11">
        <v>2012.0</v>
      </c>
      <c r="D751" s="11">
        <v>2020.0</v>
      </c>
      <c r="E751" s="12" t="s">
        <v>8161</v>
      </c>
      <c r="F751" s="11">
        <v>9.0</v>
      </c>
      <c r="G751" s="12" t="s">
        <v>8121</v>
      </c>
      <c r="H751" s="11">
        <v>1.47244684E8</v>
      </c>
      <c r="I751" s="12" t="s">
        <v>8040</v>
      </c>
      <c r="J751" s="12" t="s">
        <v>44</v>
      </c>
      <c r="K751" s="11">
        <v>22.0</v>
      </c>
      <c r="L751" s="12" t="s">
        <v>8105</v>
      </c>
      <c r="M751" s="11">
        <v>681.0</v>
      </c>
      <c r="N751" s="11">
        <v>681.0</v>
      </c>
      <c r="O751" s="12" t="s">
        <v>8101</v>
      </c>
      <c r="P751" s="12" t="s">
        <v>8043</v>
      </c>
      <c r="Q751" s="12" t="s">
        <v>8092</v>
      </c>
      <c r="R751" s="12" t="s">
        <v>8093</v>
      </c>
      <c r="S751" s="12" t="s">
        <v>8094</v>
      </c>
      <c r="T751" s="11">
        <v>1.6636583E7</v>
      </c>
      <c r="U751" s="11">
        <v>1000000.0</v>
      </c>
      <c r="V751" s="11">
        <v>2019.0</v>
      </c>
      <c r="W751" s="12" t="s">
        <v>8064</v>
      </c>
      <c r="X751" s="12" t="s">
        <v>8087</v>
      </c>
      <c r="Y751" s="12" t="s">
        <v>8087</v>
      </c>
      <c r="Z751" s="18">
        <v>45461.958333333336</v>
      </c>
      <c r="AA751" s="12" t="s">
        <v>8049</v>
      </c>
    </row>
    <row r="752" ht="14.25" customHeight="1">
      <c r="A752" s="3">
        <v>1079.0</v>
      </c>
      <c r="B752" s="3">
        <v>12282.0</v>
      </c>
      <c r="C752" s="3">
        <v>2012.0</v>
      </c>
      <c r="D752" s="3">
        <v>2020.0</v>
      </c>
      <c r="E752" s="4" t="s">
        <v>8161</v>
      </c>
      <c r="F752" s="3">
        <v>9.0</v>
      </c>
      <c r="G752" s="4" t="s">
        <v>8121</v>
      </c>
      <c r="H752" s="3">
        <v>1.47244684E8</v>
      </c>
      <c r="I752" s="4" t="s">
        <v>8040</v>
      </c>
      <c r="J752" s="4" t="s">
        <v>44</v>
      </c>
      <c r="K752" s="3">
        <v>22.0</v>
      </c>
      <c r="L752" s="4" t="s">
        <v>8105</v>
      </c>
      <c r="M752" s="3">
        <v>681.0</v>
      </c>
      <c r="N752" s="3">
        <v>681.0</v>
      </c>
      <c r="O752" s="4" t="s">
        <v>8101</v>
      </c>
      <c r="P752" s="4" t="s">
        <v>8043</v>
      </c>
      <c r="Q752" s="4" t="s">
        <v>8092</v>
      </c>
      <c r="R752" s="4" t="s">
        <v>35</v>
      </c>
      <c r="S752" s="4" t="s">
        <v>8045</v>
      </c>
      <c r="T752" s="3">
        <v>0.0</v>
      </c>
      <c r="U752" s="3">
        <v>0.0</v>
      </c>
      <c r="V752" s="3">
        <v>2018.0</v>
      </c>
      <c r="W752" s="4" t="s">
        <v>8064</v>
      </c>
      <c r="X752" s="4" t="s">
        <v>8087</v>
      </c>
      <c r="Y752" s="4" t="s">
        <v>8087</v>
      </c>
      <c r="Z752" s="17">
        <v>45461.958333333336</v>
      </c>
      <c r="AA752" s="4" t="s">
        <v>8049</v>
      </c>
    </row>
    <row r="753" ht="14.25" customHeight="1">
      <c r="A753" s="11">
        <v>1079.0</v>
      </c>
      <c r="B753" s="11">
        <v>12282.0</v>
      </c>
      <c r="C753" s="11">
        <v>2012.0</v>
      </c>
      <c r="D753" s="11">
        <v>2020.0</v>
      </c>
      <c r="E753" s="12" t="s">
        <v>8161</v>
      </c>
      <c r="F753" s="11">
        <v>9.0</v>
      </c>
      <c r="G753" s="12" t="s">
        <v>8121</v>
      </c>
      <c r="H753" s="11">
        <v>1.47244684E8</v>
      </c>
      <c r="I753" s="12" t="s">
        <v>8040</v>
      </c>
      <c r="J753" s="12" t="s">
        <v>44</v>
      </c>
      <c r="K753" s="11">
        <v>22.0</v>
      </c>
      <c r="L753" s="12" t="s">
        <v>8105</v>
      </c>
      <c r="M753" s="11">
        <v>681.0</v>
      </c>
      <c r="N753" s="11">
        <v>681.0</v>
      </c>
      <c r="O753" s="12" t="s">
        <v>8101</v>
      </c>
      <c r="P753" s="12" t="s">
        <v>8043</v>
      </c>
      <c r="Q753" s="12" t="s">
        <v>8092</v>
      </c>
      <c r="R753" s="12" t="s">
        <v>35</v>
      </c>
      <c r="S753" s="12" t="s">
        <v>8045</v>
      </c>
      <c r="T753" s="11">
        <v>0.0</v>
      </c>
      <c r="U753" s="11">
        <v>2.24882828E8</v>
      </c>
      <c r="V753" s="11">
        <v>2016.0</v>
      </c>
      <c r="W753" s="12" t="s">
        <v>8064</v>
      </c>
      <c r="X753" s="12" t="s">
        <v>8087</v>
      </c>
      <c r="Y753" s="12" t="s">
        <v>8087</v>
      </c>
      <c r="Z753" s="18">
        <v>45461.958333333336</v>
      </c>
      <c r="AA753" s="12" t="s">
        <v>8049</v>
      </c>
    </row>
    <row r="754" ht="14.25" customHeight="1">
      <c r="A754" s="3">
        <v>1079.0</v>
      </c>
      <c r="B754" s="3">
        <v>12282.0</v>
      </c>
      <c r="C754" s="3">
        <v>2012.0</v>
      </c>
      <c r="D754" s="3">
        <v>2020.0</v>
      </c>
      <c r="E754" s="4" t="s">
        <v>8161</v>
      </c>
      <c r="F754" s="3">
        <v>9.0</v>
      </c>
      <c r="G754" s="4" t="s">
        <v>8121</v>
      </c>
      <c r="H754" s="3">
        <v>1.47244684E8</v>
      </c>
      <c r="I754" s="4" t="s">
        <v>8040</v>
      </c>
      <c r="J754" s="4" t="s">
        <v>44</v>
      </c>
      <c r="K754" s="3">
        <v>22.0</v>
      </c>
      <c r="L754" s="4" t="s">
        <v>8105</v>
      </c>
      <c r="M754" s="3">
        <v>681.0</v>
      </c>
      <c r="N754" s="3">
        <v>681.0</v>
      </c>
      <c r="O754" s="4" t="s">
        <v>8101</v>
      </c>
      <c r="P754" s="4" t="s">
        <v>8043</v>
      </c>
      <c r="Q754" s="4" t="s">
        <v>8092</v>
      </c>
      <c r="R754" s="4" t="s">
        <v>35</v>
      </c>
      <c r="S754" s="4" t="s">
        <v>8045</v>
      </c>
      <c r="T754" s="3">
        <v>1.0E7</v>
      </c>
      <c r="U754" s="3">
        <v>0.0</v>
      </c>
      <c r="V754" s="3">
        <v>2017.0</v>
      </c>
      <c r="W754" s="4" t="s">
        <v>8064</v>
      </c>
      <c r="X754" s="4" t="s">
        <v>8087</v>
      </c>
      <c r="Y754" s="4" t="s">
        <v>8087</v>
      </c>
      <c r="Z754" s="17">
        <v>45461.958333333336</v>
      </c>
      <c r="AA754" s="4" t="s">
        <v>8049</v>
      </c>
    </row>
    <row r="755" ht="14.25" customHeight="1">
      <c r="A755" s="11">
        <v>1057.0</v>
      </c>
      <c r="B755" s="11">
        <v>1269.0</v>
      </c>
      <c r="C755" s="11">
        <v>2004.0</v>
      </c>
      <c r="D755" s="11">
        <v>2021.0</v>
      </c>
      <c r="E755" s="12" t="s">
        <v>8162</v>
      </c>
      <c r="F755" s="11">
        <v>18.0</v>
      </c>
      <c r="G755" s="12" t="s">
        <v>7801</v>
      </c>
      <c r="H755" s="11">
        <v>5.1334429E8</v>
      </c>
      <c r="I755" s="12" t="s">
        <v>8040</v>
      </c>
      <c r="J755" s="12" t="s">
        <v>44</v>
      </c>
      <c r="K755" s="11">
        <v>1153.0</v>
      </c>
      <c r="L755" s="12" t="s">
        <v>8090</v>
      </c>
      <c r="M755" s="11">
        <v>0.0</v>
      </c>
      <c r="N755" s="11">
        <v>0.0</v>
      </c>
      <c r="O755" s="12" t="s">
        <v>8091</v>
      </c>
      <c r="P755" s="12" t="s">
        <v>8043</v>
      </c>
      <c r="Q755" s="12" t="s">
        <v>8092</v>
      </c>
      <c r="R755" s="12" t="s">
        <v>8093</v>
      </c>
      <c r="S755" s="12" t="s">
        <v>8094</v>
      </c>
      <c r="T755" s="11">
        <v>1.0486427E7</v>
      </c>
      <c r="U755" s="11">
        <v>5.63536282E8</v>
      </c>
      <c r="V755" s="11">
        <v>2021.0</v>
      </c>
      <c r="W755" s="12" t="s">
        <v>8046</v>
      </c>
      <c r="X755" s="12" t="s">
        <v>8068</v>
      </c>
      <c r="Y755" s="12" t="s">
        <v>8163</v>
      </c>
      <c r="Z755" s="18">
        <v>45461.958333333336</v>
      </c>
      <c r="AA755" s="12" t="s">
        <v>8049</v>
      </c>
    </row>
    <row r="756" ht="14.25" customHeight="1">
      <c r="A756" s="3">
        <v>1057.0</v>
      </c>
      <c r="B756" s="3">
        <v>1269.0</v>
      </c>
      <c r="C756" s="3">
        <v>2004.0</v>
      </c>
      <c r="D756" s="3">
        <v>2021.0</v>
      </c>
      <c r="E756" s="4" t="s">
        <v>8162</v>
      </c>
      <c r="F756" s="3">
        <v>18.0</v>
      </c>
      <c r="G756" s="4" t="s">
        <v>7801</v>
      </c>
      <c r="H756" s="3">
        <v>5.1334429E8</v>
      </c>
      <c r="I756" s="4" t="s">
        <v>8040</v>
      </c>
      <c r="J756" s="4" t="s">
        <v>44</v>
      </c>
      <c r="K756" s="3">
        <v>1153.0</v>
      </c>
      <c r="L756" s="4" t="s">
        <v>8090</v>
      </c>
      <c r="M756" s="3">
        <v>0.0</v>
      </c>
      <c r="N756" s="3">
        <v>0.0</v>
      </c>
      <c r="O756" s="4" t="s">
        <v>8091</v>
      </c>
      <c r="P756" s="4" t="s">
        <v>8043</v>
      </c>
      <c r="Q756" s="4" t="s">
        <v>8092</v>
      </c>
      <c r="R756" s="4" t="s">
        <v>8093</v>
      </c>
      <c r="S756" s="4" t="s">
        <v>8094</v>
      </c>
      <c r="T756" s="3">
        <v>5.4595423E7</v>
      </c>
      <c r="U756" s="3">
        <v>1.919678883E9</v>
      </c>
      <c r="V756" s="3">
        <v>2019.0</v>
      </c>
      <c r="W756" s="4" t="s">
        <v>8046</v>
      </c>
      <c r="X756" s="4" t="s">
        <v>8068</v>
      </c>
      <c r="Y756" s="4" t="s">
        <v>8163</v>
      </c>
      <c r="Z756" s="17">
        <v>45461.958333333336</v>
      </c>
      <c r="AA756" s="4" t="s">
        <v>8049</v>
      </c>
    </row>
    <row r="757" ht="14.25" customHeight="1">
      <c r="A757" s="11">
        <v>1057.0</v>
      </c>
      <c r="B757" s="11">
        <v>1269.0</v>
      </c>
      <c r="C757" s="11">
        <v>2004.0</v>
      </c>
      <c r="D757" s="11">
        <v>2021.0</v>
      </c>
      <c r="E757" s="12" t="s">
        <v>8162</v>
      </c>
      <c r="F757" s="11">
        <v>18.0</v>
      </c>
      <c r="G757" s="12" t="s">
        <v>7801</v>
      </c>
      <c r="H757" s="11">
        <v>5.1334429E8</v>
      </c>
      <c r="I757" s="12" t="s">
        <v>8040</v>
      </c>
      <c r="J757" s="12" t="s">
        <v>44</v>
      </c>
      <c r="K757" s="11">
        <v>1153.0</v>
      </c>
      <c r="L757" s="12" t="s">
        <v>8090</v>
      </c>
      <c r="M757" s="11">
        <v>0.0</v>
      </c>
      <c r="N757" s="11">
        <v>0.0</v>
      </c>
      <c r="O757" s="12" t="s">
        <v>8091</v>
      </c>
      <c r="P757" s="12" t="s">
        <v>8043</v>
      </c>
      <c r="Q757" s="12" t="s">
        <v>8092</v>
      </c>
      <c r="R757" s="12" t="s">
        <v>35</v>
      </c>
      <c r="S757" s="12" t="s">
        <v>8045</v>
      </c>
      <c r="T757" s="11">
        <v>4.0341055E7</v>
      </c>
      <c r="U757" s="11">
        <v>1.186318304E9</v>
      </c>
      <c r="V757" s="11">
        <v>2016.0</v>
      </c>
      <c r="W757" s="12" t="s">
        <v>8046</v>
      </c>
      <c r="X757" s="12" t="s">
        <v>8068</v>
      </c>
      <c r="Y757" s="12" t="s">
        <v>8163</v>
      </c>
      <c r="Z757" s="18">
        <v>45461.958333333336</v>
      </c>
      <c r="AA757" s="12" t="s">
        <v>8049</v>
      </c>
    </row>
    <row r="758" ht="14.25" customHeight="1">
      <c r="A758" s="3">
        <v>1057.0</v>
      </c>
      <c r="B758" s="3">
        <v>1269.0</v>
      </c>
      <c r="C758" s="3">
        <v>2004.0</v>
      </c>
      <c r="D758" s="3">
        <v>2021.0</v>
      </c>
      <c r="E758" s="4" t="s">
        <v>8162</v>
      </c>
      <c r="F758" s="3">
        <v>18.0</v>
      </c>
      <c r="G758" s="4" t="s">
        <v>7801</v>
      </c>
      <c r="H758" s="3">
        <v>5.1334429E8</v>
      </c>
      <c r="I758" s="4" t="s">
        <v>8040</v>
      </c>
      <c r="J758" s="4" t="s">
        <v>44</v>
      </c>
      <c r="K758" s="3">
        <v>1153.0</v>
      </c>
      <c r="L758" s="4" t="s">
        <v>8090</v>
      </c>
      <c r="M758" s="3">
        <v>0.0</v>
      </c>
      <c r="N758" s="3">
        <v>0.0</v>
      </c>
      <c r="O758" s="4" t="s">
        <v>8091</v>
      </c>
      <c r="P758" s="4" t="s">
        <v>8043</v>
      </c>
      <c r="Q758" s="4" t="s">
        <v>8092</v>
      </c>
      <c r="R758" s="4" t="s">
        <v>35</v>
      </c>
      <c r="S758" s="4" t="s">
        <v>8045</v>
      </c>
      <c r="T758" s="3">
        <v>5.5744127E7</v>
      </c>
      <c r="U758" s="3">
        <v>1.946908131E9</v>
      </c>
      <c r="V758" s="3">
        <v>2017.0</v>
      </c>
      <c r="W758" s="4" t="s">
        <v>8046</v>
      </c>
      <c r="X758" s="4" t="s">
        <v>8068</v>
      </c>
      <c r="Y758" s="4" t="s">
        <v>8163</v>
      </c>
      <c r="Z758" s="17">
        <v>45461.958333333336</v>
      </c>
      <c r="AA758" s="4" t="s">
        <v>8049</v>
      </c>
    </row>
    <row r="759" ht="14.25" customHeight="1">
      <c r="A759" s="11">
        <v>1057.0</v>
      </c>
      <c r="B759" s="11">
        <v>1269.0</v>
      </c>
      <c r="C759" s="11">
        <v>2004.0</v>
      </c>
      <c r="D759" s="11">
        <v>2021.0</v>
      </c>
      <c r="E759" s="12" t="s">
        <v>8162</v>
      </c>
      <c r="F759" s="11">
        <v>18.0</v>
      </c>
      <c r="G759" s="12" t="s">
        <v>7801</v>
      </c>
      <c r="H759" s="11">
        <v>5.1334429E8</v>
      </c>
      <c r="I759" s="12" t="s">
        <v>8040</v>
      </c>
      <c r="J759" s="12" t="s">
        <v>44</v>
      </c>
      <c r="K759" s="11">
        <v>1153.0</v>
      </c>
      <c r="L759" s="12" t="s">
        <v>8090</v>
      </c>
      <c r="M759" s="11">
        <v>0.0</v>
      </c>
      <c r="N759" s="11">
        <v>0.0</v>
      </c>
      <c r="O759" s="12" t="s">
        <v>8091</v>
      </c>
      <c r="P759" s="12" t="s">
        <v>8043</v>
      </c>
      <c r="Q759" s="12" t="s">
        <v>8092</v>
      </c>
      <c r="R759" s="12" t="s">
        <v>35</v>
      </c>
      <c r="S759" s="12" t="s">
        <v>8045</v>
      </c>
      <c r="T759" s="11">
        <v>970498.0</v>
      </c>
      <c r="U759" s="11">
        <v>9.7049779E7</v>
      </c>
      <c r="V759" s="11">
        <v>2018.0</v>
      </c>
      <c r="W759" s="12" t="s">
        <v>8046</v>
      </c>
      <c r="X759" s="12" t="s">
        <v>8068</v>
      </c>
      <c r="Y759" s="12" t="s">
        <v>8163</v>
      </c>
      <c r="Z759" s="18">
        <v>45461.958333333336</v>
      </c>
      <c r="AA759" s="12" t="s">
        <v>8049</v>
      </c>
    </row>
    <row r="760" ht="14.25" customHeight="1">
      <c r="A760" s="3">
        <v>1057.0</v>
      </c>
      <c r="B760" s="3">
        <v>1269.0</v>
      </c>
      <c r="C760" s="3">
        <v>2004.0</v>
      </c>
      <c r="D760" s="3">
        <v>2021.0</v>
      </c>
      <c r="E760" s="4" t="s">
        <v>8162</v>
      </c>
      <c r="F760" s="3">
        <v>18.0</v>
      </c>
      <c r="G760" s="4" t="s">
        <v>7801</v>
      </c>
      <c r="H760" s="3">
        <v>5.1334429E8</v>
      </c>
      <c r="I760" s="4" t="s">
        <v>8040</v>
      </c>
      <c r="J760" s="4" t="s">
        <v>44</v>
      </c>
      <c r="K760" s="3">
        <v>1153.0</v>
      </c>
      <c r="L760" s="4" t="s">
        <v>8090</v>
      </c>
      <c r="M760" s="3">
        <v>0.0</v>
      </c>
      <c r="N760" s="3">
        <v>0.0</v>
      </c>
      <c r="O760" s="4" t="s">
        <v>8091</v>
      </c>
      <c r="P760" s="4" t="s">
        <v>8043</v>
      </c>
      <c r="Q760" s="4" t="s">
        <v>8092</v>
      </c>
      <c r="R760" s="4" t="s">
        <v>8098</v>
      </c>
      <c r="S760" s="4" t="s">
        <v>8099</v>
      </c>
      <c r="T760" s="3">
        <v>5857043.0</v>
      </c>
      <c r="U760" s="3">
        <v>2.1035024E7</v>
      </c>
      <c r="V760" s="3">
        <v>2021.0</v>
      </c>
      <c r="W760" s="4" t="s">
        <v>8046</v>
      </c>
      <c r="X760" s="4" t="s">
        <v>8068</v>
      </c>
      <c r="Y760" s="4" t="s">
        <v>8163</v>
      </c>
      <c r="Z760" s="17">
        <v>45461.958333333336</v>
      </c>
      <c r="AA760" s="4" t="s">
        <v>8049</v>
      </c>
    </row>
    <row r="761" ht="14.25" customHeight="1">
      <c r="A761" s="11">
        <v>1057.0</v>
      </c>
      <c r="B761" s="11">
        <v>1269.0</v>
      </c>
      <c r="C761" s="11">
        <v>2004.0</v>
      </c>
      <c r="D761" s="11">
        <v>2021.0</v>
      </c>
      <c r="E761" s="12" t="s">
        <v>8162</v>
      </c>
      <c r="F761" s="11">
        <v>18.0</v>
      </c>
      <c r="G761" s="12" t="s">
        <v>7801</v>
      </c>
      <c r="H761" s="11">
        <v>5.1334429E8</v>
      </c>
      <c r="I761" s="12" t="s">
        <v>8040</v>
      </c>
      <c r="J761" s="12" t="s">
        <v>44</v>
      </c>
      <c r="K761" s="11">
        <v>1153.0</v>
      </c>
      <c r="L761" s="12" t="s">
        <v>8164</v>
      </c>
      <c r="M761" s="11">
        <v>0.0</v>
      </c>
      <c r="N761" s="11">
        <v>0.0</v>
      </c>
      <c r="O761" s="12" t="s">
        <v>8101</v>
      </c>
      <c r="P761" s="12" t="s">
        <v>8043</v>
      </c>
      <c r="Q761" s="12" t="s">
        <v>8092</v>
      </c>
      <c r="R761" s="12" t="s">
        <v>8093</v>
      </c>
      <c r="S761" s="12" t="s">
        <v>8094</v>
      </c>
      <c r="T761" s="11">
        <v>1.0486427E7</v>
      </c>
      <c r="U761" s="11">
        <v>5.63536282E8</v>
      </c>
      <c r="V761" s="11">
        <v>2021.0</v>
      </c>
      <c r="W761" s="12" t="s">
        <v>8046</v>
      </c>
      <c r="X761" s="12" t="s">
        <v>8068</v>
      </c>
      <c r="Y761" s="12" t="s">
        <v>8163</v>
      </c>
      <c r="Z761" s="18">
        <v>45461.958333333336</v>
      </c>
      <c r="AA761" s="12" t="s">
        <v>8049</v>
      </c>
    </row>
    <row r="762" ht="14.25" customHeight="1">
      <c r="A762" s="3">
        <v>1057.0</v>
      </c>
      <c r="B762" s="3">
        <v>1269.0</v>
      </c>
      <c r="C762" s="3">
        <v>2004.0</v>
      </c>
      <c r="D762" s="3">
        <v>2021.0</v>
      </c>
      <c r="E762" s="4" t="s">
        <v>8162</v>
      </c>
      <c r="F762" s="3">
        <v>18.0</v>
      </c>
      <c r="G762" s="4" t="s">
        <v>7801</v>
      </c>
      <c r="H762" s="3">
        <v>5.1334429E8</v>
      </c>
      <c r="I762" s="4" t="s">
        <v>8040</v>
      </c>
      <c r="J762" s="4" t="s">
        <v>44</v>
      </c>
      <c r="K762" s="3">
        <v>1153.0</v>
      </c>
      <c r="L762" s="4" t="s">
        <v>8164</v>
      </c>
      <c r="M762" s="3">
        <v>0.0</v>
      </c>
      <c r="N762" s="3">
        <v>0.0</v>
      </c>
      <c r="O762" s="4" t="s">
        <v>8101</v>
      </c>
      <c r="P762" s="4" t="s">
        <v>8043</v>
      </c>
      <c r="Q762" s="4" t="s">
        <v>8092</v>
      </c>
      <c r="R762" s="4" t="s">
        <v>8093</v>
      </c>
      <c r="S762" s="4" t="s">
        <v>8094</v>
      </c>
      <c r="T762" s="3">
        <v>5.4595423E7</v>
      </c>
      <c r="U762" s="3">
        <v>1.919678883E9</v>
      </c>
      <c r="V762" s="3">
        <v>2019.0</v>
      </c>
      <c r="W762" s="4" t="s">
        <v>8046</v>
      </c>
      <c r="X762" s="4" t="s">
        <v>8068</v>
      </c>
      <c r="Y762" s="4" t="s">
        <v>8163</v>
      </c>
      <c r="Z762" s="17">
        <v>45461.958333333336</v>
      </c>
      <c r="AA762" s="4" t="s">
        <v>8049</v>
      </c>
    </row>
    <row r="763" ht="14.25" customHeight="1">
      <c r="A763" s="11">
        <v>1057.0</v>
      </c>
      <c r="B763" s="11">
        <v>1269.0</v>
      </c>
      <c r="C763" s="11">
        <v>2004.0</v>
      </c>
      <c r="D763" s="11">
        <v>2021.0</v>
      </c>
      <c r="E763" s="12" t="s">
        <v>8162</v>
      </c>
      <c r="F763" s="11">
        <v>18.0</v>
      </c>
      <c r="G763" s="12" t="s">
        <v>7801</v>
      </c>
      <c r="H763" s="11">
        <v>5.1334429E8</v>
      </c>
      <c r="I763" s="12" t="s">
        <v>8040</v>
      </c>
      <c r="J763" s="12" t="s">
        <v>44</v>
      </c>
      <c r="K763" s="11">
        <v>1153.0</v>
      </c>
      <c r="L763" s="12" t="s">
        <v>8164</v>
      </c>
      <c r="M763" s="11">
        <v>0.0</v>
      </c>
      <c r="N763" s="11">
        <v>0.0</v>
      </c>
      <c r="O763" s="12" t="s">
        <v>8101</v>
      </c>
      <c r="P763" s="12" t="s">
        <v>8043</v>
      </c>
      <c r="Q763" s="12" t="s">
        <v>8092</v>
      </c>
      <c r="R763" s="12" t="s">
        <v>35</v>
      </c>
      <c r="S763" s="12" t="s">
        <v>8045</v>
      </c>
      <c r="T763" s="11">
        <v>4.0341055E7</v>
      </c>
      <c r="U763" s="11">
        <v>1.186318304E9</v>
      </c>
      <c r="V763" s="11">
        <v>2016.0</v>
      </c>
      <c r="W763" s="12" t="s">
        <v>8046</v>
      </c>
      <c r="X763" s="12" t="s">
        <v>8068</v>
      </c>
      <c r="Y763" s="12" t="s">
        <v>8163</v>
      </c>
      <c r="Z763" s="18">
        <v>45461.958333333336</v>
      </c>
      <c r="AA763" s="12" t="s">
        <v>8049</v>
      </c>
    </row>
    <row r="764" ht="14.25" customHeight="1">
      <c r="A764" s="3">
        <v>1057.0</v>
      </c>
      <c r="B764" s="3">
        <v>1269.0</v>
      </c>
      <c r="C764" s="3">
        <v>2004.0</v>
      </c>
      <c r="D764" s="3">
        <v>2021.0</v>
      </c>
      <c r="E764" s="4" t="s">
        <v>8162</v>
      </c>
      <c r="F764" s="3">
        <v>18.0</v>
      </c>
      <c r="G764" s="4" t="s">
        <v>7801</v>
      </c>
      <c r="H764" s="3">
        <v>5.1334429E8</v>
      </c>
      <c r="I764" s="4" t="s">
        <v>8040</v>
      </c>
      <c r="J764" s="4" t="s">
        <v>44</v>
      </c>
      <c r="K764" s="3">
        <v>1153.0</v>
      </c>
      <c r="L764" s="4" t="s">
        <v>8164</v>
      </c>
      <c r="M764" s="3">
        <v>0.0</v>
      </c>
      <c r="N764" s="3">
        <v>0.0</v>
      </c>
      <c r="O764" s="4" t="s">
        <v>8101</v>
      </c>
      <c r="P764" s="4" t="s">
        <v>8043</v>
      </c>
      <c r="Q764" s="4" t="s">
        <v>8092</v>
      </c>
      <c r="R764" s="4" t="s">
        <v>35</v>
      </c>
      <c r="S764" s="4" t="s">
        <v>8045</v>
      </c>
      <c r="T764" s="3">
        <v>5.5744127E7</v>
      </c>
      <c r="U764" s="3">
        <v>1.946908131E9</v>
      </c>
      <c r="V764" s="3">
        <v>2017.0</v>
      </c>
      <c r="W764" s="4" t="s">
        <v>8046</v>
      </c>
      <c r="X764" s="4" t="s">
        <v>8068</v>
      </c>
      <c r="Y764" s="4" t="s">
        <v>8163</v>
      </c>
      <c r="Z764" s="17">
        <v>45461.958333333336</v>
      </c>
      <c r="AA764" s="4" t="s">
        <v>8049</v>
      </c>
    </row>
    <row r="765" ht="14.25" customHeight="1">
      <c r="A765" s="11">
        <v>1057.0</v>
      </c>
      <c r="B765" s="11">
        <v>1269.0</v>
      </c>
      <c r="C765" s="11">
        <v>2004.0</v>
      </c>
      <c r="D765" s="11">
        <v>2021.0</v>
      </c>
      <c r="E765" s="12" t="s">
        <v>8162</v>
      </c>
      <c r="F765" s="11">
        <v>18.0</v>
      </c>
      <c r="G765" s="12" t="s">
        <v>7801</v>
      </c>
      <c r="H765" s="11">
        <v>5.1334429E8</v>
      </c>
      <c r="I765" s="12" t="s">
        <v>8040</v>
      </c>
      <c r="J765" s="12" t="s">
        <v>44</v>
      </c>
      <c r="K765" s="11">
        <v>1153.0</v>
      </c>
      <c r="L765" s="12" t="s">
        <v>8164</v>
      </c>
      <c r="M765" s="11">
        <v>0.0</v>
      </c>
      <c r="N765" s="11">
        <v>0.0</v>
      </c>
      <c r="O765" s="12" t="s">
        <v>8101</v>
      </c>
      <c r="P765" s="12" t="s">
        <v>8043</v>
      </c>
      <c r="Q765" s="12" t="s">
        <v>8092</v>
      </c>
      <c r="R765" s="12" t="s">
        <v>35</v>
      </c>
      <c r="S765" s="12" t="s">
        <v>8045</v>
      </c>
      <c r="T765" s="11">
        <v>970498.0</v>
      </c>
      <c r="U765" s="11">
        <v>9.7049779E7</v>
      </c>
      <c r="V765" s="11">
        <v>2018.0</v>
      </c>
      <c r="W765" s="12" t="s">
        <v>8046</v>
      </c>
      <c r="X765" s="12" t="s">
        <v>8068</v>
      </c>
      <c r="Y765" s="12" t="s">
        <v>8163</v>
      </c>
      <c r="Z765" s="18">
        <v>45461.958333333336</v>
      </c>
      <c r="AA765" s="12" t="s">
        <v>8049</v>
      </c>
    </row>
    <row r="766" ht="14.25" customHeight="1">
      <c r="A766" s="3">
        <v>1057.0</v>
      </c>
      <c r="B766" s="3">
        <v>1269.0</v>
      </c>
      <c r="C766" s="3">
        <v>2004.0</v>
      </c>
      <c r="D766" s="3">
        <v>2021.0</v>
      </c>
      <c r="E766" s="4" t="s">
        <v>8162</v>
      </c>
      <c r="F766" s="3">
        <v>18.0</v>
      </c>
      <c r="G766" s="4" t="s">
        <v>7801</v>
      </c>
      <c r="H766" s="3">
        <v>5.1334429E8</v>
      </c>
      <c r="I766" s="4" t="s">
        <v>8040</v>
      </c>
      <c r="J766" s="4" t="s">
        <v>44</v>
      </c>
      <c r="K766" s="3">
        <v>1153.0</v>
      </c>
      <c r="L766" s="4" t="s">
        <v>8164</v>
      </c>
      <c r="M766" s="3">
        <v>0.0</v>
      </c>
      <c r="N766" s="3">
        <v>0.0</v>
      </c>
      <c r="O766" s="4" t="s">
        <v>8101</v>
      </c>
      <c r="P766" s="4" t="s">
        <v>8043</v>
      </c>
      <c r="Q766" s="4" t="s">
        <v>8092</v>
      </c>
      <c r="R766" s="4" t="s">
        <v>8098</v>
      </c>
      <c r="S766" s="4" t="s">
        <v>8099</v>
      </c>
      <c r="T766" s="3">
        <v>5857043.0</v>
      </c>
      <c r="U766" s="3">
        <v>2.1035024E7</v>
      </c>
      <c r="V766" s="3">
        <v>2021.0</v>
      </c>
      <c r="W766" s="4" t="s">
        <v>8046</v>
      </c>
      <c r="X766" s="4" t="s">
        <v>8068</v>
      </c>
      <c r="Y766" s="4" t="s">
        <v>8163</v>
      </c>
      <c r="Z766" s="17">
        <v>45461.958333333336</v>
      </c>
      <c r="AA766" s="4" t="s">
        <v>8049</v>
      </c>
    </row>
    <row r="767" ht="14.25" customHeight="1">
      <c r="A767" s="11">
        <v>1057.0</v>
      </c>
      <c r="B767" s="11">
        <v>1269.0</v>
      </c>
      <c r="C767" s="11">
        <v>2004.0</v>
      </c>
      <c r="D767" s="11">
        <v>2021.0</v>
      </c>
      <c r="E767" s="12" t="s">
        <v>8162</v>
      </c>
      <c r="F767" s="11">
        <v>18.0</v>
      </c>
      <c r="G767" s="12" t="s">
        <v>7801</v>
      </c>
      <c r="H767" s="11">
        <v>5.1334429E8</v>
      </c>
      <c r="I767" s="12" t="s">
        <v>8040</v>
      </c>
      <c r="J767" s="12" t="s">
        <v>44</v>
      </c>
      <c r="K767" s="11">
        <v>1153.0</v>
      </c>
      <c r="L767" s="12" t="s">
        <v>8104</v>
      </c>
      <c r="M767" s="11">
        <v>19829.0</v>
      </c>
      <c r="N767" s="11">
        <v>945409.0</v>
      </c>
      <c r="O767" s="12" t="s">
        <v>8101</v>
      </c>
      <c r="P767" s="12" t="s">
        <v>8043</v>
      </c>
      <c r="Q767" s="12" t="s">
        <v>8092</v>
      </c>
      <c r="R767" s="12" t="s">
        <v>8093</v>
      </c>
      <c r="S767" s="12" t="s">
        <v>8094</v>
      </c>
      <c r="T767" s="11">
        <v>1.0486427E7</v>
      </c>
      <c r="U767" s="11">
        <v>5.63536282E8</v>
      </c>
      <c r="V767" s="11">
        <v>2021.0</v>
      </c>
      <c r="W767" s="12" t="s">
        <v>8046</v>
      </c>
      <c r="X767" s="12" t="s">
        <v>8068</v>
      </c>
      <c r="Y767" s="12" t="s">
        <v>8163</v>
      </c>
      <c r="Z767" s="18">
        <v>45461.958333333336</v>
      </c>
      <c r="AA767" s="12" t="s">
        <v>8049</v>
      </c>
    </row>
    <row r="768" ht="14.25" customHeight="1">
      <c r="A768" s="3">
        <v>1057.0</v>
      </c>
      <c r="B768" s="3">
        <v>1269.0</v>
      </c>
      <c r="C768" s="3">
        <v>2004.0</v>
      </c>
      <c r="D768" s="3">
        <v>2021.0</v>
      </c>
      <c r="E768" s="4" t="s">
        <v>8162</v>
      </c>
      <c r="F768" s="3">
        <v>18.0</v>
      </c>
      <c r="G768" s="4" t="s">
        <v>7801</v>
      </c>
      <c r="H768" s="3">
        <v>5.1334429E8</v>
      </c>
      <c r="I768" s="4" t="s">
        <v>8040</v>
      </c>
      <c r="J768" s="4" t="s">
        <v>44</v>
      </c>
      <c r="K768" s="3">
        <v>1153.0</v>
      </c>
      <c r="L768" s="4" t="s">
        <v>8104</v>
      </c>
      <c r="M768" s="3">
        <v>19829.0</v>
      </c>
      <c r="N768" s="3">
        <v>945409.0</v>
      </c>
      <c r="O768" s="4" t="s">
        <v>8101</v>
      </c>
      <c r="P768" s="4" t="s">
        <v>8043</v>
      </c>
      <c r="Q768" s="4" t="s">
        <v>8092</v>
      </c>
      <c r="R768" s="4" t="s">
        <v>8093</v>
      </c>
      <c r="S768" s="4" t="s">
        <v>8094</v>
      </c>
      <c r="T768" s="3">
        <v>5.4595423E7</v>
      </c>
      <c r="U768" s="3">
        <v>1.919678883E9</v>
      </c>
      <c r="V768" s="3">
        <v>2019.0</v>
      </c>
      <c r="W768" s="4" t="s">
        <v>8046</v>
      </c>
      <c r="X768" s="4" t="s">
        <v>8068</v>
      </c>
      <c r="Y768" s="4" t="s">
        <v>8163</v>
      </c>
      <c r="Z768" s="17">
        <v>45461.958333333336</v>
      </c>
      <c r="AA768" s="4" t="s">
        <v>8049</v>
      </c>
    </row>
    <row r="769" ht="14.25" customHeight="1">
      <c r="A769" s="11">
        <v>1057.0</v>
      </c>
      <c r="B769" s="11">
        <v>1269.0</v>
      </c>
      <c r="C769" s="11">
        <v>2004.0</v>
      </c>
      <c r="D769" s="11">
        <v>2021.0</v>
      </c>
      <c r="E769" s="12" t="s">
        <v>8162</v>
      </c>
      <c r="F769" s="11">
        <v>18.0</v>
      </c>
      <c r="G769" s="12" t="s">
        <v>7801</v>
      </c>
      <c r="H769" s="11">
        <v>5.1334429E8</v>
      </c>
      <c r="I769" s="12" t="s">
        <v>8040</v>
      </c>
      <c r="J769" s="12" t="s">
        <v>44</v>
      </c>
      <c r="K769" s="11">
        <v>1153.0</v>
      </c>
      <c r="L769" s="12" t="s">
        <v>8104</v>
      </c>
      <c r="M769" s="11">
        <v>19829.0</v>
      </c>
      <c r="N769" s="11">
        <v>945409.0</v>
      </c>
      <c r="O769" s="12" t="s">
        <v>8101</v>
      </c>
      <c r="P769" s="12" t="s">
        <v>8043</v>
      </c>
      <c r="Q769" s="12" t="s">
        <v>8092</v>
      </c>
      <c r="R769" s="12" t="s">
        <v>35</v>
      </c>
      <c r="S769" s="12" t="s">
        <v>8045</v>
      </c>
      <c r="T769" s="11">
        <v>4.0341055E7</v>
      </c>
      <c r="U769" s="11">
        <v>1.186318304E9</v>
      </c>
      <c r="V769" s="11">
        <v>2016.0</v>
      </c>
      <c r="W769" s="12" t="s">
        <v>8046</v>
      </c>
      <c r="X769" s="12" t="s">
        <v>8068</v>
      </c>
      <c r="Y769" s="12" t="s">
        <v>8163</v>
      </c>
      <c r="Z769" s="18">
        <v>45461.958333333336</v>
      </c>
      <c r="AA769" s="12" t="s">
        <v>8049</v>
      </c>
    </row>
    <row r="770" ht="14.25" customHeight="1">
      <c r="A770" s="3">
        <v>1057.0</v>
      </c>
      <c r="B770" s="3">
        <v>1269.0</v>
      </c>
      <c r="C770" s="3">
        <v>2004.0</v>
      </c>
      <c r="D770" s="3">
        <v>2021.0</v>
      </c>
      <c r="E770" s="4" t="s">
        <v>8162</v>
      </c>
      <c r="F770" s="3">
        <v>18.0</v>
      </c>
      <c r="G770" s="4" t="s">
        <v>7801</v>
      </c>
      <c r="H770" s="3">
        <v>5.1334429E8</v>
      </c>
      <c r="I770" s="4" t="s">
        <v>8040</v>
      </c>
      <c r="J770" s="4" t="s">
        <v>44</v>
      </c>
      <c r="K770" s="3">
        <v>1153.0</v>
      </c>
      <c r="L770" s="4" t="s">
        <v>8104</v>
      </c>
      <c r="M770" s="3">
        <v>19829.0</v>
      </c>
      <c r="N770" s="3">
        <v>945409.0</v>
      </c>
      <c r="O770" s="4" t="s">
        <v>8101</v>
      </c>
      <c r="P770" s="4" t="s">
        <v>8043</v>
      </c>
      <c r="Q770" s="4" t="s">
        <v>8092</v>
      </c>
      <c r="R770" s="4" t="s">
        <v>35</v>
      </c>
      <c r="S770" s="4" t="s">
        <v>8045</v>
      </c>
      <c r="T770" s="3">
        <v>5.5744127E7</v>
      </c>
      <c r="U770" s="3">
        <v>1.946908131E9</v>
      </c>
      <c r="V770" s="3">
        <v>2017.0</v>
      </c>
      <c r="W770" s="4" t="s">
        <v>8046</v>
      </c>
      <c r="X770" s="4" t="s">
        <v>8068</v>
      </c>
      <c r="Y770" s="4" t="s">
        <v>8163</v>
      </c>
      <c r="Z770" s="17">
        <v>45461.958333333336</v>
      </c>
      <c r="AA770" s="4" t="s">
        <v>8049</v>
      </c>
    </row>
    <row r="771" ht="14.25" customHeight="1">
      <c r="A771" s="11">
        <v>1057.0</v>
      </c>
      <c r="B771" s="11">
        <v>1269.0</v>
      </c>
      <c r="C771" s="11">
        <v>2004.0</v>
      </c>
      <c r="D771" s="11">
        <v>2021.0</v>
      </c>
      <c r="E771" s="12" t="s">
        <v>8162</v>
      </c>
      <c r="F771" s="11">
        <v>18.0</v>
      </c>
      <c r="G771" s="12" t="s">
        <v>7801</v>
      </c>
      <c r="H771" s="11">
        <v>5.1334429E8</v>
      </c>
      <c r="I771" s="12" t="s">
        <v>8040</v>
      </c>
      <c r="J771" s="12" t="s">
        <v>44</v>
      </c>
      <c r="K771" s="11">
        <v>1153.0</v>
      </c>
      <c r="L771" s="12" t="s">
        <v>8104</v>
      </c>
      <c r="M771" s="11">
        <v>19829.0</v>
      </c>
      <c r="N771" s="11">
        <v>945409.0</v>
      </c>
      <c r="O771" s="12" t="s">
        <v>8101</v>
      </c>
      <c r="P771" s="12" t="s">
        <v>8043</v>
      </c>
      <c r="Q771" s="12" t="s">
        <v>8092</v>
      </c>
      <c r="R771" s="12" t="s">
        <v>35</v>
      </c>
      <c r="S771" s="12" t="s">
        <v>8045</v>
      </c>
      <c r="T771" s="11">
        <v>970498.0</v>
      </c>
      <c r="U771" s="11">
        <v>9.7049779E7</v>
      </c>
      <c r="V771" s="11">
        <v>2018.0</v>
      </c>
      <c r="W771" s="12" t="s">
        <v>8046</v>
      </c>
      <c r="X771" s="12" t="s">
        <v>8068</v>
      </c>
      <c r="Y771" s="12" t="s">
        <v>8163</v>
      </c>
      <c r="Z771" s="18">
        <v>45461.958333333336</v>
      </c>
      <c r="AA771" s="12" t="s">
        <v>8049</v>
      </c>
    </row>
    <row r="772" ht="14.25" customHeight="1">
      <c r="A772" s="3">
        <v>1057.0</v>
      </c>
      <c r="B772" s="3">
        <v>1269.0</v>
      </c>
      <c r="C772" s="3">
        <v>2004.0</v>
      </c>
      <c r="D772" s="3">
        <v>2021.0</v>
      </c>
      <c r="E772" s="4" t="s">
        <v>8162</v>
      </c>
      <c r="F772" s="3">
        <v>18.0</v>
      </c>
      <c r="G772" s="4" t="s">
        <v>7801</v>
      </c>
      <c r="H772" s="3">
        <v>5.1334429E8</v>
      </c>
      <c r="I772" s="4" t="s">
        <v>8040</v>
      </c>
      <c r="J772" s="4" t="s">
        <v>44</v>
      </c>
      <c r="K772" s="3">
        <v>1153.0</v>
      </c>
      <c r="L772" s="4" t="s">
        <v>8104</v>
      </c>
      <c r="M772" s="3">
        <v>19829.0</v>
      </c>
      <c r="N772" s="3">
        <v>945409.0</v>
      </c>
      <c r="O772" s="4" t="s">
        <v>8101</v>
      </c>
      <c r="P772" s="4" t="s">
        <v>8043</v>
      </c>
      <c r="Q772" s="4" t="s">
        <v>8092</v>
      </c>
      <c r="R772" s="4" t="s">
        <v>8098</v>
      </c>
      <c r="S772" s="4" t="s">
        <v>8099</v>
      </c>
      <c r="T772" s="3">
        <v>5857043.0</v>
      </c>
      <c r="U772" s="3">
        <v>2.1035024E7</v>
      </c>
      <c r="V772" s="3">
        <v>2021.0</v>
      </c>
      <c r="W772" s="4" t="s">
        <v>8046</v>
      </c>
      <c r="X772" s="4" t="s">
        <v>8068</v>
      </c>
      <c r="Y772" s="4" t="s">
        <v>8163</v>
      </c>
      <c r="Z772" s="17">
        <v>45461.958333333336</v>
      </c>
      <c r="AA772" s="4" t="s">
        <v>8049</v>
      </c>
    </row>
    <row r="773" ht="14.25" customHeight="1">
      <c r="A773" s="11">
        <v>1057.0</v>
      </c>
      <c r="B773" s="11">
        <v>1269.0</v>
      </c>
      <c r="C773" s="11">
        <v>2004.0</v>
      </c>
      <c r="D773" s="11">
        <v>2021.0</v>
      </c>
      <c r="E773" s="12" t="s">
        <v>8162</v>
      </c>
      <c r="F773" s="11">
        <v>18.0</v>
      </c>
      <c r="G773" s="12" t="s">
        <v>7801</v>
      </c>
      <c r="H773" s="11">
        <v>5.1334429E8</v>
      </c>
      <c r="I773" s="12" t="s">
        <v>8040</v>
      </c>
      <c r="J773" s="12" t="s">
        <v>44</v>
      </c>
      <c r="K773" s="11">
        <v>1153.0</v>
      </c>
      <c r="L773" s="12" t="s">
        <v>8106</v>
      </c>
      <c r="M773" s="11">
        <v>0.0</v>
      </c>
      <c r="N773" s="11">
        <v>0.0</v>
      </c>
      <c r="O773" s="12" t="s">
        <v>8101</v>
      </c>
      <c r="P773" s="12" t="s">
        <v>8043</v>
      </c>
      <c r="Q773" s="12" t="s">
        <v>8092</v>
      </c>
      <c r="R773" s="12" t="s">
        <v>8093</v>
      </c>
      <c r="S773" s="12" t="s">
        <v>8094</v>
      </c>
      <c r="T773" s="11">
        <v>1.0486427E7</v>
      </c>
      <c r="U773" s="11">
        <v>5.63536282E8</v>
      </c>
      <c r="V773" s="11">
        <v>2021.0</v>
      </c>
      <c r="W773" s="12" t="s">
        <v>8046</v>
      </c>
      <c r="X773" s="12" t="s">
        <v>8068</v>
      </c>
      <c r="Y773" s="12" t="s">
        <v>8163</v>
      </c>
      <c r="Z773" s="18">
        <v>45461.958333333336</v>
      </c>
      <c r="AA773" s="12" t="s">
        <v>8049</v>
      </c>
    </row>
    <row r="774" ht="14.25" customHeight="1">
      <c r="A774" s="3">
        <v>1057.0</v>
      </c>
      <c r="B774" s="3">
        <v>1269.0</v>
      </c>
      <c r="C774" s="3">
        <v>2004.0</v>
      </c>
      <c r="D774" s="3">
        <v>2021.0</v>
      </c>
      <c r="E774" s="4" t="s">
        <v>8162</v>
      </c>
      <c r="F774" s="3">
        <v>18.0</v>
      </c>
      <c r="G774" s="4" t="s">
        <v>7801</v>
      </c>
      <c r="H774" s="3">
        <v>5.1334429E8</v>
      </c>
      <c r="I774" s="4" t="s">
        <v>8040</v>
      </c>
      <c r="J774" s="4" t="s">
        <v>44</v>
      </c>
      <c r="K774" s="3">
        <v>1153.0</v>
      </c>
      <c r="L774" s="4" t="s">
        <v>8106</v>
      </c>
      <c r="M774" s="3">
        <v>0.0</v>
      </c>
      <c r="N774" s="3">
        <v>0.0</v>
      </c>
      <c r="O774" s="4" t="s">
        <v>8101</v>
      </c>
      <c r="P774" s="4" t="s">
        <v>8043</v>
      </c>
      <c r="Q774" s="4" t="s">
        <v>8092</v>
      </c>
      <c r="R774" s="4" t="s">
        <v>8093</v>
      </c>
      <c r="S774" s="4" t="s">
        <v>8094</v>
      </c>
      <c r="T774" s="3">
        <v>5.4595423E7</v>
      </c>
      <c r="U774" s="3">
        <v>1.919678883E9</v>
      </c>
      <c r="V774" s="3">
        <v>2019.0</v>
      </c>
      <c r="W774" s="4" t="s">
        <v>8046</v>
      </c>
      <c r="X774" s="4" t="s">
        <v>8068</v>
      </c>
      <c r="Y774" s="4" t="s">
        <v>8163</v>
      </c>
      <c r="Z774" s="17">
        <v>45461.958333333336</v>
      </c>
      <c r="AA774" s="4" t="s">
        <v>8049</v>
      </c>
    </row>
    <row r="775" ht="14.25" customHeight="1">
      <c r="A775" s="11">
        <v>1057.0</v>
      </c>
      <c r="B775" s="11">
        <v>1269.0</v>
      </c>
      <c r="C775" s="11">
        <v>2004.0</v>
      </c>
      <c r="D775" s="11">
        <v>2021.0</v>
      </c>
      <c r="E775" s="12" t="s">
        <v>8162</v>
      </c>
      <c r="F775" s="11">
        <v>18.0</v>
      </c>
      <c r="G775" s="12" t="s">
        <v>7801</v>
      </c>
      <c r="H775" s="11">
        <v>5.1334429E8</v>
      </c>
      <c r="I775" s="12" t="s">
        <v>8040</v>
      </c>
      <c r="J775" s="12" t="s">
        <v>44</v>
      </c>
      <c r="K775" s="11">
        <v>1153.0</v>
      </c>
      <c r="L775" s="12" t="s">
        <v>8106</v>
      </c>
      <c r="M775" s="11">
        <v>0.0</v>
      </c>
      <c r="N775" s="11">
        <v>0.0</v>
      </c>
      <c r="O775" s="12" t="s">
        <v>8101</v>
      </c>
      <c r="P775" s="12" t="s">
        <v>8043</v>
      </c>
      <c r="Q775" s="12" t="s">
        <v>8092</v>
      </c>
      <c r="R775" s="12" t="s">
        <v>35</v>
      </c>
      <c r="S775" s="12" t="s">
        <v>8045</v>
      </c>
      <c r="T775" s="11">
        <v>4.0341055E7</v>
      </c>
      <c r="U775" s="11">
        <v>1.186318304E9</v>
      </c>
      <c r="V775" s="11">
        <v>2016.0</v>
      </c>
      <c r="W775" s="12" t="s">
        <v>8046</v>
      </c>
      <c r="X775" s="12" t="s">
        <v>8068</v>
      </c>
      <c r="Y775" s="12" t="s">
        <v>8163</v>
      </c>
      <c r="Z775" s="18">
        <v>45461.958333333336</v>
      </c>
      <c r="AA775" s="12" t="s">
        <v>8049</v>
      </c>
    </row>
    <row r="776" ht="14.25" customHeight="1">
      <c r="A776" s="3">
        <v>1057.0</v>
      </c>
      <c r="B776" s="3">
        <v>1269.0</v>
      </c>
      <c r="C776" s="3">
        <v>2004.0</v>
      </c>
      <c r="D776" s="3">
        <v>2021.0</v>
      </c>
      <c r="E776" s="4" t="s">
        <v>8162</v>
      </c>
      <c r="F776" s="3">
        <v>18.0</v>
      </c>
      <c r="G776" s="4" t="s">
        <v>7801</v>
      </c>
      <c r="H776" s="3">
        <v>5.1334429E8</v>
      </c>
      <c r="I776" s="4" t="s">
        <v>8040</v>
      </c>
      <c r="J776" s="4" t="s">
        <v>44</v>
      </c>
      <c r="K776" s="3">
        <v>1153.0</v>
      </c>
      <c r="L776" s="4" t="s">
        <v>8106</v>
      </c>
      <c r="M776" s="3">
        <v>0.0</v>
      </c>
      <c r="N776" s="3">
        <v>0.0</v>
      </c>
      <c r="O776" s="4" t="s">
        <v>8101</v>
      </c>
      <c r="P776" s="4" t="s">
        <v>8043</v>
      </c>
      <c r="Q776" s="4" t="s">
        <v>8092</v>
      </c>
      <c r="R776" s="4" t="s">
        <v>35</v>
      </c>
      <c r="S776" s="4" t="s">
        <v>8045</v>
      </c>
      <c r="T776" s="3">
        <v>5.5744127E7</v>
      </c>
      <c r="U776" s="3">
        <v>1.946908131E9</v>
      </c>
      <c r="V776" s="3">
        <v>2017.0</v>
      </c>
      <c r="W776" s="4" t="s">
        <v>8046</v>
      </c>
      <c r="X776" s="4" t="s">
        <v>8068</v>
      </c>
      <c r="Y776" s="4" t="s">
        <v>8163</v>
      </c>
      <c r="Z776" s="17">
        <v>45461.958333333336</v>
      </c>
      <c r="AA776" s="4" t="s">
        <v>8049</v>
      </c>
    </row>
    <row r="777" ht="14.25" customHeight="1">
      <c r="A777" s="11">
        <v>1057.0</v>
      </c>
      <c r="B777" s="11">
        <v>1269.0</v>
      </c>
      <c r="C777" s="11">
        <v>2004.0</v>
      </c>
      <c r="D777" s="11">
        <v>2021.0</v>
      </c>
      <c r="E777" s="12" t="s">
        <v>8162</v>
      </c>
      <c r="F777" s="11">
        <v>18.0</v>
      </c>
      <c r="G777" s="12" t="s">
        <v>7801</v>
      </c>
      <c r="H777" s="11">
        <v>5.1334429E8</v>
      </c>
      <c r="I777" s="12" t="s">
        <v>8040</v>
      </c>
      <c r="J777" s="12" t="s">
        <v>44</v>
      </c>
      <c r="K777" s="11">
        <v>1153.0</v>
      </c>
      <c r="L777" s="12" t="s">
        <v>8106</v>
      </c>
      <c r="M777" s="11">
        <v>0.0</v>
      </c>
      <c r="N777" s="11">
        <v>0.0</v>
      </c>
      <c r="O777" s="12" t="s">
        <v>8101</v>
      </c>
      <c r="P777" s="12" t="s">
        <v>8043</v>
      </c>
      <c r="Q777" s="12" t="s">
        <v>8092</v>
      </c>
      <c r="R777" s="12" t="s">
        <v>35</v>
      </c>
      <c r="S777" s="12" t="s">
        <v>8045</v>
      </c>
      <c r="T777" s="11">
        <v>970498.0</v>
      </c>
      <c r="U777" s="11">
        <v>9.7049779E7</v>
      </c>
      <c r="V777" s="11">
        <v>2018.0</v>
      </c>
      <c r="W777" s="12" t="s">
        <v>8046</v>
      </c>
      <c r="X777" s="12" t="s">
        <v>8068</v>
      </c>
      <c r="Y777" s="12" t="s">
        <v>8163</v>
      </c>
      <c r="Z777" s="18">
        <v>45461.958333333336</v>
      </c>
      <c r="AA777" s="12" t="s">
        <v>8049</v>
      </c>
    </row>
    <row r="778" ht="14.25" customHeight="1">
      <c r="A778" s="3">
        <v>1057.0</v>
      </c>
      <c r="B778" s="3">
        <v>1269.0</v>
      </c>
      <c r="C778" s="3">
        <v>2004.0</v>
      </c>
      <c r="D778" s="3">
        <v>2021.0</v>
      </c>
      <c r="E778" s="4" t="s">
        <v>8162</v>
      </c>
      <c r="F778" s="3">
        <v>18.0</v>
      </c>
      <c r="G778" s="4" t="s">
        <v>7801</v>
      </c>
      <c r="H778" s="3">
        <v>5.1334429E8</v>
      </c>
      <c r="I778" s="4" t="s">
        <v>8040</v>
      </c>
      <c r="J778" s="4" t="s">
        <v>44</v>
      </c>
      <c r="K778" s="3">
        <v>1153.0</v>
      </c>
      <c r="L778" s="4" t="s">
        <v>8106</v>
      </c>
      <c r="M778" s="3">
        <v>0.0</v>
      </c>
      <c r="N778" s="3">
        <v>0.0</v>
      </c>
      <c r="O778" s="4" t="s">
        <v>8101</v>
      </c>
      <c r="P778" s="4" t="s">
        <v>8043</v>
      </c>
      <c r="Q778" s="4" t="s">
        <v>8092</v>
      </c>
      <c r="R778" s="4" t="s">
        <v>8098</v>
      </c>
      <c r="S778" s="4" t="s">
        <v>8099</v>
      </c>
      <c r="T778" s="3">
        <v>5857043.0</v>
      </c>
      <c r="U778" s="3">
        <v>2.1035024E7</v>
      </c>
      <c r="V778" s="3">
        <v>2021.0</v>
      </c>
      <c r="W778" s="4" t="s">
        <v>8046</v>
      </c>
      <c r="X778" s="4" t="s">
        <v>8068</v>
      </c>
      <c r="Y778" s="4" t="s">
        <v>8163</v>
      </c>
      <c r="Z778" s="17">
        <v>45461.958333333336</v>
      </c>
      <c r="AA778" s="4" t="s">
        <v>8049</v>
      </c>
    </row>
    <row r="779" ht="14.25" customHeight="1">
      <c r="A779" s="11">
        <v>1055.0</v>
      </c>
      <c r="B779" s="11">
        <v>1611.0</v>
      </c>
      <c r="C779" s="11">
        <v>1993.0</v>
      </c>
      <c r="D779" s="11">
        <v>2021.0</v>
      </c>
      <c r="E779" s="12" t="s">
        <v>8165</v>
      </c>
      <c r="F779" s="11">
        <v>29.0</v>
      </c>
      <c r="G779" s="12" t="s">
        <v>7801</v>
      </c>
      <c r="H779" s="11">
        <v>2.62798016E8</v>
      </c>
      <c r="I779" s="12" t="s">
        <v>8040</v>
      </c>
      <c r="J779" s="12" t="s">
        <v>44</v>
      </c>
      <c r="K779" s="11">
        <v>1433.0</v>
      </c>
      <c r="L779" s="12" t="s">
        <v>8160</v>
      </c>
      <c r="M779" s="11">
        <v>83376.0</v>
      </c>
      <c r="N779" s="11">
        <v>10235.0</v>
      </c>
      <c r="O779" s="12" t="s">
        <v>8101</v>
      </c>
      <c r="P779" s="12" t="s">
        <v>8043</v>
      </c>
      <c r="Q779" s="12" t="s">
        <v>8092</v>
      </c>
      <c r="R779" s="12" t="s">
        <v>8093</v>
      </c>
      <c r="S779" s="12" t="s">
        <v>8094</v>
      </c>
      <c r="T779" s="11">
        <v>8788275.0</v>
      </c>
      <c r="U779" s="11">
        <v>3.19820209E8</v>
      </c>
      <c r="V779" s="11">
        <v>2019.0</v>
      </c>
      <c r="W779" s="12" t="s">
        <v>8051</v>
      </c>
      <c r="X779" s="12" t="s">
        <v>8146</v>
      </c>
      <c r="Y779" s="12" t="s">
        <v>8146</v>
      </c>
      <c r="Z779" s="18">
        <v>45461.958333333336</v>
      </c>
      <c r="AA779" s="12" t="s">
        <v>8049</v>
      </c>
    </row>
    <row r="780" ht="14.25" customHeight="1">
      <c r="A780" s="3">
        <v>1055.0</v>
      </c>
      <c r="B780" s="3">
        <v>1611.0</v>
      </c>
      <c r="C780" s="3">
        <v>1993.0</v>
      </c>
      <c r="D780" s="3">
        <v>2021.0</v>
      </c>
      <c r="E780" s="4" t="s">
        <v>8165</v>
      </c>
      <c r="F780" s="3">
        <v>29.0</v>
      </c>
      <c r="G780" s="4" t="s">
        <v>7801</v>
      </c>
      <c r="H780" s="3">
        <v>2.62798016E8</v>
      </c>
      <c r="I780" s="4" t="s">
        <v>8040</v>
      </c>
      <c r="J780" s="4" t="s">
        <v>44</v>
      </c>
      <c r="K780" s="3">
        <v>1433.0</v>
      </c>
      <c r="L780" s="4" t="s">
        <v>8160</v>
      </c>
      <c r="M780" s="3">
        <v>83376.0</v>
      </c>
      <c r="N780" s="3">
        <v>10235.0</v>
      </c>
      <c r="O780" s="4" t="s">
        <v>8101</v>
      </c>
      <c r="P780" s="4" t="s">
        <v>8043</v>
      </c>
      <c r="Q780" s="4" t="s">
        <v>8092</v>
      </c>
      <c r="R780" s="4" t="s">
        <v>8096</v>
      </c>
      <c r="S780" s="4" t="s">
        <v>8097</v>
      </c>
      <c r="T780" s="3">
        <v>3.9604804E7</v>
      </c>
      <c r="U780" s="3">
        <v>2.1259839E7</v>
      </c>
      <c r="V780" s="3">
        <v>2021.0</v>
      </c>
      <c r="W780" s="4" t="s">
        <v>8051</v>
      </c>
      <c r="X780" s="4" t="s">
        <v>8146</v>
      </c>
      <c r="Y780" s="4" t="s">
        <v>8146</v>
      </c>
      <c r="Z780" s="17">
        <v>45461.958333333336</v>
      </c>
      <c r="AA780" s="4" t="s">
        <v>8049</v>
      </c>
    </row>
    <row r="781" ht="14.25" customHeight="1">
      <c r="A781" s="11">
        <v>1055.0</v>
      </c>
      <c r="B781" s="11">
        <v>1611.0</v>
      </c>
      <c r="C781" s="11">
        <v>1993.0</v>
      </c>
      <c r="D781" s="11">
        <v>2021.0</v>
      </c>
      <c r="E781" s="12" t="s">
        <v>8165</v>
      </c>
      <c r="F781" s="11">
        <v>29.0</v>
      </c>
      <c r="G781" s="12" t="s">
        <v>7801</v>
      </c>
      <c r="H781" s="11">
        <v>2.62798016E8</v>
      </c>
      <c r="I781" s="12" t="s">
        <v>8040</v>
      </c>
      <c r="J781" s="12" t="s">
        <v>44</v>
      </c>
      <c r="K781" s="11">
        <v>1433.0</v>
      </c>
      <c r="L781" s="12" t="s">
        <v>8160</v>
      </c>
      <c r="M781" s="11">
        <v>83376.0</v>
      </c>
      <c r="N781" s="11">
        <v>10235.0</v>
      </c>
      <c r="O781" s="12" t="s">
        <v>8101</v>
      </c>
      <c r="P781" s="12" t="s">
        <v>8043</v>
      </c>
      <c r="Q781" s="12" t="s">
        <v>8092</v>
      </c>
      <c r="R781" s="12" t="s">
        <v>35</v>
      </c>
      <c r="S781" s="12" t="s">
        <v>8045</v>
      </c>
      <c r="T781" s="11">
        <v>1619029.0</v>
      </c>
      <c r="U781" s="11">
        <v>1.61902941E8</v>
      </c>
      <c r="V781" s="11">
        <v>2018.0</v>
      </c>
      <c r="W781" s="12" t="s">
        <v>8051</v>
      </c>
      <c r="X781" s="12" t="s">
        <v>8146</v>
      </c>
      <c r="Y781" s="12" t="s">
        <v>8146</v>
      </c>
      <c r="Z781" s="18">
        <v>45461.958333333336</v>
      </c>
      <c r="AA781" s="12" t="s">
        <v>8049</v>
      </c>
    </row>
    <row r="782" ht="14.25" customHeight="1">
      <c r="A782" s="3">
        <v>1055.0</v>
      </c>
      <c r="B782" s="3">
        <v>1611.0</v>
      </c>
      <c r="C782" s="3">
        <v>1993.0</v>
      </c>
      <c r="D782" s="3">
        <v>2021.0</v>
      </c>
      <c r="E782" s="4" t="s">
        <v>8165</v>
      </c>
      <c r="F782" s="3">
        <v>29.0</v>
      </c>
      <c r="G782" s="4" t="s">
        <v>7801</v>
      </c>
      <c r="H782" s="3">
        <v>2.62798016E8</v>
      </c>
      <c r="I782" s="4" t="s">
        <v>8040</v>
      </c>
      <c r="J782" s="4" t="s">
        <v>44</v>
      </c>
      <c r="K782" s="3">
        <v>1433.0</v>
      </c>
      <c r="L782" s="4" t="s">
        <v>8160</v>
      </c>
      <c r="M782" s="3">
        <v>83376.0</v>
      </c>
      <c r="N782" s="3">
        <v>10235.0</v>
      </c>
      <c r="O782" s="4" t="s">
        <v>8101</v>
      </c>
      <c r="P782" s="4" t="s">
        <v>8043</v>
      </c>
      <c r="Q782" s="4" t="s">
        <v>8092</v>
      </c>
      <c r="R782" s="4" t="s">
        <v>35</v>
      </c>
      <c r="S782" s="4" t="s">
        <v>8045</v>
      </c>
      <c r="T782" s="3">
        <v>3.6655398E7</v>
      </c>
      <c r="U782" s="3">
        <v>1.183056092E9</v>
      </c>
      <c r="V782" s="3">
        <v>2017.0</v>
      </c>
      <c r="W782" s="4" t="s">
        <v>8051</v>
      </c>
      <c r="X782" s="4" t="s">
        <v>8146</v>
      </c>
      <c r="Y782" s="4" t="s">
        <v>8146</v>
      </c>
      <c r="Z782" s="17">
        <v>45461.958333333336</v>
      </c>
      <c r="AA782" s="4" t="s">
        <v>8049</v>
      </c>
    </row>
    <row r="783" ht="14.25" customHeight="1">
      <c r="A783" s="11">
        <v>1055.0</v>
      </c>
      <c r="B783" s="11">
        <v>1611.0</v>
      </c>
      <c r="C783" s="11">
        <v>1993.0</v>
      </c>
      <c r="D783" s="11">
        <v>2021.0</v>
      </c>
      <c r="E783" s="12" t="s">
        <v>8165</v>
      </c>
      <c r="F783" s="11">
        <v>29.0</v>
      </c>
      <c r="G783" s="12" t="s">
        <v>7801</v>
      </c>
      <c r="H783" s="11">
        <v>2.62798016E8</v>
      </c>
      <c r="I783" s="12" t="s">
        <v>8040</v>
      </c>
      <c r="J783" s="12" t="s">
        <v>44</v>
      </c>
      <c r="K783" s="11">
        <v>1433.0</v>
      </c>
      <c r="L783" s="12" t="s">
        <v>8160</v>
      </c>
      <c r="M783" s="11">
        <v>83376.0</v>
      </c>
      <c r="N783" s="11">
        <v>10235.0</v>
      </c>
      <c r="O783" s="12" t="s">
        <v>8101</v>
      </c>
      <c r="P783" s="12" t="s">
        <v>8043</v>
      </c>
      <c r="Q783" s="12" t="s">
        <v>8092</v>
      </c>
      <c r="R783" s="12" t="s">
        <v>35</v>
      </c>
      <c r="S783" s="12" t="s">
        <v>8045</v>
      </c>
      <c r="T783" s="11">
        <v>4.0E7</v>
      </c>
      <c r="U783" s="11">
        <v>1.890730506E9</v>
      </c>
      <c r="V783" s="11">
        <v>2016.0</v>
      </c>
      <c r="W783" s="12" t="s">
        <v>8051</v>
      </c>
      <c r="X783" s="12" t="s">
        <v>8146</v>
      </c>
      <c r="Y783" s="12" t="s">
        <v>8146</v>
      </c>
      <c r="Z783" s="18">
        <v>45461.958333333336</v>
      </c>
      <c r="AA783" s="12" t="s">
        <v>8049</v>
      </c>
    </row>
    <row r="784" ht="14.25" customHeight="1">
      <c r="A784" s="3">
        <v>1051.0</v>
      </c>
      <c r="B784" s="3">
        <v>1273.0</v>
      </c>
      <c r="C784" s="3">
        <v>2010.0</v>
      </c>
      <c r="D784" s="3">
        <v>2020.0</v>
      </c>
      <c r="E784" s="4" t="s">
        <v>8166</v>
      </c>
      <c r="F784" s="3">
        <v>11.0</v>
      </c>
      <c r="G784" s="4" t="s">
        <v>8121</v>
      </c>
      <c r="H784" s="3">
        <v>5.3198005E7</v>
      </c>
      <c r="I784" s="4" t="s">
        <v>8040</v>
      </c>
      <c r="J784" s="4" t="s">
        <v>44</v>
      </c>
      <c r="K784" s="3">
        <v>751.0</v>
      </c>
      <c r="L784" s="4" t="s">
        <v>8090</v>
      </c>
      <c r="M784" s="3">
        <v>409.0</v>
      </c>
      <c r="N784" s="3">
        <v>409.0</v>
      </c>
      <c r="O784" s="4" t="s">
        <v>8091</v>
      </c>
      <c r="P784" s="4" t="s">
        <v>8043</v>
      </c>
      <c r="Q784" s="4" t="s">
        <v>8092</v>
      </c>
      <c r="R784" s="4" t="s">
        <v>8093</v>
      </c>
      <c r="S784" s="4" t="s">
        <v>8094</v>
      </c>
      <c r="T784" s="3">
        <v>1.7239987E7</v>
      </c>
      <c r="U784" s="3">
        <v>1.0</v>
      </c>
      <c r="V784" s="3">
        <v>2019.0</v>
      </c>
      <c r="W784" s="4" t="s">
        <v>8060</v>
      </c>
      <c r="X784" s="4" t="s">
        <v>8061</v>
      </c>
      <c r="Y784" s="4" t="s">
        <v>8061</v>
      </c>
      <c r="Z784" s="17">
        <v>45461.958333333336</v>
      </c>
      <c r="AA784" s="4" t="s">
        <v>8049</v>
      </c>
    </row>
    <row r="785" ht="14.25" customHeight="1">
      <c r="A785" s="11">
        <v>1051.0</v>
      </c>
      <c r="B785" s="11">
        <v>1273.0</v>
      </c>
      <c r="C785" s="11">
        <v>2010.0</v>
      </c>
      <c r="D785" s="11">
        <v>2020.0</v>
      </c>
      <c r="E785" s="12" t="s">
        <v>8166</v>
      </c>
      <c r="F785" s="11">
        <v>11.0</v>
      </c>
      <c r="G785" s="12" t="s">
        <v>8121</v>
      </c>
      <c r="H785" s="11">
        <v>5.3198005E7</v>
      </c>
      <c r="I785" s="12" t="s">
        <v>8040</v>
      </c>
      <c r="J785" s="12" t="s">
        <v>44</v>
      </c>
      <c r="K785" s="11">
        <v>751.0</v>
      </c>
      <c r="L785" s="12" t="s">
        <v>8090</v>
      </c>
      <c r="M785" s="11">
        <v>409.0</v>
      </c>
      <c r="N785" s="11">
        <v>409.0</v>
      </c>
      <c r="O785" s="12" t="s">
        <v>8091</v>
      </c>
      <c r="P785" s="12" t="s">
        <v>8043</v>
      </c>
      <c r="Q785" s="12" t="s">
        <v>8092</v>
      </c>
      <c r="R785" s="12" t="s">
        <v>35</v>
      </c>
      <c r="S785" s="12" t="s">
        <v>8045</v>
      </c>
      <c r="T785" s="11">
        <v>0.0</v>
      </c>
      <c r="U785" s="11">
        <v>4000000.0</v>
      </c>
      <c r="V785" s="11">
        <v>2018.0</v>
      </c>
      <c r="W785" s="12" t="s">
        <v>8060</v>
      </c>
      <c r="X785" s="12" t="s">
        <v>8061</v>
      </c>
      <c r="Y785" s="12" t="s">
        <v>8061</v>
      </c>
      <c r="Z785" s="18">
        <v>45461.958333333336</v>
      </c>
      <c r="AA785" s="12" t="s">
        <v>8049</v>
      </c>
    </row>
    <row r="786" ht="14.25" customHeight="1">
      <c r="A786" s="3">
        <v>1051.0</v>
      </c>
      <c r="B786" s="3">
        <v>1273.0</v>
      </c>
      <c r="C786" s="3">
        <v>2010.0</v>
      </c>
      <c r="D786" s="3">
        <v>2020.0</v>
      </c>
      <c r="E786" s="4" t="s">
        <v>8166</v>
      </c>
      <c r="F786" s="3">
        <v>11.0</v>
      </c>
      <c r="G786" s="4" t="s">
        <v>8121</v>
      </c>
      <c r="H786" s="3">
        <v>5.3198005E7</v>
      </c>
      <c r="I786" s="4" t="s">
        <v>8040</v>
      </c>
      <c r="J786" s="4" t="s">
        <v>44</v>
      </c>
      <c r="K786" s="3">
        <v>751.0</v>
      </c>
      <c r="L786" s="4" t="s">
        <v>8167</v>
      </c>
      <c r="M786" s="3">
        <v>1968.0</v>
      </c>
      <c r="N786" s="3">
        <v>1968.0</v>
      </c>
      <c r="O786" s="4" t="s">
        <v>8101</v>
      </c>
      <c r="P786" s="4" t="s">
        <v>8043</v>
      </c>
      <c r="Q786" s="4" t="s">
        <v>8092</v>
      </c>
      <c r="R786" s="4" t="s">
        <v>8093</v>
      </c>
      <c r="S786" s="4" t="s">
        <v>8094</v>
      </c>
      <c r="T786" s="3">
        <v>1.7239987E7</v>
      </c>
      <c r="U786" s="3">
        <v>1.0</v>
      </c>
      <c r="V786" s="3">
        <v>2019.0</v>
      </c>
      <c r="W786" s="4" t="s">
        <v>8060</v>
      </c>
      <c r="X786" s="4" t="s">
        <v>8061</v>
      </c>
      <c r="Y786" s="4" t="s">
        <v>8061</v>
      </c>
      <c r="Z786" s="17">
        <v>45461.958333333336</v>
      </c>
      <c r="AA786" s="4" t="s">
        <v>8049</v>
      </c>
    </row>
    <row r="787" ht="14.25" customHeight="1">
      <c r="A787" s="11">
        <v>1051.0</v>
      </c>
      <c r="B787" s="11">
        <v>1273.0</v>
      </c>
      <c r="C787" s="11">
        <v>2010.0</v>
      </c>
      <c r="D787" s="11">
        <v>2020.0</v>
      </c>
      <c r="E787" s="12" t="s">
        <v>8166</v>
      </c>
      <c r="F787" s="11">
        <v>11.0</v>
      </c>
      <c r="G787" s="12" t="s">
        <v>8121</v>
      </c>
      <c r="H787" s="11">
        <v>5.3198005E7</v>
      </c>
      <c r="I787" s="12" t="s">
        <v>8040</v>
      </c>
      <c r="J787" s="12" t="s">
        <v>44</v>
      </c>
      <c r="K787" s="11">
        <v>751.0</v>
      </c>
      <c r="L787" s="12" t="s">
        <v>8167</v>
      </c>
      <c r="M787" s="11">
        <v>1968.0</v>
      </c>
      <c r="N787" s="11">
        <v>1968.0</v>
      </c>
      <c r="O787" s="12" t="s">
        <v>8101</v>
      </c>
      <c r="P787" s="12" t="s">
        <v>8043</v>
      </c>
      <c r="Q787" s="12" t="s">
        <v>8092</v>
      </c>
      <c r="R787" s="12" t="s">
        <v>35</v>
      </c>
      <c r="S787" s="12" t="s">
        <v>8045</v>
      </c>
      <c r="T787" s="11">
        <v>0.0</v>
      </c>
      <c r="U787" s="11">
        <v>4000000.0</v>
      </c>
      <c r="V787" s="11">
        <v>2018.0</v>
      </c>
      <c r="W787" s="12" t="s">
        <v>8060</v>
      </c>
      <c r="X787" s="12" t="s">
        <v>8061</v>
      </c>
      <c r="Y787" s="12" t="s">
        <v>8061</v>
      </c>
      <c r="Z787" s="18">
        <v>45461.958333333336</v>
      </c>
      <c r="AA787" s="12" t="s">
        <v>8049</v>
      </c>
    </row>
    <row r="788" ht="14.25" customHeight="1">
      <c r="A788" s="3">
        <v>1049.0</v>
      </c>
      <c r="B788" s="3">
        <v>1265.0</v>
      </c>
      <c r="C788" s="3">
        <v>2004.0</v>
      </c>
      <c r="D788" s="3">
        <v>2021.0</v>
      </c>
      <c r="E788" s="4" t="s">
        <v>8168</v>
      </c>
      <c r="F788" s="3">
        <v>18.0</v>
      </c>
      <c r="G788" s="4" t="s">
        <v>7801</v>
      </c>
      <c r="H788" s="3">
        <v>1.83869179E8</v>
      </c>
      <c r="I788" s="4" t="s">
        <v>8040</v>
      </c>
      <c r="J788" s="4" t="s">
        <v>44</v>
      </c>
      <c r="K788" s="3">
        <v>4675.0</v>
      </c>
      <c r="L788" s="4" t="s">
        <v>8090</v>
      </c>
      <c r="M788" s="3">
        <v>173.0</v>
      </c>
      <c r="N788" s="3">
        <v>29.0</v>
      </c>
      <c r="O788" s="4" t="s">
        <v>8091</v>
      </c>
      <c r="P788" s="4" t="s">
        <v>8043</v>
      </c>
      <c r="Q788" s="4" t="s">
        <v>8092</v>
      </c>
      <c r="R788" s="4" t="s">
        <v>8093</v>
      </c>
      <c r="S788" s="4" t="s">
        <v>8094</v>
      </c>
      <c r="T788" s="3">
        <v>2.0061901E7</v>
      </c>
      <c r="U788" s="3">
        <v>2.090182423E9</v>
      </c>
      <c r="V788" s="3">
        <v>2021.0</v>
      </c>
      <c r="W788" s="4" t="s">
        <v>8076</v>
      </c>
      <c r="X788" s="4" t="s">
        <v>8077</v>
      </c>
      <c r="Y788" s="4" t="s">
        <v>8169</v>
      </c>
      <c r="Z788" s="17">
        <v>45461.958333333336</v>
      </c>
      <c r="AA788" s="4" t="s">
        <v>8049</v>
      </c>
    </row>
    <row r="789" ht="14.25" customHeight="1">
      <c r="A789" s="11">
        <v>1049.0</v>
      </c>
      <c r="B789" s="11">
        <v>1265.0</v>
      </c>
      <c r="C789" s="11">
        <v>2004.0</v>
      </c>
      <c r="D789" s="11">
        <v>2021.0</v>
      </c>
      <c r="E789" s="12" t="s">
        <v>8168</v>
      </c>
      <c r="F789" s="11">
        <v>18.0</v>
      </c>
      <c r="G789" s="12" t="s">
        <v>7801</v>
      </c>
      <c r="H789" s="11">
        <v>1.83869179E8</v>
      </c>
      <c r="I789" s="12" t="s">
        <v>8040</v>
      </c>
      <c r="J789" s="12" t="s">
        <v>44</v>
      </c>
      <c r="K789" s="11">
        <v>4675.0</v>
      </c>
      <c r="L789" s="12" t="s">
        <v>8090</v>
      </c>
      <c r="M789" s="11">
        <v>173.0</v>
      </c>
      <c r="N789" s="11">
        <v>29.0</v>
      </c>
      <c r="O789" s="12" t="s">
        <v>8091</v>
      </c>
      <c r="P789" s="12" t="s">
        <v>8043</v>
      </c>
      <c r="Q789" s="12" t="s">
        <v>8092</v>
      </c>
      <c r="R789" s="12" t="s">
        <v>8093</v>
      </c>
      <c r="S789" s="12" t="s">
        <v>8094</v>
      </c>
      <c r="T789" s="11">
        <v>3.7554137E7</v>
      </c>
      <c r="U789" s="11">
        <v>1.27253399E8</v>
      </c>
      <c r="V789" s="11">
        <v>2019.0</v>
      </c>
      <c r="W789" s="12" t="s">
        <v>8076</v>
      </c>
      <c r="X789" s="12" t="s">
        <v>8077</v>
      </c>
      <c r="Y789" s="12" t="s">
        <v>8169</v>
      </c>
      <c r="Z789" s="18">
        <v>45461.958333333336</v>
      </c>
      <c r="AA789" s="12" t="s">
        <v>8049</v>
      </c>
    </row>
    <row r="790" ht="14.25" customHeight="1">
      <c r="A790" s="3">
        <v>1049.0</v>
      </c>
      <c r="B790" s="3">
        <v>1265.0</v>
      </c>
      <c r="C790" s="3">
        <v>2004.0</v>
      </c>
      <c r="D790" s="3">
        <v>2021.0</v>
      </c>
      <c r="E790" s="4" t="s">
        <v>8168</v>
      </c>
      <c r="F790" s="3">
        <v>18.0</v>
      </c>
      <c r="G790" s="4" t="s">
        <v>7801</v>
      </c>
      <c r="H790" s="3">
        <v>1.83869179E8</v>
      </c>
      <c r="I790" s="4" t="s">
        <v>8040</v>
      </c>
      <c r="J790" s="4" t="s">
        <v>44</v>
      </c>
      <c r="K790" s="3">
        <v>4675.0</v>
      </c>
      <c r="L790" s="4" t="s">
        <v>8090</v>
      </c>
      <c r="M790" s="3">
        <v>173.0</v>
      </c>
      <c r="N790" s="3">
        <v>29.0</v>
      </c>
      <c r="O790" s="4" t="s">
        <v>8091</v>
      </c>
      <c r="P790" s="4" t="s">
        <v>8043</v>
      </c>
      <c r="Q790" s="4" t="s">
        <v>8092</v>
      </c>
      <c r="R790" s="4" t="s">
        <v>35</v>
      </c>
      <c r="S790" s="4" t="s">
        <v>8045</v>
      </c>
      <c r="T790" s="3">
        <v>2.2693725E7</v>
      </c>
      <c r="U790" s="3">
        <v>9.65447016E8</v>
      </c>
      <c r="V790" s="3">
        <v>2016.0</v>
      </c>
      <c r="W790" s="4" t="s">
        <v>8076</v>
      </c>
      <c r="X790" s="4" t="s">
        <v>8077</v>
      </c>
      <c r="Y790" s="4" t="s">
        <v>8169</v>
      </c>
      <c r="Z790" s="17">
        <v>45461.958333333336</v>
      </c>
      <c r="AA790" s="4" t="s">
        <v>8049</v>
      </c>
    </row>
    <row r="791" ht="14.25" customHeight="1">
      <c r="A791" s="11">
        <v>1049.0</v>
      </c>
      <c r="B791" s="11">
        <v>1265.0</v>
      </c>
      <c r="C791" s="11">
        <v>2004.0</v>
      </c>
      <c r="D791" s="11">
        <v>2021.0</v>
      </c>
      <c r="E791" s="12" t="s">
        <v>8168</v>
      </c>
      <c r="F791" s="11">
        <v>18.0</v>
      </c>
      <c r="G791" s="12" t="s">
        <v>7801</v>
      </c>
      <c r="H791" s="11">
        <v>1.83869179E8</v>
      </c>
      <c r="I791" s="12" t="s">
        <v>8040</v>
      </c>
      <c r="J791" s="12" t="s">
        <v>44</v>
      </c>
      <c r="K791" s="11">
        <v>4675.0</v>
      </c>
      <c r="L791" s="12" t="s">
        <v>8090</v>
      </c>
      <c r="M791" s="11">
        <v>173.0</v>
      </c>
      <c r="N791" s="11">
        <v>29.0</v>
      </c>
      <c r="O791" s="12" t="s">
        <v>8091</v>
      </c>
      <c r="P791" s="12" t="s">
        <v>8043</v>
      </c>
      <c r="Q791" s="12" t="s">
        <v>8092</v>
      </c>
      <c r="R791" s="12" t="s">
        <v>35</v>
      </c>
      <c r="S791" s="12" t="s">
        <v>8045</v>
      </c>
      <c r="T791" s="11">
        <v>3.0E7</v>
      </c>
      <c r="U791" s="11">
        <v>2.105314565E9</v>
      </c>
      <c r="V791" s="11">
        <v>2017.0</v>
      </c>
      <c r="W791" s="12" t="s">
        <v>8076</v>
      </c>
      <c r="X791" s="12" t="s">
        <v>8077</v>
      </c>
      <c r="Y791" s="12" t="s">
        <v>8169</v>
      </c>
      <c r="Z791" s="18">
        <v>45461.958333333336</v>
      </c>
      <c r="AA791" s="12" t="s">
        <v>8049</v>
      </c>
    </row>
    <row r="792" ht="14.25" customHeight="1">
      <c r="A792" s="3">
        <v>1049.0</v>
      </c>
      <c r="B792" s="3">
        <v>1265.0</v>
      </c>
      <c r="C792" s="3">
        <v>2004.0</v>
      </c>
      <c r="D792" s="3">
        <v>2021.0</v>
      </c>
      <c r="E792" s="4" t="s">
        <v>8168</v>
      </c>
      <c r="F792" s="3">
        <v>18.0</v>
      </c>
      <c r="G792" s="4" t="s">
        <v>7801</v>
      </c>
      <c r="H792" s="3">
        <v>1.83869179E8</v>
      </c>
      <c r="I792" s="4" t="s">
        <v>8040</v>
      </c>
      <c r="J792" s="4" t="s">
        <v>44</v>
      </c>
      <c r="K792" s="3">
        <v>4675.0</v>
      </c>
      <c r="L792" s="4" t="s">
        <v>8090</v>
      </c>
      <c r="M792" s="3">
        <v>173.0</v>
      </c>
      <c r="N792" s="3">
        <v>29.0</v>
      </c>
      <c r="O792" s="4" t="s">
        <v>8091</v>
      </c>
      <c r="P792" s="4" t="s">
        <v>8043</v>
      </c>
      <c r="Q792" s="4" t="s">
        <v>8092</v>
      </c>
      <c r="R792" s="4" t="s">
        <v>35</v>
      </c>
      <c r="S792" s="4" t="s">
        <v>8045</v>
      </c>
      <c r="T792" s="3">
        <v>9655223.0</v>
      </c>
      <c r="U792" s="3">
        <v>9.65522314E8</v>
      </c>
      <c r="V792" s="3">
        <v>2018.0</v>
      </c>
      <c r="W792" s="4" t="s">
        <v>8076</v>
      </c>
      <c r="X792" s="4" t="s">
        <v>8077</v>
      </c>
      <c r="Y792" s="4" t="s">
        <v>8169</v>
      </c>
      <c r="Z792" s="17">
        <v>45461.958333333336</v>
      </c>
      <c r="AA792" s="4" t="s">
        <v>8049</v>
      </c>
    </row>
    <row r="793" ht="14.25" customHeight="1">
      <c r="A793" s="11">
        <v>1049.0</v>
      </c>
      <c r="B793" s="11">
        <v>1265.0</v>
      </c>
      <c r="C793" s="11">
        <v>2004.0</v>
      </c>
      <c r="D793" s="11">
        <v>2021.0</v>
      </c>
      <c r="E793" s="12" t="s">
        <v>8168</v>
      </c>
      <c r="F793" s="11">
        <v>18.0</v>
      </c>
      <c r="G793" s="12" t="s">
        <v>7801</v>
      </c>
      <c r="H793" s="11">
        <v>1.83869179E8</v>
      </c>
      <c r="I793" s="12" t="s">
        <v>8040</v>
      </c>
      <c r="J793" s="12" t="s">
        <v>44</v>
      </c>
      <c r="K793" s="11">
        <v>4675.0</v>
      </c>
      <c r="L793" s="12" t="s">
        <v>8090</v>
      </c>
      <c r="M793" s="11">
        <v>173.0</v>
      </c>
      <c r="N793" s="11">
        <v>29.0</v>
      </c>
      <c r="O793" s="12" t="s">
        <v>8091</v>
      </c>
      <c r="P793" s="12" t="s">
        <v>8043</v>
      </c>
      <c r="Q793" s="12" t="s">
        <v>8092</v>
      </c>
      <c r="R793" s="12" t="s">
        <v>8098</v>
      </c>
      <c r="S793" s="12" t="s">
        <v>8099</v>
      </c>
      <c r="T793" s="11">
        <v>6724882.0</v>
      </c>
      <c r="U793" s="11">
        <v>1.197925614E9</v>
      </c>
      <c r="V793" s="11">
        <v>2021.0</v>
      </c>
      <c r="W793" s="12" t="s">
        <v>8076</v>
      </c>
      <c r="X793" s="12" t="s">
        <v>8077</v>
      </c>
      <c r="Y793" s="12" t="s">
        <v>8169</v>
      </c>
      <c r="Z793" s="18">
        <v>45461.958333333336</v>
      </c>
      <c r="AA793" s="12" t="s">
        <v>8049</v>
      </c>
    </row>
    <row r="794" ht="14.25" customHeight="1">
      <c r="A794" s="3">
        <v>1049.0</v>
      </c>
      <c r="B794" s="3">
        <v>1265.0</v>
      </c>
      <c r="C794" s="3">
        <v>2004.0</v>
      </c>
      <c r="D794" s="3">
        <v>2021.0</v>
      </c>
      <c r="E794" s="4" t="s">
        <v>8168</v>
      </c>
      <c r="F794" s="3">
        <v>18.0</v>
      </c>
      <c r="G794" s="4" t="s">
        <v>7801</v>
      </c>
      <c r="H794" s="3">
        <v>1.83869179E8</v>
      </c>
      <c r="I794" s="4" t="s">
        <v>8040</v>
      </c>
      <c r="J794" s="4" t="s">
        <v>44</v>
      </c>
      <c r="K794" s="3">
        <v>4675.0</v>
      </c>
      <c r="L794" s="4" t="s">
        <v>8102</v>
      </c>
      <c r="M794" s="3">
        <v>1500.0</v>
      </c>
      <c r="N794" s="3">
        <v>255.0</v>
      </c>
      <c r="O794" s="4" t="s">
        <v>8103</v>
      </c>
      <c r="P794" s="4" t="s">
        <v>8043</v>
      </c>
      <c r="Q794" s="4" t="s">
        <v>8092</v>
      </c>
      <c r="R794" s="4" t="s">
        <v>8093</v>
      </c>
      <c r="S794" s="4" t="s">
        <v>8094</v>
      </c>
      <c r="T794" s="3">
        <v>2.0061901E7</v>
      </c>
      <c r="U794" s="3">
        <v>2.090182423E9</v>
      </c>
      <c r="V794" s="3">
        <v>2021.0</v>
      </c>
      <c r="W794" s="4" t="s">
        <v>8076</v>
      </c>
      <c r="X794" s="4" t="s">
        <v>8077</v>
      </c>
      <c r="Y794" s="4" t="s">
        <v>8169</v>
      </c>
      <c r="Z794" s="17">
        <v>45461.958333333336</v>
      </c>
      <c r="AA794" s="4" t="s">
        <v>8049</v>
      </c>
    </row>
    <row r="795" ht="14.25" customHeight="1">
      <c r="A795" s="11">
        <v>1049.0</v>
      </c>
      <c r="B795" s="11">
        <v>1265.0</v>
      </c>
      <c r="C795" s="11">
        <v>2004.0</v>
      </c>
      <c r="D795" s="11">
        <v>2021.0</v>
      </c>
      <c r="E795" s="12" t="s">
        <v>8168</v>
      </c>
      <c r="F795" s="11">
        <v>18.0</v>
      </c>
      <c r="G795" s="12" t="s">
        <v>7801</v>
      </c>
      <c r="H795" s="11">
        <v>1.83869179E8</v>
      </c>
      <c r="I795" s="12" t="s">
        <v>8040</v>
      </c>
      <c r="J795" s="12" t="s">
        <v>44</v>
      </c>
      <c r="K795" s="11">
        <v>4675.0</v>
      </c>
      <c r="L795" s="12" t="s">
        <v>8102</v>
      </c>
      <c r="M795" s="11">
        <v>1500.0</v>
      </c>
      <c r="N795" s="11">
        <v>255.0</v>
      </c>
      <c r="O795" s="12" t="s">
        <v>8103</v>
      </c>
      <c r="P795" s="12" t="s">
        <v>8043</v>
      </c>
      <c r="Q795" s="12" t="s">
        <v>8092</v>
      </c>
      <c r="R795" s="12" t="s">
        <v>8093</v>
      </c>
      <c r="S795" s="12" t="s">
        <v>8094</v>
      </c>
      <c r="T795" s="11">
        <v>3.7554137E7</v>
      </c>
      <c r="U795" s="11">
        <v>1.27253399E8</v>
      </c>
      <c r="V795" s="11">
        <v>2019.0</v>
      </c>
      <c r="W795" s="12" t="s">
        <v>8076</v>
      </c>
      <c r="X795" s="12" t="s">
        <v>8077</v>
      </c>
      <c r="Y795" s="12" t="s">
        <v>8169</v>
      </c>
      <c r="Z795" s="18">
        <v>45461.958333333336</v>
      </c>
      <c r="AA795" s="12" t="s">
        <v>8049</v>
      </c>
    </row>
    <row r="796" ht="14.25" customHeight="1">
      <c r="A796" s="3">
        <v>1049.0</v>
      </c>
      <c r="B796" s="3">
        <v>1265.0</v>
      </c>
      <c r="C796" s="3">
        <v>2004.0</v>
      </c>
      <c r="D796" s="3">
        <v>2021.0</v>
      </c>
      <c r="E796" s="4" t="s">
        <v>8168</v>
      </c>
      <c r="F796" s="3">
        <v>18.0</v>
      </c>
      <c r="G796" s="4" t="s">
        <v>7801</v>
      </c>
      <c r="H796" s="3">
        <v>1.83869179E8</v>
      </c>
      <c r="I796" s="4" t="s">
        <v>8040</v>
      </c>
      <c r="J796" s="4" t="s">
        <v>44</v>
      </c>
      <c r="K796" s="3">
        <v>4675.0</v>
      </c>
      <c r="L796" s="4" t="s">
        <v>8102</v>
      </c>
      <c r="M796" s="3">
        <v>1500.0</v>
      </c>
      <c r="N796" s="3">
        <v>255.0</v>
      </c>
      <c r="O796" s="4" t="s">
        <v>8103</v>
      </c>
      <c r="P796" s="4" t="s">
        <v>8043</v>
      </c>
      <c r="Q796" s="4" t="s">
        <v>8092</v>
      </c>
      <c r="R796" s="4" t="s">
        <v>35</v>
      </c>
      <c r="S796" s="4" t="s">
        <v>8045</v>
      </c>
      <c r="T796" s="3">
        <v>2.2693725E7</v>
      </c>
      <c r="U796" s="3">
        <v>9.65447016E8</v>
      </c>
      <c r="V796" s="3">
        <v>2016.0</v>
      </c>
      <c r="W796" s="4" t="s">
        <v>8076</v>
      </c>
      <c r="X796" s="4" t="s">
        <v>8077</v>
      </c>
      <c r="Y796" s="4" t="s">
        <v>8169</v>
      </c>
      <c r="Z796" s="17">
        <v>45461.958333333336</v>
      </c>
      <c r="AA796" s="4" t="s">
        <v>8049</v>
      </c>
    </row>
    <row r="797" ht="14.25" customHeight="1">
      <c r="A797" s="11">
        <v>1049.0</v>
      </c>
      <c r="B797" s="11">
        <v>1265.0</v>
      </c>
      <c r="C797" s="11">
        <v>2004.0</v>
      </c>
      <c r="D797" s="11">
        <v>2021.0</v>
      </c>
      <c r="E797" s="12" t="s">
        <v>8168</v>
      </c>
      <c r="F797" s="11">
        <v>18.0</v>
      </c>
      <c r="G797" s="12" t="s">
        <v>7801</v>
      </c>
      <c r="H797" s="11">
        <v>1.83869179E8</v>
      </c>
      <c r="I797" s="12" t="s">
        <v>8040</v>
      </c>
      <c r="J797" s="12" t="s">
        <v>44</v>
      </c>
      <c r="K797" s="11">
        <v>4675.0</v>
      </c>
      <c r="L797" s="12" t="s">
        <v>8102</v>
      </c>
      <c r="M797" s="11">
        <v>1500.0</v>
      </c>
      <c r="N797" s="11">
        <v>255.0</v>
      </c>
      <c r="O797" s="12" t="s">
        <v>8103</v>
      </c>
      <c r="P797" s="12" t="s">
        <v>8043</v>
      </c>
      <c r="Q797" s="12" t="s">
        <v>8092</v>
      </c>
      <c r="R797" s="12" t="s">
        <v>35</v>
      </c>
      <c r="S797" s="12" t="s">
        <v>8045</v>
      </c>
      <c r="T797" s="11">
        <v>3.0E7</v>
      </c>
      <c r="U797" s="11">
        <v>2.105314565E9</v>
      </c>
      <c r="V797" s="11">
        <v>2017.0</v>
      </c>
      <c r="W797" s="12" t="s">
        <v>8076</v>
      </c>
      <c r="X797" s="12" t="s">
        <v>8077</v>
      </c>
      <c r="Y797" s="12" t="s">
        <v>8169</v>
      </c>
      <c r="Z797" s="18">
        <v>45461.958333333336</v>
      </c>
      <c r="AA797" s="12" t="s">
        <v>8049</v>
      </c>
    </row>
    <row r="798" ht="14.25" customHeight="1">
      <c r="A798" s="3">
        <v>1049.0</v>
      </c>
      <c r="B798" s="3">
        <v>1265.0</v>
      </c>
      <c r="C798" s="3">
        <v>2004.0</v>
      </c>
      <c r="D798" s="3">
        <v>2021.0</v>
      </c>
      <c r="E798" s="4" t="s">
        <v>8168</v>
      </c>
      <c r="F798" s="3">
        <v>18.0</v>
      </c>
      <c r="G798" s="4" t="s">
        <v>7801</v>
      </c>
      <c r="H798" s="3">
        <v>1.83869179E8</v>
      </c>
      <c r="I798" s="4" t="s">
        <v>8040</v>
      </c>
      <c r="J798" s="4" t="s">
        <v>44</v>
      </c>
      <c r="K798" s="3">
        <v>4675.0</v>
      </c>
      <c r="L798" s="4" t="s">
        <v>8102</v>
      </c>
      <c r="M798" s="3">
        <v>1500.0</v>
      </c>
      <c r="N798" s="3">
        <v>255.0</v>
      </c>
      <c r="O798" s="4" t="s">
        <v>8103</v>
      </c>
      <c r="P798" s="4" t="s">
        <v>8043</v>
      </c>
      <c r="Q798" s="4" t="s">
        <v>8092</v>
      </c>
      <c r="R798" s="4" t="s">
        <v>35</v>
      </c>
      <c r="S798" s="4" t="s">
        <v>8045</v>
      </c>
      <c r="T798" s="3">
        <v>9655223.0</v>
      </c>
      <c r="U798" s="3">
        <v>9.65522314E8</v>
      </c>
      <c r="V798" s="3">
        <v>2018.0</v>
      </c>
      <c r="W798" s="4" t="s">
        <v>8076</v>
      </c>
      <c r="X798" s="4" t="s">
        <v>8077</v>
      </c>
      <c r="Y798" s="4" t="s">
        <v>8169</v>
      </c>
      <c r="Z798" s="17">
        <v>45461.958333333336</v>
      </c>
      <c r="AA798" s="4" t="s">
        <v>8049</v>
      </c>
    </row>
    <row r="799" ht="14.25" customHeight="1">
      <c r="A799" s="11">
        <v>1049.0</v>
      </c>
      <c r="B799" s="11">
        <v>1265.0</v>
      </c>
      <c r="C799" s="11">
        <v>2004.0</v>
      </c>
      <c r="D799" s="11">
        <v>2021.0</v>
      </c>
      <c r="E799" s="12" t="s">
        <v>8168</v>
      </c>
      <c r="F799" s="11">
        <v>18.0</v>
      </c>
      <c r="G799" s="12" t="s">
        <v>7801</v>
      </c>
      <c r="H799" s="11">
        <v>1.83869179E8</v>
      </c>
      <c r="I799" s="12" t="s">
        <v>8040</v>
      </c>
      <c r="J799" s="12" t="s">
        <v>44</v>
      </c>
      <c r="K799" s="11">
        <v>4675.0</v>
      </c>
      <c r="L799" s="12" t="s">
        <v>8102</v>
      </c>
      <c r="M799" s="11">
        <v>1500.0</v>
      </c>
      <c r="N799" s="11">
        <v>255.0</v>
      </c>
      <c r="O799" s="12" t="s">
        <v>8103</v>
      </c>
      <c r="P799" s="12" t="s">
        <v>8043</v>
      </c>
      <c r="Q799" s="12" t="s">
        <v>8092</v>
      </c>
      <c r="R799" s="12" t="s">
        <v>8098</v>
      </c>
      <c r="S799" s="12" t="s">
        <v>8099</v>
      </c>
      <c r="T799" s="11">
        <v>6724882.0</v>
      </c>
      <c r="U799" s="11">
        <v>1.197925614E9</v>
      </c>
      <c r="V799" s="11">
        <v>2021.0</v>
      </c>
      <c r="W799" s="12" t="s">
        <v>8076</v>
      </c>
      <c r="X799" s="12" t="s">
        <v>8077</v>
      </c>
      <c r="Y799" s="12" t="s">
        <v>8169</v>
      </c>
      <c r="Z799" s="18">
        <v>45461.958333333336</v>
      </c>
      <c r="AA799" s="12" t="s">
        <v>8049</v>
      </c>
    </row>
    <row r="800" ht="14.25" customHeight="1">
      <c r="A800" s="3">
        <v>1049.0</v>
      </c>
      <c r="B800" s="3">
        <v>1265.0</v>
      </c>
      <c r="C800" s="3">
        <v>2004.0</v>
      </c>
      <c r="D800" s="3">
        <v>2021.0</v>
      </c>
      <c r="E800" s="4" t="s">
        <v>8168</v>
      </c>
      <c r="F800" s="3">
        <v>18.0</v>
      </c>
      <c r="G800" s="4" t="s">
        <v>7801</v>
      </c>
      <c r="H800" s="3">
        <v>1.83869179E8</v>
      </c>
      <c r="I800" s="4" t="s">
        <v>8040</v>
      </c>
      <c r="J800" s="4" t="s">
        <v>44</v>
      </c>
      <c r="K800" s="3">
        <v>4675.0</v>
      </c>
      <c r="L800" s="4" t="s">
        <v>8160</v>
      </c>
      <c r="M800" s="3">
        <v>11606.0</v>
      </c>
      <c r="N800" s="3">
        <v>1973.0</v>
      </c>
      <c r="O800" s="4" t="s">
        <v>8101</v>
      </c>
      <c r="P800" s="4" t="s">
        <v>8043</v>
      </c>
      <c r="Q800" s="4" t="s">
        <v>8092</v>
      </c>
      <c r="R800" s="4" t="s">
        <v>8093</v>
      </c>
      <c r="S800" s="4" t="s">
        <v>8094</v>
      </c>
      <c r="T800" s="3">
        <v>2.0061901E7</v>
      </c>
      <c r="U800" s="3">
        <v>2.090182423E9</v>
      </c>
      <c r="V800" s="3">
        <v>2021.0</v>
      </c>
      <c r="W800" s="4" t="s">
        <v>8076</v>
      </c>
      <c r="X800" s="4" t="s">
        <v>8077</v>
      </c>
      <c r="Y800" s="4" t="s">
        <v>8169</v>
      </c>
      <c r="Z800" s="17">
        <v>45461.958333333336</v>
      </c>
      <c r="AA800" s="4" t="s">
        <v>8049</v>
      </c>
    </row>
    <row r="801" ht="14.25" customHeight="1">
      <c r="A801" s="11">
        <v>1049.0</v>
      </c>
      <c r="B801" s="11">
        <v>1265.0</v>
      </c>
      <c r="C801" s="11">
        <v>2004.0</v>
      </c>
      <c r="D801" s="11">
        <v>2021.0</v>
      </c>
      <c r="E801" s="12" t="s">
        <v>8168</v>
      </c>
      <c r="F801" s="11">
        <v>18.0</v>
      </c>
      <c r="G801" s="12" t="s">
        <v>7801</v>
      </c>
      <c r="H801" s="11">
        <v>1.83869179E8</v>
      </c>
      <c r="I801" s="12" t="s">
        <v>8040</v>
      </c>
      <c r="J801" s="12" t="s">
        <v>44</v>
      </c>
      <c r="K801" s="11">
        <v>4675.0</v>
      </c>
      <c r="L801" s="12" t="s">
        <v>8160</v>
      </c>
      <c r="M801" s="11">
        <v>11606.0</v>
      </c>
      <c r="N801" s="11">
        <v>1973.0</v>
      </c>
      <c r="O801" s="12" t="s">
        <v>8101</v>
      </c>
      <c r="P801" s="12" t="s">
        <v>8043</v>
      </c>
      <c r="Q801" s="12" t="s">
        <v>8092</v>
      </c>
      <c r="R801" s="12" t="s">
        <v>8093</v>
      </c>
      <c r="S801" s="12" t="s">
        <v>8094</v>
      </c>
      <c r="T801" s="11">
        <v>3.7554137E7</v>
      </c>
      <c r="U801" s="11">
        <v>1.27253399E8</v>
      </c>
      <c r="V801" s="11">
        <v>2019.0</v>
      </c>
      <c r="W801" s="12" t="s">
        <v>8076</v>
      </c>
      <c r="X801" s="12" t="s">
        <v>8077</v>
      </c>
      <c r="Y801" s="12" t="s">
        <v>8169</v>
      </c>
      <c r="Z801" s="18">
        <v>45461.958333333336</v>
      </c>
      <c r="AA801" s="12" t="s">
        <v>8049</v>
      </c>
    </row>
    <row r="802" ht="14.25" customHeight="1">
      <c r="A802" s="3">
        <v>1049.0</v>
      </c>
      <c r="B802" s="3">
        <v>1265.0</v>
      </c>
      <c r="C802" s="3">
        <v>2004.0</v>
      </c>
      <c r="D802" s="3">
        <v>2021.0</v>
      </c>
      <c r="E802" s="4" t="s">
        <v>8168</v>
      </c>
      <c r="F802" s="3">
        <v>18.0</v>
      </c>
      <c r="G802" s="4" t="s">
        <v>7801</v>
      </c>
      <c r="H802" s="3">
        <v>1.83869179E8</v>
      </c>
      <c r="I802" s="4" t="s">
        <v>8040</v>
      </c>
      <c r="J802" s="4" t="s">
        <v>44</v>
      </c>
      <c r="K802" s="3">
        <v>4675.0</v>
      </c>
      <c r="L802" s="4" t="s">
        <v>8160</v>
      </c>
      <c r="M802" s="3">
        <v>11606.0</v>
      </c>
      <c r="N802" s="3">
        <v>1973.0</v>
      </c>
      <c r="O802" s="4" t="s">
        <v>8101</v>
      </c>
      <c r="P802" s="4" t="s">
        <v>8043</v>
      </c>
      <c r="Q802" s="4" t="s">
        <v>8092</v>
      </c>
      <c r="R802" s="4" t="s">
        <v>35</v>
      </c>
      <c r="S802" s="4" t="s">
        <v>8045</v>
      </c>
      <c r="T802" s="3">
        <v>2.2693725E7</v>
      </c>
      <c r="U802" s="3">
        <v>9.65447016E8</v>
      </c>
      <c r="V802" s="3">
        <v>2016.0</v>
      </c>
      <c r="W802" s="4" t="s">
        <v>8076</v>
      </c>
      <c r="X802" s="4" t="s">
        <v>8077</v>
      </c>
      <c r="Y802" s="4" t="s">
        <v>8169</v>
      </c>
      <c r="Z802" s="17">
        <v>45461.958333333336</v>
      </c>
      <c r="AA802" s="4" t="s">
        <v>8049</v>
      </c>
    </row>
    <row r="803" ht="14.25" customHeight="1">
      <c r="A803" s="11">
        <v>1049.0</v>
      </c>
      <c r="B803" s="11">
        <v>1265.0</v>
      </c>
      <c r="C803" s="11">
        <v>2004.0</v>
      </c>
      <c r="D803" s="11">
        <v>2021.0</v>
      </c>
      <c r="E803" s="12" t="s">
        <v>8168</v>
      </c>
      <c r="F803" s="11">
        <v>18.0</v>
      </c>
      <c r="G803" s="12" t="s">
        <v>7801</v>
      </c>
      <c r="H803" s="11">
        <v>1.83869179E8</v>
      </c>
      <c r="I803" s="12" t="s">
        <v>8040</v>
      </c>
      <c r="J803" s="12" t="s">
        <v>44</v>
      </c>
      <c r="K803" s="11">
        <v>4675.0</v>
      </c>
      <c r="L803" s="12" t="s">
        <v>8160</v>
      </c>
      <c r="M803" s="11">
        <v>11606.0</v>
      </c>
      <c r="N803" s="11">
        <v>1973.0</v>
      </c>
      <c r="O803" s="12" t="s">
        <v>8101</v>
      </c>
      <c r="P803" s="12" t="s">
        <v>8043</v>
      </c>
      <c r="Q803" s="12" t="s">
        <v>8092</v>
      </c>
      <c r="R803" s="12" t="s">
        <v>35</v>
      </c>
      <c r="S803" s="12" t="s">
        <v>8045</v>
      </c>
      <c r="T803" s="11">
        <v>3.0E7</v>
      </c>
      <c r="U803" s="11">
        <v>2.105314565E9</v>
      </c>
      <c r="V803" s="11">
        <v>2017.0</v>
      </c>
      <c r="W803" s="12" t="s">
        <v>8076</v>
      </c>
      <c r="X803" s="12" t="s">
        <v>8077</v>
      </c>
      <c r="Y803" s="12" t="s">
        <v>8169</v>
      </c>
      <c r="Z803" s="18">
        <v>45461.958333333336</v>
      </c>
      <c r="AA803" s="12" t="s">
        <v>8049</v>
      </c>
    </row>
    <row r="804" ht="14.25" customHeight="1">
      <c r="A804" s="3">
        <v>1049.0</v>
      </c>
      <c r="B804" s="3">
        <v>1265.0</v>
      </c>
      <c r="C804" s="3">
        <v>2004.0</v>
      </c>
      <c r="D804" s="3">
        <v>2021.0</v>
      </c>
      <c r="E804" s="4" t="s">
        <v>8168</v>
      </c>
      <c r="F804" s="3">
        <v>18.0</v>
      </c>
      <c r="G804" s="4" t="s">
        <v>7801</v>
      </c>
      <c r="H804" s="3">
        <v>1.83869179E8</v>
      </c>
      <c r="I804" s="4" t="s">
        <v>8040</v>
      </c>
      <c r="J804" s="4" t="s">
        <v>44</v>
      </c>
      <c r="K804" s="3">
        <v>4675.0</v>
      </c>
      <c r="L804" s="4" t="s">
        <v>8160</v>
      </c>
      <c r="M804" s="3">
        <v>11606.0</v>
      </c>
      <c r="N804" s="3">
        <v>1973.0</v>
      </c>
      <c r="O804" s="4" t="s">
        <v>8101</v>
      </c>
      <c r="P804" s="4" t="s">
        <v>8043</v>
      </c>
      <c r="Q804" s="4" t="s">
        <v>8092</v>
      </c>
      <c r="R804" s="4" t="s">
        <v>35</v>
      </c>
      <c r="S804" s="4" t="s">
        <v>8045</v>
      </c>
      <c r="T804" s="3">
        <v>9655223.0</v>
      </c>
      <c r="U804" s="3">
        <v>9.65522314E8</v>
      </c>
      <c r="V804" s="3">
        <v>2018.0</v>
      </c>
      <c r="W804" s="4" t="s">
        <v>8076</v>
      </c>
      <c r="X804" s="4" t="s">
        <v>8077</v>
      </c>
      <c r="Y804" s="4" t="s">
        <v>8169</v>
      </c>
      <c r="Z804" s="17">
        <v>45461.958333333336</v>
      </c>
      <c r="AA804" s="4" t="s">
        <v>8049</v>
      </c>
    </row>
    <row r="805" ht="14.25" customHeight="1">
      <c r="A805" s="11">
        <v>1049.0</v>
      </c>
      <c r="B805" s="11">
        <v>1265.0</v>
      </c>
      <c r="C805" s="11">
        <v>2004.0</v>
      </c>
      <c r="D805" s="11">
        <v>2021.0</v>
      </c>
      <c r="E805" s="12" t="s">
        <v>8168</v>
      </c>
      <c r="F805" s="11">
        <v>18.0</v>
      </c>
      <c r="G805" s="12" t="s">
        <v>7801</v>
      </c>
      <c r="H805" s="11">
        <v>1.83869179E8</v>
      </c>
      <c r="I805" s="12" t="s">
        <v>8040</v>
      </c>
      <c r="J805" s="12" t="s">
        <v>44</v>
      </c>
      <c r="K805" s="11">
        <v>4675.0</v>
      </c>
      <c r="L805" s="12" t="s">
        <v>8160</v>
      </c>
      <c r="M805" s="11">
        <v>11606.0</v>
      </c>
      <c r="N805" s="11">
        <v>1973.0</v>
      </c>
      <c r="O805" s="12" t="s">
        <v>8101</v>
      </c>
      <c r="P805" s="12" t="s">
        <v>8043</v>
      </c>
      <c r="Q805" s="12" t="s">
        <v>8092</v>
      </c>
      <c r="R805" s="12" t="s">
        <v>8098</v>
      </c>
      <c r="S805" s="12" t="s">
        <v>8099</v>
      </c>
      <c r="T805" s="11">
        <v>6724882.0</v>
      </c>
      <c r="U805" s="11">
        <v>1.197925614E9</v>
      </c>
      <c r="V805" s="11">
        <v>2021.0</v>
      </c>
      <c r="W805" s="12" t="s">
        <v>8076</v>
      </c>
      <c r="X805" s="12" t="s">
        <v>8077</v>
      </c>
      <c r="Y805" s="12" t="s">
        <v>8169</v>
      </c>
      <c r="Z805" s="18">
        <v>45461.958333333336</v>
      </c>
      <c r="AA805" s="12" t="s">
        <v>8049</v>
      </c>
    </row>
    <row r="806" ht="14.25" customHeight="1">
      <c r="A806" s="3">
        <v>1042.0</v>
      </c>
      <c r="B806" s="3">
        <v>5329.0</v>
      </c>
      <c r="C806" s="3">
        <v>2007.0</v>
      </c>
      <c r="D806" s="3">
        <v>2022.0</v>
      </c>
      <c r="E806" s="4" t="s">
        <v>8170</v>
      </c>
      <c r="F806" s="3">
        <v>16.0</v>
      </c>
      <c r="G806" s="4" t="s">
        <v>7801</v>
      </c>
      <c r="H806" s="3">
        <v>4.26402585E8</v>
      </c>
      <c r="I806" s="4" t="s">
        <v>8040</v>
      </c>
      <c r="J806" s="4" t="s">
        <v>44</v>
      </c>
      <c r="K806" s="3">
        <v>232.0</v>
      </c>
      <c r="L806" s="4" t="s">
        <v>8160</v>
      </c>
      <c r="M806" s="3">
        <v>10407.0</v>
      </c>
      <c r="N806" s="3">
        <v>10407.0</v>
      </c>
      <c r="O806" s="4" t="s">
        <v>8101</v>
      </c>
      <c r="P806" s="4" t="s">
        <v>8043</v>
      </c>
      <c r="Q806" s="4" t="s">
        <v>8092</v>
      </c>
      <c r="R806" s="4" t="s">
        <v>8096</v>
      </c>
      <c r="S806" s="4" t="s">
        <v>8097</v>
      </c>
      <c r="T806" s="3">
        <v>1.12801484E8</v>
      </c>
      <c r="U806" s="3">
        <v>7.9760609E7</v>
      </c>
      <c r="V806" s="3">
        <v>2021.0</v>
      </c>
      <c r="W806" s="4" t="s">
        <v>8076</v>
      </c>
      <c r="X806" s="4" t="s">
        <v>8171</v>
      </c>
      <c r="Y806" s="4" t="s">
        <v>8172</v>
      </c>
      <c r="Z806" s="17">
        <v>45461.958333333336</v>
      </c>
      <c r="AA806" s="4" t="s">
        <v>8049</v>
      </c>
    </row>
    <row r="807" ht="14.25" customHeight="1">
      <c r="A807" s="11">
        <v>1042.0</v>
      </c>
      <c r="B807" s="11">
        <v>5329.0</v>
      </c>
      <c r="C807" s="11">
        <v>2007.0</v>
      </c>
      <c r="D807" s="11">
        <v>2022.0</v>
      </c>
      <c r="E807" s="12" t="s">
        <v>8170</v>
      </c>
      <c r="F807" s="11">
        <v>16.0</v>
      </c>
      <c r="G807" s="12" t="s">
        <v>7801</v>
      </c>
      <c r="H807" s="11">
        <v>4.26402585E8</v>
      </c>
      <c r="I807" s="12" t="s">
        <v>8040</v>
      </c>
      <c r="J807" s="12" t="s">
        <v>44</v>
      </c>
      <c r="K807" s="11">
        <v>232.0</v>
      </c>
      <c r="L807" s="12" t="s">
        <v>8160</v>
      </c>
      <c r="M807" s="11">
        <v>10407.0</v>
      </c>
      <c r="N807" s="11">
        <v>10407.0</v>
      </c>
      <c r="O807" s="12" t="s">
        <v>8101</v>
      </c>
      <c r="P807" s="12" t="s">
        <v>8043</v>
      </c>
      <c r="Q807" s="12" t="s">
        <v>8092</v>
      </c>
      <c r="R807" s="12" t="s">
        <v>35</v>
      </c>
      <c r="S807" s="12" t="s">
        <v>8045</v>
      </c>
      <c r="T807" s="11">
        <v>2.6752897E7</v>
      </c>
      <c r="U807" s="11">
        <v>5.1711565E7</v>
      </c>
      <c r="V807" s="11">
        <v>2017.0</v>
      </c>
      <c r="W807" s="12" t="s">
        <v>8076</v>
      </c>
      <c r="X807" s="12" t="s">
        <v>8171</v>
      </c>
      <c r="Y807" s="12" t="s">
        <v>8172</v>
      </c>
      <c r="Z807" s="18">
        <v>45461.958333333336</v>
      </c>
      <c r="AA807" s="12" t="s">
        <v>8049</v>
      </c>
    </row>
    <row r="808" ht="14.25" customHeight="1">
      <c r="A808" s="3">
        <v>1042.0</v>
      </c>
      <c r="B808" s="3">
        <v>5329.0</v>
      </c>
      <c r="C808" s="3">
        <v>2007.0</v>
      </c>
      <c r="D808" s="3">
        <v>2022.0</v>
      </c>
      <c r="E808" s="4" t="s">
        <v>8170</v>
      </c>
      <c r="F808" s="3">
        <v>16.0</v>
      </c>
      <c r="G808" s="4" t="s">
        <v>7801</v>
      </c>
      <c r="H808" s="3">
        <v>4.26402585E8</v>
      </c>
      <c r="I808" s="4" t="s">
        <v>8040</v>
      </c>
      <c r="J808" s="4" t="s">
        <v>44</v>
      </c>
      <c r="K808" s="3">
        <v>232.0</v>
      </c>
      <c r="L808" s="4" t="s">
        <v>8160</v>
      </c>
      <c r="M808" s="3">
        <v>10407.0</v>
      </c>
      <c r="N808" s="3">
        <v>10407.0</v>
      </c>
      <c r="O808" s="4" t="s">
        <v>8101</v>
      </c>
      <c r="P808" s="4" t="s">
        <v>8043</v>
      </c>
      <c r="Q808" s="4" t="s">
        <v>8092</v>
      </c>
      <c r="R808" s="4" t="s">
        <v>35</v>
      </c>
      <c r="S808" s="4" t="s">
        <v>8045</v>
      </c>
      <c r="T808" s="3">
        <v>3.3893526E7</v>
      </c>
      <c r="U808" s="3">
        <v>1.11257578E8</v>
      </c>
      <c r="V808" s="3">
        <v>2016.0</v>
      </c>
      <c r="W808" s="4" t="s">
        <v>8076</v>
      </c>
      <c r="X808" s="4" t="s">
        <v>8171</v>
      </c>
      <c r="Y808" s="4" t="s">
        <v>8172</v>
      </c>
      <c r="Z808" s="17">
        <v>45461.958333333336</v>
      </c>
      <c r="AA808" s="4" t="s">
        <v>8049</v>
      </c>
    </row>
    <row r="809" ht="14.25" customHeight="1">
      <c r="A809" s="11">
        <v>1042.0</v>
      </c>
      <c r="B809" s="11">
        <v>5329.0</v>
      </c>
      <c r="C809" s="11">
        <v>2007.0</v>
      </c>
      <c r="D809" s="11">
        <v>2022.0</v>
      </c>
      <c r="E809" s="12" t="s">
        <v>8170</v>
      </c>
      <c r="F809" s="11">
        <v>16.0</v>
      </c>
      <c r="G809" s="12" t="s">
        <v>7801</v>
      </c>
      <c r="H809" s="11">
        <v>4.26402585E8</v>
      </c>
      <c r="I809" s="12" t="s">
        <v>8040</v>
      </c>
      <c r="J809" s="12" t="s">
        <v>44</v>
      </c>
      <c r="K809" s="11">
        <v>232.0</v>
      </c>
      <c r="L809" s="12" t="s">
        <v>8160</v>
      </c>
      <c r="M809" s="11">
        <v>10407.0</v>
      </c>
      <c r="N809" s="11">
        <v>10407.0</v>
      </c>
      <c r="O809" s="12" t="s">
        <v>8101</v>
      </c>
      <c r="P809" s="12" t="s">
        <v>8043</v>
      </c>
      <c r="Q809" s="12" t="s">
        <v>8092</v>
      </c>
      <c r="R809" s="12" t="s">
        <v>35</v>
      </c>
      <c r="S809" s="12" t="s">
        <v>8045</v>
      </c>
      <c r="T809" s="11">
        <v>4.1643363E7</v>
      </c>
      <c r="U809" s="11">
        <v>2.84405841E8</v>
      </c>
      <c r="V809" s="11">
        <v>2018.0</v>
      </c>
      <c r="W809" s="12" t="s">
        <v>8076</v>
      </c>
      <c r="X809" s="12" t="s">
        <v>8171</v>
      </c>
      <c r="Y809" s="12" t="s">
        <v>8172</v>
      </c>
      <c r="Z809" s="18">
        <v>45461.958333333336</v>
      </c>
      <c r="AA809" s="12" t="s">
        <v>8049</v>
      </c>
    </row>
    <row r="810" ht="14.25" customHeight="1">
      <c r="A810" s="3">
        <v>1030.0</v>
      </c>
      <c r="B810" s="3">
        <v>1603.0</v>
      </c>
      <c r="C810" s="3">
        <v>2012.0</v>
      </c>
      <c r="D810" s="3">
        <v>2021.0</v>
      </c>
      <c r="E810" s="4" t="s">
        <v>8173</v>
      </c>
      <c r="F810" s="3">
        <v>10.0</v>
      </c>
      <c r="G810" s="4" t="s">
        <v>7801</v>
      </c>
      <c r="H810" s="3">
        <v>1.78222286E8</v>
      </c>
      <c r="I810" s="4" t="s">
        <v>8040</v>
      </c>
      <c r="J810" s="4" t="s">
        <v>44</v>
      </c>
      <c r="K810" s="3">
        <v>2557.0</v>
      </c>
      <c r="L810" s="4" t="s">
        <v>8102</v>
      </c>
      <c r="M810" s="3">
        <v>300.0</v>
      </c>
      <c r="N810" s="3">
        <v>241.0</v>
      </c>
      <c r="O810" s="4" t="s">
        <v>8103</v>
      </c>
      <c r="P810" s="4" t="s">
        <v>8043</v>
      </c>
      <c r="Q810" s="4" t="s">
        <v>8092</v>
      </c>
      <c r="R810" s="4" t="s">
        <v>8093</v>
      </c>
      <c r="S810" s="4" t="s">
        <v>8094</v>
      </c>
      <c r="T810" s="3">
        <v>3.405424E7</v>
      </c>
      <c r="U810" s="3">
        <v>2.711620584E9</v>
      </c>
      <c r="V810" s="3">
        <v>2019.0</v>
      </c>
      <c r="W810" s="4" t="s">
        <v>8064</v>
      </c>
      <c r="X810" s="4" t="s">
        <v>8145</v>
      </c>
      <c r="Y810" s="4" t="s">
        <v>8174</v>
      </c>
      <c r="Z810" s="17">
        <v>45461.958333333336</v>
      </c>
      <c r="AA810" s="4" t="s">
        <v>8049</v>
      </c>
    </row>
    <row r="811" ht="14.25" customHeight="1">
      <c r="A811" s="11">
        <v>1030.0</v>
      </c>
      <c r="B811" s="11">
        <v>1603.0</v>
      </c>
      <c r="C811" s="11">
        <v>2012.0</v>
      </c>
      <c r="D811" s="11">
        <v>2021.0</v>
      </c>
      <c r="E811" s="12" t="s">
        <v>8173</v>
      </c>
      <c r="F811" s="11">
        <v>10.0</v>
      </c>
      <c r="G811" s="12" t="s">
        <v>7801</v>
      </c>
      <c r="H811" s="11">
        <v>1.78222286E8</v>
      </c>
      <c r="I811" s="12" t="s">
        <v>8040</v>
      </c>
      <c r="J811" s="12" t="s">
        <v>44</v>
      </c>
      <c r="K811" s="11">
        <v>2557.0</v>
      </c>
      <c r="L811" s="12" t="s">
        <v>8102</v>
      </c>
      <c r="M811" s="11">
        <v>300.0</v>
      </c>
      <c r="N811" s="11">
        <v>241.0</v>
      </c>
      <c r="O811" s="12" t="s">
        <v>8103</v>
      </c>
      <c r="P811" s="12" t="s">
        <v>8043</v>
      </c>
      <c r="Q811" s="12" t="s">
        <v>8092</v>
      </c>
      <c r="R811" s="12" t="s">
        <v>35</v>
      </c>
      <c r="S811" s="12" t="s">
        <v>8045</v>
      </c>
      <c r="T811" s="11">
        <v>3.2197378E7</v>
      </c>
      <c r="U811" s="11">
        <v>1.132607319E9</v>
      </c>
      <c r="V811" s="11">
        <v>2017.0</v>
      </c>
      <c r="W811" s="12" t="s">
        <v>8064</v>
      </c>
      <c r="X811" s="12" t="s">
        <v>8145</v>
      </c>
      <c r="Y811" s="12" t="s">
        <v>8174</v>
      </c>
      <c r="Z811" s="18">
        <v>45461.958333333336</v>
      </c>
      <c r="AA811" s="12" t="s">
        <v>8049</v>
      </c>
    </row>
    <row r="812" ht="14.25" customHeight="1">
      <c r="A812" s="3">
        <v>1030.0</v>
      </c>
      <c r="B812" s="3">
        <v>1603.0</v>
      </c>
      <c r="C812" s="3">
        <v>2012.0</v>
      </c>
      <c r="D812" s="3">
        <v>2021.0</v>
      </c>
      <c r="E812" s="4" t="s">
        <v>8173</v>
      </c>
      <c r="F812" s="3">
        <v>10.0</v>
      </c>
      <c r="G812" s="4" t="s">
        <v>7801</v>
      </c>
      <c r="H812" s="3">
        <v>1.78222286E8</v>
      </c>
      <c r="I812" s="4" t="s">
        <v>8040</v>
      </c>
      <c r="J812" s="4" t="s">
        <v>44</v>
      </c>
      <c r="K812" s="3">
        <v>2557.0</v>
      </c>
      <c r="L812" s="4" t="s">
        <v>8102</v>
      </c>
      <c r="M812" s="3">
        <v>300.0</v>
      </c>
      <c r="N812" s="3">
        <v>241.0</v>
      </c>
      <c r="O812" s="4" t="s">
        <v>8103</v>
      </c>
      <c r="P812" s="4" t="s">
        <v>8043</v>
      </c>
      <c r="Q812" s="4" t="s">
        <v>8092</v>
      </c>
      <c r="R812" s="4" t="s">
        <v>35</v>
      </c>
      <c r="S812" s="4" t="s">
        <v>8045</v>
      </c>
      <c r="T812" s="3">
        <v>4523253.0</v>
      </c>
      <c r="U812" s="3">
        <v>0.0</v>
      </c>
      <c r="V812" s="3">
        <v>2021.0</v>
      </c>
      <c r="W812" s="4" t="s">
        <v>8064</v>
      </c>
      <c r="X812" s="4" t="s">
        <v>8145</v>
      </c>
      <c r="Y812" s="4" t="s">
        <v>8174</v>
      </c>
      <c r="Z812" s="17">
        <v>45461.958333333336</v>
      </c>
      <c r="AA812" s="4" t="s">
        <v>8049</v>
      </c>
    </row>
    <row r="813" ht="14.25" customHeight="1">
      <c r="A813" s="11">
        <v>1030.0</v>
      </c>
      <c r="B813" s="11">
        <v>1603.0</v>
      </c>
      <c r="C813" s="11">
        <v>2012.0</v>
      </c>
      <c r="D813" s="11">
        <v>2021.0</v>
      </c>
      <c r="E813" s="12" t="s">
        <v>8173</v>
      </c>
      <c r="F813" s="11">
        <v>10.0</v>
      </c>
      <c r="G813" s="12" t="s">
        <v>7801</v>
      </c>
      <c r="H813" s="11">
        <v>1.78222286E8</v>
      </c>
      <c r="I813" s="12" t="s">
        <v>8040</v>
      </c>
      <c r="J813" s="12" t="s">
        <v>44</v>
      </c>
      <c r="K813" s="11">
        <v>2557.0</v>
      </c>
      <c r="L813" s="12" t="s">
        <v>8102</v>
      </c>
      <c r="M813" s="11">
        <v>300.0</v>
      </c>
      <c r="N813" s="11">
        <v>241.0</v>
      </c>
      <c r="O813" s="12" t="s">
        <v>8103</v>
      </c>
      <c r="P813" s="12" t="s">
        <v>8043</v>
      </c>
      <c r="Q813" s="12" t="s">
        <v>8092</v>
      </c>
      <c r="R813" s="12" t="s">
        <v>35</v>
      </c>
      <c r="S813" s="12" t="s">
        <v>8045</v>
      </c>
      <c r="T813" s="11">
        <v>7145312.0</v>
      </c>
      <c r="U813" s="11">
        <v>7.14531242E8</v>
      </c>
      <c r="V813" s="11">
        <v>2018.0</v>
      </c>
      <c r="W813" s="12" t="s">
        <v>8064</v>
      </c>
      <c r="X813" s="12" t="s">
        <v>8145</v>
      </c>
      <c r="Y813" s="12" t="s">
        <v>8174</v>
      </c>
      <c r="Z813" s="18">
        <v>45461.958333333336</v>
      </c>
      <c r="AA813" s="12" t="s">
        <v>8049</v>
      </c>
    </row>
    <row r="814" ht="14.25" customHeight="1">
      <c r="A814" s="3">
        <v>1030.0</v>
      </c>
      <c r="B814" s="3">
        <v>1603.0</v>
      </c>
      <c r="C814" s="3">
        <v>2012.0</v>
      </c>
      <c r="D814" s="3">
        <v>2021.0</v>
      </c>
      <c r="E814" s="4" t="s">
        <v>8173</v>
      </c>
      <c r="F814" s="3">
        <v>10.0</v>
      </c>
      <c r="G814" s="4" t="s">
        <v>7801</v>
      </c>
      <c r="H814" s="3">
        <v>1.78222286E8</v>
      </c>
      <c r="I814" s="4" t="s">
        <v>8040</v>
      </c>
      <c r="J814" s="4" t="s">
        <v>44</v>
      </c>
      <c r="K814" s="3">
        <v>2557.0</v>
      </c>
      <c r="L814" s="4" t="s">
        <v>8175</v>
      </c>
      <c r="M814" s="3">
        <v>0.0</v>
      </c>
      <c r="N814" s="3">
        <v>0.0</v>
      </c>
      <c r="O814" s="4" t="s">
        <v>8101</v>
      </c>
      <c r="P814" s="4" t="s">
        <v>8043</v>
      </c>
      <c r="Q814" s="4" t="s">
        <v>8092</v>
      </c>
      <c r="R814" s="4" t="s">
        <v>8093</v>
      </c>
      <c r="S814" s="4" t="s">
        <v>8094</v>
      </c>
      <c r="T814" s="3">
        <v>3.405424E7</v>
      </c>
      <c r="U814" s="3">
        <v>2.711620584E9</v>
      </c>
      <c r="V814" s="3">
        <v>2019.0</v>
      </c>
      <c r="W814" s="4" t="s">
        <v>8064</v>
      </c>
      <c r="X814" s="4" t="s">
        <v>8145</v>
      </c>
      <c r="Y814" s="4" t="s">
        <v>8174</v>
      </c>
      <c r="Z814" s="17">
        <v>45461.958333333336</v>
      </c>
      <c r="AA814" s="4" t="s">
        <v>8049</v>
      </c>
    </row>
    <row r="815" ht="14.25" customHeight="1">
      <c r="A815" s="11">
        <v>1030.0</v>
      </c>
      <c r="B815" s="11">
        <v>1603.0</v>
      </c>
      <c r="C815" s="11">
        <v>2012.0</v>
      </c>
      <c r="D815" s="11">
        <v>2021.0</v>
      </c>
      <c r="E815" s="12" t="s">
        <v>8173</v>
      </c>
      <c r="F815" s="11">
        <v>10.0</v>
      </c>
      <c r="G815" s="12" t="s">
        <v>7801</v>
      </c>
      <c r="H815" s="11">
        <v>1.78222286E8</v>
      </c>
      <c r="I815" s="12" t="s">
        <v>8040</v>
      </c>
      <c r="J815" s="12" t="s">
        <v>44</v>
      </c>
      <c r="K815" s="11">
        <v>2557.0</v>
      </c>
      <c r="L815" s="12" t="s">
        <v>8175</v>
      </c>
      <c r="M815" s="11">
        <v>0.0</v>
      </c>
      <c r="N815" s="11">
        <v>0.0</v>
      </c>
      <c r="O815" s="12" t="s">
        <v>8101</v>
      </c>
      <c r="P815" s="12" t="s">
        <v>8043</v>
      </c>
      <c r="Q815" s="12" t="s">
        <v>8092</v>
      </c>
      <c r="R815" s="12" t="s">
        <v>35</v>
      </c>
      <c r="S815" s="12" t="s">
        <v>8045</v>
      </c>
      <c r="T815" s="11">
        <v>3.2197378E7</v>
      </c>
      <c r="U815" s="11">
        <v>1.132607319E9</v>
      </c>
      <c r="V815" s="11">
        <v>2017.0</v>
      </c>
      <c r="W815" s="12" t="s">
        <v>8064</v>
      </c>
      <c r="X815" s="12" t="s">
        <v>8145</v>
      </c>
      <c r="Y815" s="12" t="s">
        <v>8174</v>
      </c>
      <c r="Z815" s="18">
        <v>45461.958333333336</v>
      </c>
      <c r="AA815" s="12" t="s">
        <v>8049</v>
      </c>
    </row>
    <row r="816" ht="14.25" customHeight="1">
      <c r="A816" s="3">
        <v>1030.0</v>
      </c>
      <c r="B816" s="3">
        <v>1603.0</v>
      </c>
      <c r="C816" s="3">
        <v>2012.0</v>
      </c>
      <c r="D816" s="3">
        <v>2021.0</v>
      </c>
      <c r="E816" s="4" t="s">
        <v>8173</v>
      </c>
      <c r="F816" s="3">
        <v>10.0</v>
      </c>
      <c r="G816" s="4" t="s">
        <v>7801</v>
      </c>
      <c r="H816" s="3">
        <v>1.78222286E8</v>
      </c>
      <c r="I816" s="4" t="s">
        <v>8040</v>
      </c>
      <c r="J816" s="4" t="s">
        <v>44</v>
      </c>
      <c r="K816" s="3">
        <v>2557.0</v>
      </c>
      <c r="L816" s="4" t="s">
        <v>8175</v>
      </c>
      <c r="M816" s="3">
        <v>0.0</v>
      </c>
      <c r="N816" s="3">
        <v>0.0</v>
      </c>
      <c r="O816" s="4" t="s">
        <v>8101</v>
      </c>
      <c r="P816" s="4" t="s">
        <v>8043</v>
      </c>
      <c r="Q816" s="4" t="s">
        <v>8092</v>
      </c>
      <c r="R816" s="4" t="s">
        <v>35</v>
      </c>
      <c r="S816" s="4" t="s">
        <v>8045</v>
      </c>
      <c r="T816" s="3">
        <v>4523253.0</v>
      </c>
      <c r="U816" s="3">
        <v>0.0</v>
      </c>
      <c r="V816" s="3">
        <v>2021.0</v>
      </c>
      <c r="W816" s="4" t="s">
        <v>8064</v>
      </c>
      <c r="X816" s="4" t="s">
        <v>8145</v>
      </c>
      <c r="Y816" s="4" t="s">
        <v>8174</v>
      </c>
      <c r="Z816" s="17">
        <v>45461.958333333336</v>
      </c>
      <c r="AA816" s="4" t="s">
        <v>8049</v>
      </c>
    </row>
    <row r="817" ht="14.25" customHeight="1">
      <c r="A817" s="11">
        <v>1030.0</v>
      </c>
      <c r="B817" s="11">
        <v>1603.0</v>
      </c>
      <c r="C817" s="11">
        <v>2012.0</v>
      </c>
      <c r="D817" s="11">
        <v>2021.0</v>
      </c>
      <c r="E817" s="12" t="s">
        <v>8173</v>
      </c>
      <c r="F817" s="11">
        <v>10.0</v>
      </c>
      <c r="G817" s="12" t="s">
        <v>7801</v>
      </c>
      <c r="H817" s="11">
        <v>1.78222286E8</v>
      </c>
      <c r="I817" s="12" t="s">
        <v>8040</v>
      </c>
      <c r="J817" s="12" t="s">
        <v>44</v>
      </c>
      <c r="K817" s="11">
        <v>2557.0</v>
      </c>
      <c r="L817" s="12" t="s">
        <v>8175</v>
      </c>
      <c r="M817" s="11">
        <v>0.0</v>
      </c>
      <c r="N817" s="11">
        <v>0.0</v>
      </c>
      <c r="O817" s="12" t="s">
        <v>8101</v>
      </c>
      <c r="P817" s="12" t="s">
        <v>8043</v>
      </c>
      <c r="Q817" s="12" t="s">
        <v>8092</v>
      </c>
      <c r="R817" s="12" t="s">
        <v>35</v>
      </c>
      <c r="S817" s="12" t="s">
        <v>8045</v>
      </c>
      <c r="T817" s="11">
        <v>7145312.0</v>
      </c>
      <c r="U817" s="11">
        <v>7.14531242E8</v>
      </c>
      <c r="V817" s="11">
        <v>2018.0</v>
      </c>
      <c r="W817" s="12" t="s">
        <v>8064</v>
      </c>
      <c r="X817" s="12" t="s">
        <v>8145</v>
      </c>
      <c r="Y817" s="12" t="s">
        <v>8174</v>
      </c>
      <c r="Z817" s="18">
        <v>45461.958333333336</v>
      </c>
      <c r="AA817" s="12" t="s">
        <v>8049</v>
      </c>
    </row>
    <row r="818" ht="14.25" customHeight="1">
      <c r="A818" s="3">
        <v>1030.0</v>
      </c>
      <c r="B818" s="3">
        <v>1603.0</v>
      </c>
      <c r="C818" s="3">
        <v>2012.0</v>
      </c>
      <c r="D818" s="3">
        <v>2021.0</v>
      </c>
      <c r="E818" s="4" t="s">
        <v>8173</v>
      </c>
      <c r="F818" s="3">
        <v>10.0</v>
      </c>
      <c r="G818" s="4" t="s">
        <v>7801</v>
      </c>
      <c r="H818" s="3">
        <v>1.78222286E8</v>
      </c>
      <c r="I818" s="4" t="s">
        <v>8040</v>
      </c>
      <c r="J818" s="4" t="s">
        <v>44</v>
      </c>
      <c r="K818" s="3">
        <v>2557.0</v>
      </c>
      <c r="L818" s="4" t="s">
        <v>8160</v>
      </c>
      <c r="M818" s="3">
        <v>0.0</v>
      </c>
      <c r="N818" s="3">
        <v>0.0</v>
      </c>
      <c r="O818" s="4" t="s">
        <v>8101</v>
      </c>
      <c r="P818" s="4" t="s">
        <v>8043</v>
      </c>
      <c r="Q818" s="4" t="s">
        <v>8092</v>
      </c>
      <c r="R818" s="4" t="s">
        <v>8093</v>
      </c>
      <c r="S818" s="4" t="s">
        <v>8094</v>
      </c>
      <c r="T818" s="3">
        <v>3.405424E7</v>
      </c>
      <c r="U818" s="3">
        <v>2.711620584E9</v>
      </c>
      <c r="V818" s="3">
        <v>2019.0</v>
      </c>
      <c r="W818" s="4" t="s">
        <v>8064</v>
      </c>
      <c r="X818" s="4" t="s">
        <v>8145</v>
      </c>
      <c r="Y818" s="4" t="s">
        <v>8174</v>
      </c>
      <c r="Z818" s="17">
        <v>45461.958333333336</v>
      </c>
      <c r="AA818" s="4" t="s">
        <v>8049</v>
      </c>
    </row>
    <row r="819" ht="14.25" customHeight="1">
      <c r="A819" s="11">
        <v>1030.0</v>
      </c>
      <c r="B819" s="11">
        <v>1603.0</v>
      </c>
      <c r="C819" s="11">
        <v>2012.0</v>
      </c>
      <c r="D819" s="11">
        <v>2021.0</v>
      </c>
      <c r="E819" s="12" t="s">
        <v>8173</v>
      </c>
      <c r="F819" s="11">
        <v>10.0</v>
      </c>
      <c r="G819" s="12" t="s">
        <v>7801</v>
      </c>
      <c r="H819" s="11">
        <v>1.78222286E8</v>
      </c>
      <c r="I819" s="12" t="s">
        <v>8040</v>
      </c>
      <c r="J819" s="12" t="s">
        <v>44</v>
      </c>
      <c r="K819" s="11">
        <v>2557.0</v>
      </c>
      <c r="L819" s="12" t="s">
        <v>8160</v>
      </c>
      <c r="M819" s="11">
        <v>0.0</v>
      </c>
      <c r="N819" s="11">
        <v>0.0</v>
      </c>
      <c r="O819" s="12" t="s">
        <v>8101</v>
      </c>
      <c r="P819" s="12" t="s">
        <v>8043</v>
      </c>
      <c r="Q819" s="12" t="s">
        <v>8092</v>
      </c>
      <c r="R819" s="12" t="s">
        <v>35</v>
      </c>
      <c r="S819" s="12" t="s">
        <v>8045</v>
      </c>
      <c r="T819" s="11">
        <v>3.2197378E7</v>
      </c>
      <c r="U819" s="11">
        <v>1.132607319E9</v>
      </c>
      <c r="V819" s="11">
        <v>2017.0</v>
      </c>
      <c r="W819" s="12" t="s">
        <v>8064</v>
      </c>
      <c r="X819" s="12" t="s">
        <v>8145</v>
      </c>
      <c r="Y819" s="12" t="s">
        <v>8174</v>
      </c>
      <c r="Z819" s="18">
        <v>45461.958333333336</v>
      </c>
      <c r="AA819" s="12" t="s">
        <v>8049</v>
      </c>
    </row>
    <row r="820" ht="14.25" customHeight="1">
      <c r="A820" s="3">
        <v>1030.0</v>
      </c>
      <c r="B820" s="3">
        <v>1603.0</v>
      </c>
      <c r="C820" s="3">
        <v>2012.0</v>
      </c>
      <c r="D820" s="3">
        <v>2021.0</v>
      </c>
      <c r="E820" s="4" t="s">
        <v>8173</v>
      </c>
      <c r="F820" s="3">
        <v>10.0</v>
      </c>
      <c r="G820" s="4" t="s">
        <v>7801</v>
      </c>
      <c r="H820" s="3">
        <v>1.78222286E8</v>
      </c>
      <c r="I820" s="4" t="s">
        <v>8040</v>
      </c>
      <c r="J820" s="4" t="s">
        <v>44</v>
      </c>
      <c r="K820" s="3">
        <v>2557.0</v>
      </c>
      <c r="L820" s="4" t="s">
        <v>8160</v>
      </c>
      <c r="M820" s="3">
        <v>0.0</v>
      </c>
      <c r="N820" s="3">
        <v>0.0</v>
      </c>
      <c r="O820" s="4" t="s">
        <v>8101</v>
      </c>
      <c r="P820" s="4" t="s">
        <v>8043</v>
      </c>
      <c r="Q820" s="4" t="s">
        <v>8092</v>
      </c>
      <c r="R820" s="4" t="s">
        <v>35</v>
      </c>
      <c r="S820" s="4" t="s">
        <v>8045</v>
      </c>
      <c r="T820" s="3">
        <v>4523253.0</v>
      </c>
      <c r="U820" s="3">
        <v>0.0</v>
      </c>
      <c r="V820" s="3">
        <v>2021.0</v>
      </c>
      <c r="W820" s="4" t="s">
        <v>8064</v>
      </c>
      <c r="X820" s="4" t="s">
        <v>8145</v>
      </c>
      <c r="Y820" s="4" t="s">
        <v>8174</v>
      </c>
      <c r="Z820" s="17">
        <v>45461.958333333336</v>
      </c>
      <c r="AA820" s="4" t="s">
        <v>8049</v>
      </c>
    </row>
    <row r="821" ht="14.25" customHeight="1">
      <c r="A821" s="11">
        <v>1030.0</v>
      </c>
      <c r="B821" s="11">
        <v>1603.0</v>
      </c>
      <c r="C821" s="11">
        <v>2012.0</v>
      </c>
      <c r="D821" s="11">
        <v>2021.0</v>
      </c>
      <c r="E821" s="12" t="s">
        <v>8173</v>
      </c>
      <c r="F821" s="11">
        <v>10.0</v>
      </c>
      <c r="G821" s="12" t="s">
        <v>7801</v>
      </c>
      <c r="H821" s="11">
        <v>1.78222286E8</v>
      </c>
      <c r="I821" s="12" t="s">
        <v>8040</v>
      </c>
      <c r="J821" s="12" t="s">
        <v>44</v>
      </c>
      <c r="K821" s="11">
        <v>2557.0</v>
      </c>
      <c r="L821" s="12" t="s">
        <v>8160</v>
      </c>
      <c r="M821" s="11">
        <v>0.0</v>
      </c>
      <c r="N821" s="11">
        <v>0.0</v>
      </c>
      <c r="O821" s="12" t="s">
        <v>8101</v>
      </c>
      <c r="P821" s="12" t="s">
        <v>8043</v>
      </c>
      <c r="Q821" s="12" t="s">
        <v>8092</v>
      </c>
      <c r="R821" s="12" t="s">
        <v>35</v>
      </c>
      <c r="S821" s="12" t="s">
        <v>8045</v>
      </c>
      <c r="T821" s="11">
        <v>7145312.0</v>
      </c>
      <c r="U821" s="11">
        <v>7.14531242E8</v>
      </c>
      <c r="V821" s="11">
        <v>2018.0</v>
      </c>
      <c r="W821" s="12" t="s">
        <v>8064</v>
      </c>
      <c r="X821" s="12" t="s">
        <v>8145</v>
      </c>
      <c r="Y821" s="12" t="s">
        <v>8174</v>
      </c>
      <c r="Z821" s="18">
        <v>45461.958333333336</v>
      </c>
      <c r="AA821" s="12" t="s">
        <v>8049</v>
      </c>
    </row>
    <row r="822" ht="14.25" customHeight="1">
      <c r="A822" s="3">
        <v>174.0</v>
      </c>
      <c r="B822" s="3">
        <v>6548.0</v>
      </c>
      <c r="C822" s="3">
        <v>2011.0</v>
      </c>
      <c r="D822" s="3">
        <v>2022.0</v>
      </c>
      <c r="E822" s="4" t="s">
        <v>8176</v>
      </c>
      <c r="F822" s="3">
        <v>12.0</v>
      </c>
      <c r="G822" s="4" t="s">
        <v>7801</v>
      </c>
      <c r="H822" s="3">
        <v>1.0348623246E10</v>
      </c>
      <c r="I822" s="4" t="s">
        <v>8040</v>
      </c>
      <c r="J822" s="4" t="s">
        <v>128</v>
      </c>
      <c r="K822" s="3">
        <v>2148.0</v>
      </c>
      <c r="L822" s="4" t="s">
        <v>8177</v>
      </c>
      <c r="M822" s="3">
        <v>103.0</v>
      </c>
      <c r="N822" s="3">
        <v>15.0</v>
      </c>
      <c r="O822" s="4" t="s">
        <v>8115</v>
      </c>
      <c r="P822" s="4" t="s">
        <v>8043</v>
      </c>
      <c r="Q822" s="4" t="s">
        <v>8116</v>
      </c>
      <c r="R822" s="4" t="s">
        <v>8093</v>
      </c>
      <c r="S822" s="4" t="s">
        <v>8094</v>
      </c>
      <c r="T822" s="3">
        <v>2.76E8</v>
      </c>
      <c r="U822" s="3">
        <v>6.44E8</v>
      </c>
      <c r="V822" s="3">
        <v>2017.0</v>
      </c>
      <c r="W822" s="4" t="s">
        <v>8051</v>
      </c>
      <c r="X822" s="4" t="s">
        <v>8052</v>
      </c>
      <c r="Y822" s="4" t="s">
        <v>8178</v>
      </c>
      <c r="Z822" s="17">
        <v>45461.958333333336</v>
      </c>
      <c r="AA822" s="4" t="s">
        <v>8049</v>
      </c>
    </row>
    <row r="823" ht="14.25" customHeight="1">
      <c r="A823" s="11">
        <v>174.0</v>
      </c>
      <c r="B823" s="11">
        <v>6548.0</v>
      </c>
      <c r="C823" s="11">
        <v>2011.0</v>
      </c>
      <c r="D823" s="11">
        <v>2022.0</v>
      </c>
      <c r="E823" s="12" t="s">
        <v>8176</v>
      </c>
      <c r="F823" s="11">
        <v>12.0</v>
      </c>
      <c r="G823" s="12" t="s">
        <v>7801</v>
      </c>
      <c r="H823" s="11">
        <v>1.0348623246E10</v>
      </c>
      <c r="I823" s="12" t="s">
        <v>8040</v>
      </c>
      <c r="J823" s="12" t="s">
        <v>128</v>
      </c>
      <c r="K823" s="11">
        <v>2148.0</v>
      </c>
      <c r="L823" s="12" t="s">
        <v>8177</v>
      </c>
      <c r="M823" s="11">
        <v>103.0</v>
      </c>
      <c r="N823" s="11">
        <v>15.0</v>
      </c>
      <c r="O823" s="12" t="s">
        <v>8115</v>
      </c>
      <c r="P823" s="12" t="s">
        <v>8043</v>
      </c>
      <c r="Q823" s="12" t="s">
        <v>8116</v>
      </c>
      <c r="R823" s="12" t="s">
        <v>8093</v>
      </c>
      <c r="S823" s="12" t="s">
        <v>8094</v>
      </c>
      <c r="T823" s="11">
        <v>2.76E8</v>
      </c>
      <c r="U823" s="11">
        <v>6.44E8</v>
      </c>
      <c r="V823" s="11">
        <v>2017.0</v>
      </c>
      <c r="W823" s="12" t="s">
        <v>8060</v>
      </c>
      <c r="X823" s="12" t="s">
        <v>8061</v>
      </c>
      <c r="Y823" s="12" t="s">
        <v>8178</v>
      </c>
      <c r="Z823" s="18">
        <v>45461.958333333336</v>
      </c>
      <c r="AA823" s="12" t="s">
        <v>8049</v>
      </c>
    </row>
    <row r="824" ht="14.25" customHeight="1">
      <c r="A824" s="3">
        <v>174.0</v>
      </c>
      <c r="B824" s="3">
        <v>6548.0</v>
      </c>
      <c r="C824" s="3">
        <v>2011.0</v>
      </c>
      <c r="D824" s="3">
        <v>2022.0</v>
      </c>
      <c r="E824" s="4" t="s">
        <v>8176</v>
      </c>
      <c r="F824" s="3">
        <v>12.0</v>
      </c>
      <c r="G824" s="4" t="s">
        <v>7801</v>
      </c>
      <c r="H824" s="3">
        <v>1.0348623246E10</v>
      </c>
      <c r="I824" s="4" t="s">
        <v>8040</v>
      </c>
      <c r="J824" s="4" t="s">
        <v>128</v>
      </c>
      <c r="K824" s="3">
        <v>2148.0</v>
      </c>
      <c r="L824" s="4" t="s">
        <v>8177</v>
      </c>
      <c r="M824" s="3">
        <v>103.0</v>
      </c>
      <c r="N824" s="3">
        <v>15.0</v>
      </c>
      <c r="O824" s="4" t="s">
        <v>8115</v>
      </c>
      <c r="P824" s="4" t="s">
        <v>8043</v>
      </c>
      <c r="Q824" s="4" t="s">
        <v>8116</v>
      </c>
      <c r="R824" s="4" t="s">
        <v>8093</v>
      </c>
      <c r="S824" s="4" t="s">
        <v>8094</v>
      </c>
      <c r="T824" s="3">
        <v>2.76E8</v>
      </c>
      <c r="U824" s="3">
        <v>6.44E8</v>
      </c>
      <c r="V824" s="3">
        <v>2017.0</v>
      </c>
      <c r="W824" s="4" t="s">
        <v>8060</v>
      </c>
      <c r="X824" s="4" t="s">
        <v>8124</v>
      </c>
      <c r="Y824" s="4" t="s">
        <v>8178</v>
      </c>
      <c r="Z824" s="17">
        <v>45461.958333333336</v>
      </c>
      <c r="AA824" s="4" t="s">
        <v>8049</v>
      </c>
    </row>
    <row r="825" ht="14.25" customHeight="1">
      <c r="A825" s="11">
        <v>174.0</v>
      </c>
      <c r="B825" s="11">
        <v>6548.0</v>
      </c>
      <c r="C825" s="11">
        <v>2011.0</v>
      </c>
      <c r="D825" s="11">
        <v>2022.0</v>
      </c>
      <c r="E825" s="12" t="s">
        <v>8176</v>
      </c>
      <c r="F825" s="11">
        <v>12.0</v>
      </c>
      <c r="G825" s="12" t="s">
        <v>7801</v>
      </c>
      <c r="H825" s="11">
        <v>1.0348623246E10</v>
      </c>
      <c r="I825" s="12" t="s">
        <v>8040</v>
      </c>
      <c r="J825" s="12" t="s">
        <v>128</v>
      </c>
      <c r="K825" s="11">
        <v>2148.0</v>
      </c>
      <c r="L825" s="12" t="s">
        <v>8177</v>
      </c>
      <c r="M825" s="11">
        <v>103.0</v>
      </c>
      <c r="N825" s="11">
        <v>15.0</v>
      </c>
      <c r="O825" s="12" t="s">
        <v>8115</v>
      </c>
      <c r="P825" s="12" t="s">
        <v>8043</v>
      </c>
      <c r="Q825" s="12" t="s">
        <v>8116</v>
      </c>
      <c r="R825" s="12" t="s">
        <v>35</v>
      </c>
      <c r="S825" s="12" t="s">
        <v>8045</v>
      </c>
      <c r="T825" s="11">
        <v>1.3E9</v>
      </c>
      <c r="U825" s="11">
        <v>1.29999999914E11</v>
      </c>
      <c r="V825" s="11">
        <v>2016.0</v>
      </c>
      <c r="W825" s="12" t="s">
        <v>8051</v>
      </c>
      <c r="X825" s="12" t="s">
        <v>8052</v>
      </c>
      <c r="Y825" s="12" t="s">
        <v>8178</v>
      </c>
      <c r="Z825" s="18">
        <v>45461.958333333336</v>
      </c>
      <c r="AA825" s="12" t="s">
        <v>8049</v>
      </c>
    </row>
    <row r="826" ht="14.25" customHeight="1">
      <c r="A826" s="3">
        <v>174.0</v>
      </c>
      <c r="B826" s="3">
        <v>6548.0</v>
      </c>
      <c r="C826" s="3">
        <v>2011.0</v>
      </c>
      <c r="D826" s="3">
        <v>2022.0</v>
      </c>
      <c r="E826" s="4" t="s">
        <v>8176</v>
      </c>
      <c r="F826" s="3">
        <v>12.0</v>
      </c>
      <c r="G826" s="4" t="s">
        <v>7801</v>
      </c>
      <c r="H826" s="3">
        <v>1.0348623246E10</v>
      </c>
      <c r="I826" s="4" t="s">
        <v>8040</v>
      </c>
      <c r="J826" s="4" t="s">
        <v>128</v>
      </c>
      <c r="K826" s="3">
        <v>2148.0</v>
      </c>
      <c r="L826" s="4" t="s">
        <v>8177</v>
      </c>
      <c r="M826" s="3">
        <v>103.0</v>
      </c>
      <c r="N826" s="3">
        <v>15.0</v>
      </c>
      <c r="O826" s="4" t="s">
        <v>8115</v>
      </c>
      <c r="P826" s="4" t="s">
        <v>8043</v>
      </c>
      <c r="Q826" s="4" t="s">
        <v>8116</v>
      </c>
      <c r="R826" s="4" t="s">
        <v>35</v>
      </c>
      <c r="S826" s="4" t="s">
        <v>8045</v>
      </c>
      <c r="T826" s="3">
        <v>1.3E9</v>
      </c>
      <c r="U826" s="3">
        <v>1.29999999914E11</v>
      </c>
      <c r="V826" s="3">
        <v>2016.0</v>
      </c>
      <c r="W826" s="4" t="s">
        <v>8060</v>
      </c>
      <c r="X826" s="4" t="s">
        <v>8061</v>
      </c>
      <c r="Y826" s="4" t="s">
        <v>8178</v>
      </c>
      <c r="Z826" s="17">
        <v>45461.958333333336</v>
      </c>
      <c r="AA826" s="4" t="s">
        <v>8049</v>
      </c>
    </row>
    <row r="827" ht="14.25" customHeight="1">
      <c r="A827" s="11">
        <v>174.0</v>
      </c>
      <c r="B827" s="11">
        <v>6548.0</v>
      </c>
      <c r="C827" s="11">
        <v>2011.0</v>
      </c>
      <c r="D827" s="11">
        <v>2022.0</v>
      </c>
      <c r="E827" s="12" t="s">
        <v>8176</v>
      </c>
      <c r="F827" s="11">
        <v>12.0</v>
      </c>
      <c r="G827" s="12" t="s">
        <v>7801</v>
      </c>
      <c r="H827" s="11">
        <v>1.0348623246E10</v>
      </c>
      <c r="I827" s="12" t="s">
        <v>8040</v>
      </c>
      <c r="J827" s="12" t="s">
        <v>128</v>
      </c>
      <c r="K827" s="11">
        <v>2148.0</v>
      </c>
      <c r="L827" s="12" t="s">
        <v>8177</v>
      </c>
      <c r="M827" s="11">
        <v>103.0</v>
      </c>
      <c r="N827" s="11">
        <v>15.0</v>
      </c>
      <c r="O827" s="12" t="s">
        <v>8115</v>
      </c>
      <c r="P827" s="12" t="s">
        <v>8043</v>
      </c>
      <c r="Q827" s="12" t="s">
        <v>8116</v>
      </c>
      <c r="R827" s="12" t="s">
        <v>35</v>
      </c>
      <c r="S827" s="12" t="s">
        <v>8045</v>
      </c>
      <c r="T827" s="11">
        <v>1.3E9</v>
      </c>
      <c r="U827" s="11">
        <v>1.29999999914E11</v>
      </c>
      <c r="V827" s="11">
        <v>2016.0</v>
      </c>
      <c r="W827" s="12" t="s">
        <v>8060</v>
      </c>
      <c r="X827" s="12" t="s">
        <v>8124</v>
      </c>
      <c r="Y827" s="12" t="s">
        <v>8178</v>
      </c>
      <c r="Z827" s="18">
        <v>45461.958333333336</v>
      </c>
      <c r="AA827" s="12" t="s">
        <v>8049</v>
      </c>
    </row>
    <row r="828" ht="14.25" customHeight="1">
      <c r="A828" s="3">
        <v>174.0</v>
      </c>
      <c r="B828" s="3">
        <v>6548.0</v>
      </c>
      <c r="C828" s="3">
        <v>2011.0</v>
      </c>
      <c r="D828" s="3">
        <v>2022.0</v>
      </c>
      <c r="E828" s="4" t="s">
        <v>8176</v>
      </c>
      <c r="F828" s="3">
        <v>12.0</v>
      </c>
      <c r="G828" s="4" t="s">
        <v>7801</v>
      </c>
      <c r="H828" s="3">
        <v>1.0348623246E10</v>
      </c>
      <c r="I828" s="4" t="s">
        <v>8040</v>
      </c>
      <c r="J828" s="4" t="s">
        <v>128</v>
      </c>
      <c r="K828" s="3">
        <v>2148.0</v>
      </c>
      <c r="L828" s="4" t="s">
        <v>8177</v>
      </c>
      <c r="M828" s="3">
        <v>103.0</v>
      </c>
      <c r="N828" s="3">
        <v>15.0</v>
      </c>
      <c r="O828" s="4" t="s">
        <v>8115</v>
      </c>
      <c r="P828" s="4" t="s">
        <v>8043</v>
      </c>
      <c r="Q828" s="4" t="s">
        <v>8116</v>
      </c>
      <c r="R828" s="4" t="s">
        <v>35</v>
      </c>
      <c r="S828" s="4" t="s">
        <v>8045</v>
      </c>
      <c r="T828" s="3">
        <v>2.79825551E8</v>
      </c>
      <c r="U828" s="3">
        <v>2.7982555052E10</v>
      </c>
      <c r="V828" s="3">
        <v>2022.0</v>
      </c>
      <c r="W828" s="4" t="s">
        <v>8051</v>
      </c>
      <c r="X828" s="4" t="s">
        <v>8052</v>
      </c>
      <c r="Y828" s="4" t="s">
        <v>8178</v>
      </c>
      <c r="Z828" s="17">
        <v>45461.958333333336</v>
      </c>
      <c r="AA828" s="4" t="s">
        <v>8049</v>
      </c>
    </row>
    <row r="829" ht="14.25" customHeight="1">
      <c r="A829" s="11">
        <v>174.0</v>
      </c>
      <c r="B829" s="11">
        <v>6548.0</v>
      </c>
      <c r="C829" s="11">
        <v>2011.0</v>
      </c>
      <c r="D829" s="11">
        <v>2022.0</v>
      </c>
      <c r="E829" s="12" t="s">
        <v>8176</v>
      </c>
      <c r="F829" s="11">
        <v>12.0</v>
      </c>
      <c r="G829" s="12" t="s">
        <v>7801</v>
      </c>
      <c r="H829" s="11">
        <v>1.0348623246E10</v>
      </c>
      <c r="I829" s="12" t="s">
        <v>8040</v>
      </c>
      <c r="J829" s="12" t="s">
        <v>128</v>
      </c>
      <c r="K829" s="11">
        <v>2148.0</v>
      </c>
      <c r="L829" s="12" t="s">
        <v>8177</v>
      </c>
      <c r="M829" s="11">
        <v>103.0</v>
      </c>
      <c r="N829" s="11">
        <v>15.0</v>
      </c>
      <c r="O829" s="12" t="s">
        <v>8115</v>
      </c>
      <c r="P829" s="12" t="s">
        <v>8043</v>
      </c>
      <c r="Q829" s="12" t="s">
        <v>8116</v>
      </c>
      <c r="R829" s="12" t="s">
        <v>35</v>
      </c>
      <c r="S829" s="12" t="s">
        <v>8045</v>
      </c>
      <c r="T829" s="11">
        <v>2.79825551E8</v>
      </c>
      <c r="U829" s="11">
        <v>2.7982555052E10</v>
      </c>
      <c r="V829" s="11">
        <v>2022.0</v>
      </c>
      <c r="W829" s="12" t="s">
        <v>8060</v>
      </c>
      <c r="X829" s="12" t="s">
        <v>8061</v>
      </c>
      <c r="Y829" s="12" t="s">
        <v>8178</v>
      </c>
      <c r="Z829" s="18">
        <v>45461.958333333336</v>
      </c>
      <c r="AA829" s="12" t="s">
        <v>8049</v>
      </c>
    </row>
    <row r="830" ht="14.25" customHeight="1">
      <c r="A830" s="3">
        <v>174.0</v>
      </c>
      <c r="B830" s="3">
        <v>6548.0</v>
      </c>
      <c r="C830" s="3">
        <v>2011.0</v>
      </c>
      <c r="D830" s="3">
        <v>2022.0</v>
      </c>
      <c r="E830" s="4" t="s">
        <v>8176</v>
      </c>
      <c r="F830" s="3">
        <v>12.0</v>
      </c>
      <c r="G830" s="4" t="s">
        <v>7801</v>
      </c>
      <c r="H830" s="3">
        <v>1.0348623246E10</v>
      </c>
      <c r="I830" s="4" t="s">
        <v>8040</v>
      </c>
      <c r="J830" s="4" t="s">
        <v>128</v>
      </c>
      <c r="K830" s="3">
        <v>2148.0</v>
      </c>
      <c r="L830" s="4" t="s">
        <v>8177</v>
      </c>
      <c r="M830" s="3">
        <v>103.0</v>
      </c>
      <c r="N830" s="3">
        <v>15.0</v>
      </c>
      <c r="O830" s="4" t="s">
        <v>8115</v>
      </c>
      <c r="P830" s="4" t="s">
        <v>8043</v>
      </c>
      <c r="Q830" s="4" t="s">
        <v>8116</v>
      </c>
      <c r="R830" s="4" t="s">
        <v>35</v>
      </c>
      <c r="S830" s="4" t="s">
        <v>8045</v>
      </c>
      <c r="T830" s="3">
        <v>2.79825551E8</v>
      </c>
      <c r="U830" s="3">
        <v>2.7982555052E10</v>
      </c>
      <c r="V830" s="3">
        <v>2022.0</v>
      </c>
      <c r="W830" s="4" t="s">
        <v>8060</v>
      </c>
      <c r="X830" s="4" t="s">
        <v>8124</v>
      </c>
      <c r="Y830" s="4" t="s">
        <v>8178</v>
      </c>
      <c r="Z830" s="17">
        <v>45461.958333333336</v>
      </c>
      <c r="AA830" s="4" t="s">
        <v>8049</v>
      </c>
    </row>
    <row r="831" ht="14.25" customHeight="1">
      <c r="A831" s="11">
        <v>160.0</v>
      </c>
      <c r="B831" s="11">
        <v>4335.0</v>
      </c>
      <c r="C831" s="11">
        <v>2008.0</v>
      </c>
      <c r="D831" s="11">
        <v>2021.0</v>
      </c>
      <c r="E831" s="12" t="s">
        <v>8179</v>
      </c>
      <c r="F831" s="11">
        <v>14.0</v>
      </c>
      <c r="G831" s="12" t="s">
        <v>8121</v>
      </c>
      <c r="H831" s="11">
        <v>1.05756245E8</v>
      </c>
      <c r="I831" s="12" t="s">
        <v>8040</v>
      </c>
      <c r="J831" s="12" t="s">
        <v>599</v>
      </c>
      <c r="K831" s="11">
        <v>0.0</v>
      </c>
      <c r="L831" s="12" t="s">
        <v>8180</v>
      </c>
      <c r="M831" s="11">
        <v>500.0</v>
      </c>
      <c r="N831" s="11">
        <v>0.0</v>
      </c>
      <c r="O831" s="12" t="s">
        <v>8149</v>
      </c>
      <c r="P831" s="12" t="s">
        <v>8043</v>
      </c>
      <c r="Q831" s="12" t="s">
        <v>8181</v>
      </c>
      <c r="R831" s="12" t="s">
        <v>35</v>
      </c>
      <c r="S831" s="12" t="s">
        <v>8045</v>
      </c>
      <c r="T831" s="11">
        <v>3.6E7</v>
      </c>
      <c r="U831" s="11">
        <v>0.0</v>
      </c>
      <c r="V831" s="11">
        <v>2020.0</v>
      </c>
      <c r="W831" s="12" t="s">
        <v>8071</v>
      </c>
      <c r="X831" s="12" t="s">
        <v>8072</v>
      </c>
      <c r="Y831" s="12" t="s">
        <v>8073</v>
      </c>
      <c r="Z831" s="18">
        <v>45461.958333333336</v>
      </c>
      <c r="AA831" s="12" t="s">
        <v>8049</v>
      </c>
    </row>
    <row r="832" ht="14.25" customHeight="1">
      <c r="A832" s="3">
        <v>160.0</v>
      </c>
      <c r="B832" s="3">
        <v>4335.0</v>
      </c>
      <c r="C832" s="3">
        <v>2008.0</v>
      </c>
      <c r="D832" s="3">
        <v>2021.0</v>
      </c>
      <c r="E832" s="4" t="s">
        <v>8179</v>
      </c>
      <c r="F832" s="3">
        <v>14.0</v>
      </c>
      <c r="G832" s="4" t="s">
        <v>8121</v>
      </c>
      <c r="H832" s="3">
        <v>1.05756245E8</v>
      </c>
      <c r="I832" s="4" t="s">
        <v>8040</v>
      </c>
      <c r="J832" s="4" t="s">
        <v>599</v>
      </c>
      <c r="K832" s="3">
        <v>0.0</v>
      </c>
      <c r="L832" s="4" t="s">
        <v>8180</v>
      </c>
      <c r="M832" s="3">
        <v>500.0</v>
      </c>
      <c r="N832" s="3">
        <v>0.0</v>
      </c>
      <c r="O832" s="4" t="s">
        <v>8149</v>
      </c>
      <c r="P832" s="4" t="s">
        <v>8043</v>
      </c>
      <c r="Q832" s="4" t="s">
        <v>8181</v>
      </c>
      <c r="R832" s="4" t="s">
        <v>35</v>
      </c>
      <c r="S832" s="4" t="s">
        <v>8045</v>
      </c>
      <c r="T832" s="3">
        <v>9999999.0</v>
      </c>
      <c r="U832" s="3">
        <v>1.0</v>
      </c>
      <c r="V832" s="3">
        <v>2018.0</v>
      </c>
      <c r="W832" s="4" t="s">
        <v>8071</v>
      </c>
      <c r="X832" s="4" t="s">
        <v>8072</v>
      </c>
      <c r="Y832" s="4" t="s">
        <v>8073</v>
      </c>
      <c r="Z832" s="17">
        <v>45461.958333333336</v>
      </c>
      <c r="AA832" s="4" t="s">
        <v>8049</v>
      </c>
    </row>
    <row r="833" ht="14.25" customHeight="1">
      <c r="A833" s="11">
        <v>155.0</v>
      </c>
      <c r="B833" s="11">
        <v>10190.0</v>
      </c>
      <c r="C833" s="11">
        <v>2012.0</v>
      </c>
      <c r="D833" s="11">
        <v>2021.0</v>
      </c>
      <c r="E833" s="12" t="s">
        <v>8182</v>
      </c>
      <c r="F833" s="11">
        <v>10.0</v>
      </c>
      <c r="G833" s="12" t="s">
        <v>7801</v>
      </c>
      <c r="H833" s="11">
        <v>2.14811539E8</v>
      </c>
      <c r="I833" s="12" t="s">
        <v>8040</v>
      </c>
      <c r="J833" s="12" t="s">
        <v>599</v>
      </c>
      <c r="K833" s="11">
        <v>5227.0</v>
      </c>
      <c r="L833" s="12" t="s">
        <v>8183</v>
      </c>
      <c r="M833" s="11">
        <v>94869.0</v>
      </c>
      <c r="N833" s="11">
        <v>0.0</v>
      </c>
      <c r="O833" s="12" t="s">
        <v>8149</v>
      </c>
      <c r="P833" s="12" t="s">
        <v>8043</v>
      </c>
      <c r="Q833" s="12" t="s">
        <v>8184</v>
      </c>
      <c r="R833" s="12" t="s">
        <v>35</v>
      </c>
      <c r="S833" s="12" t="s">
        <v>8045</v>
      </c>
      <c r="T833" s="11">
        <v>1.0E7</v>
      </c>
      <c r="U833" s="11">
        <v>3.71225E7</v>
      </c>
      <c r="V833" s="11">
        <v>2021.0</v>
      </c>
      <c r="W833" s="12" t="s">
        <v>8076</v>
      </c>
      <c r="X833" s="12" t="s">
        <v>8185</v>
      </c>
      <c r="Y833" s="12" t="s">
        <v>8186</v>
      </c>
      <c r="Z833" s="18">
        <v>45461.958333333336</v>
      </c>
      <c r="AA833" s="12" t="s">
        <v>8049</v>
      </c>
    </row>
    <row r="834" ht="14.25" customHeight="1">
      <c r="A834" s="3">
        <v>155.0</v>
      </c>
      <c r="B834" s="3">
        <v>10190.0</v>
      </c>
      <c r="C834" s="3">
        <v>2012.0</v>
      </c>
      <c r="D834" s="3">
        <v>2021.0</v>
      </c>
      <c r="E834" s="4" t="s">
        <v>8182</v>
      </c>
      <c r="F834" s="3">
        <v>10.0</v>
      </c>
      <c r="G834" s="4" t="s">
        <v>7801</v>
      </c>
      <c r="H834" s="3">
        <v>2.14811539E8</v>
      </c>
      <c r="I834" s="4" t="s">
        <v>8040</v>
      </c>
      <c r="J834" s="4" t="s">
        <v>599</v>
      </c>
      <c r="K834" s="3">
        <v>5227.0</v>
      </c>
      <c r="L834" s="4" t="s">
        <v>8183</v>
      </c>
      <c r="M834" s="3">
        <v>94869.0</v>
      </c>
      <c r="N834" s="3">
        <v>0.0</v>
      </c>
      <c r="O834" s="4" t="s">
        <v>8149</v>
      </c>
      <c r="P834" s="4" t="s">
        <v>8043</v>
      </c>
      <c r="Q834" s="4" t="s">
        <v>8184</v>
      </c>
      <c r="R834" s="4" t="s">
        <v>35</v>
      </c>
      <c r="S834" s="4" t="s">
        <v>8045</v>
      </c>
      <c r="T834" s="3">
        <v>1.0E7</v>
      </c>
      <c r="U834" s="3">
        <v>3.71225E7</v>
      </c>
      <c r="V834" s="3">
        <v>2021.0</v>
      </c>
      <c r="W834" s="4" t="s">
        <v>8055</v>
      </c>
      <c r="X834" s="4" t="s">
        <v>8117</v>
      </c>
      <c r="Y834" s="4" t="s">
        <v>8186</v>
      </c>
      <c r="Z834" s="17">
        <v>45461.958333333336</v>
      </c>
      <c r="AA834" s="4" t="s">
        <v>8049</v>
      </c>
    </row>
    <row r="835" ht="14.25" customHeight="1">
      <c r="A835" s="11">
        <v>155.0</v>
      </c>
      <c r="B835" s="11">
        <v>10190.0</v>
      </c>
      <c r="C835" s="11">
        <v>2012.0</v>
      </c>
      <c r="D835" s="11">
        <v>2021.0</v>
      </c>
      <c r="E835" s="12" t="s">
        <v>8182</v>
      </c>
      <c r="F835" s="11">
        <v>10.0</v>
      </c>
      <c r="G835" s="12" t="s">
        <v>7801</v>
      </c>
      <c r="H835" s="11">
        <v>2.14811539E8</v>
      </c>
      <c r="I835" s="12" t="s">
        <v>8040</v>
      </c>
      <c r="J835" s="12" t="s">
        <v>599</v>
      </c>
      <c r="K835" s="11">
        <v>5227.0</v>
      </c>
      <c r="L835" s="12" t="s">
        <v>8183</v>
      </c>
      <c r="M835" s="11">
        <v>94869.0</v>
      </c>
      <c r="N835" s="11">
        <v>0.0</v>
      </c>
      <c r="O835" s="12" t="s">
        <v>8149</v>
      </c>
      <c r="P835" s="12" t="s">
        <v>8043</v>
      </c>
      <c r="Q835" s="12" t="s">
        <v>8184</v>
      </c>
      <c r="R835" s="12" t="s">
        <v>35</v>
      </c>
      <c r="S835" s="12" t="s">
        <v>8045</v>
      </c>
      <c r="T835" s="11">
        <v>1.0E7</v>
      </c>
      <c r="U835" s="11">
        <v>3.71225E7</v>
      </c>
      <c r="V835" s="11">
        <v>2021.0</v>
      </c>
      <c r="W835" s="12" t="s">
        <v>8187</v>
      </c>
      <c r="X835" s="12" t="s">
        <v>8188</v>
      </c>
      <c r="Y835" s="12" t="s">
        <v>8186</v>
      </c>
      <c r="Z835" s="18">
        <v>45461.958333333336</v>
      </c>
      <c r="AA835" s="12" t="s">
        <v>8049</v>
      </c>
    </row>
    <row r="836" ht="14.25" customHeight="1">
      <c r="A836" s="3">
        <v>155.0</v>
      </c>
      <c r="B836" s="3">
        <v>10190.0</v>
      </c>
      <c r="C836" s="3">
        <v>2012.0</v>
      </c>
      <c r="D836" s="3">
        <v>2021.0</v>
      </c>
      <c r="E836" s="4" t="s">
        <v>8182</v>
      </c>
      <c r="F836" s="3">
        <v>10.0</v>
      </c>
      <c r="G836" s="4" t="s">
        <v>7801</v>
      </c>
      <c r="H836" s="3">
        <v>2.14811539E8</v>
      </c>
      <c r="I836" s="4" t="s">
        <v>8040</v>
      </c>
      <c r="J836" s="4" t="s">
        <v>599</v>
      </c>
      <c r="K836" s="3">
        <v>5227.0</v>
      </c>
      <c r="L836" s="4" t="s">
        <v>8183</v>
      </c>
      <c r="M836" s="3">
        <v>94869.0</v>
      </c>
      <c r="N836" s="3">
        <v>0.0</v>
      </c>
      <c r="O836" s="4" t="s">
        <v>8149</v>
      </c>
      <c r="P836" s="4" t="s">
        <v>8043</v>
      </c>
      <c r="Q836" s="4" t="s">
        <v>8184</v>
      </c>
      <c r="R836" s="4" t="s">
        <v>35</v>
      </c>
      <c r="S836" s="4" t="s">
        <v>8045</v>
      </c>
      <c r="T836" s="3">
        <v>1.0E7</v>
      </c>
      <c r="U836" s="3">
        <v>3.71225E7</v>
      </c>
      <c r="V836" s="3">
        <v>2021.0</v>
      </c>
      <c r="W836" s="4" t="s">
        <v>8080</v>
      </c>
      <c r="X836" s="4" t="s">
        <v>8081</v>
      </c>
      <c r="Y836" s="4" t="s">
        <v>8186</v>
      </c>
      <c r="Z836" s="17">
        <v>45461.958333333336</v>
      </c>
      <c r="AA836" s="4" t="s">
        <v>8049</v>
      </c>
    </row>
    <row r="837" ht="14.25" customHeight="1">
      <c r="A837" s="11">
        <v>155.0</v>
      </c>
      <c r="B837" s="11">
        <v>10190.0</v>
      </c>
      <c r="C837" s="11">
        <v>2012.0</v>
      </c>
      <c r="D837" s="11">
        <v>2021.0</v>
      </c>
      <c r="E837" s="12" t="s">
        <v>8182</v>
      </c>
      <c r="F837" s="11">
        <v>10.0</v>
      </c>
      <c r="G837" s="12" t="s">
        <v>7801</v>
      </c>
      <c r="H837" s="11">
        <v>2.14811539E8</v>
      </c>
      <c r="I837" s="12" t="s">
        <v>8040</v>
      </c>
      <c r="J837" s="12" t="s">
        <v>599</v>
      </c>
      <c r="K837" s="11">
        <v>5227.0</v>
      </c>
      <c r="L837" s="12" t="s">
        <v>8183</v>
      </c>
      <c r="M837" s="11">
        <v>94869.0</v>
      </c>
      <c r="N837" s="11">
        <v>0.0</v>
      </c>
      <c r="O837" s="12" t="s">
        <v>8149</v>
      </c>
      <c r="P837" s="12" t="s">
        <v>8043</v>
      </c>
      <c r="Q837" s="12" t="s">
        <v>8184</v>
      </c>
      <c r="R837" s="12" t="s">
        <v>35</v>
      </c>
      <c r="S837" s="12" t="s">
        <v>8045</v>
      </c>
      <c r="T837" s="11">
        <v>1.0E7</v>
      </c>
      <c r="U837" s="11">
        <v>3.71225E7</v>
      </c>
      <c r="V837" s="11">
        <v>2021.0</v>
      </c>
      <c r="W837" s="12" t="s">
        <v>8051</v>
      </c>
      <c r="X837" s="12" t="s">
        <v>8146</v>
      </c>
      <c r="Y837" s="12" t="s">
        <v>8186</v>
      </c>
      <c r="Z837" s="18">
        <v>45461.958333333336</v>
      </c>
      <c r="AA837" s="12" t="s">
        <v>8049</v>
      </c>
    </row>
    <row r="838" ht="14.25" customHeight="1">
      <c r="A838" s="3">
        <v>155.0</v>
      </c>
      <c r="B838" s="3">
        <v>10190.0</v>
      </c>
      <c r="C838" s="3">
        <v>2012.0</v>
      </c>
      <c r="D838" s="3">
        <v>2021.0</v>
      </c>
      <c r="E838" s="4" t="s">
        <v>8182</v>
      </c>
      <c r="F838" s="3">
        <v>10.0</v>
      </c>
      <c r="G838" s="4" t="s">
        <v>7801</v>
      </c>
      <c r="H838" s="3">
        <v>2.14811539E8</v>
      </c>
      <c r="I838" s="4" t="s">
        <v>8040</v>
      </c>
      <c r="J838" s="4" t="s">
        <v>599</v>
      </c>
      <c r="K838" s="3">
        <v>5227.0</v>
      </c>
      <c r="L838" s="4" t="s">
        <v>8183</v>
      </c>
      <c r="M838" s="3">
        <v>94869.0</v>
      </c>
      <c r="N838" s="3">
        <v>0.0</v>
      </c>
      <c r="O838" s="4" t="s">
        <v>8149</v>
      </c>
      <c r="P838" s="4" t="s">
        <v>8043</v>
      </c>
      <c r="Q838" s="4" t="s">
        <v>8184</v>
      </c>
      <c r="R838" s="4" t="s">
        <v>35</v>
      </c>
      <c r="S838" s="4" t="s">
        <v>8045</v>
      </c>
      <c r="T838" s="3">
        <v>200000.0</v>
      </c>
      <c r="U838" s="3">
        <v>0.0</v>
      </c>
      <c r="V838" s="3">
        <v>2016.0</v>
      </c>
      <c r="W838" s="4" t="s">
        <v>8076</v>
      </c>
      <c r="X838" s="4" t="s">
        <v>8185</v>
      </c>
      <c r="Y838" s="4" t="s">
        <v>8186</v>
      </c>
      <c r="Z838" s="17">
        <v>45461.958333333336</v>
      </c>
      <c r="AA838" s="4" t="s">
        <v>8049</v>
      </c>
    </row>
    <row r="839" ht="14.25" customHeight="1">
      <c r="A839" s="11">
        <v>155.0</v>
      </c>
      <c r="B839" s="11">
        <v>10190.0</v>
      </c>
      <c r="C839" s="11">
        <v>2012.0</v>
      </c>
      <c r="D839" s="11">
        <v>2021.0</v>
      </c>
      <c r="E839" s="12" t="s">
        <v>8182</v>
      </c>
      <c r="F839" s="11">
        <v>10.0</v>
      </c>
      <c r="G839" s="12" t="s">
        <v>7801</v>
      </c>
      <c r="H839" s="11">
        <v>2.14811539E8</v>
      </c>
      <c r="I839" s="12" t="s">
        <v>8040</v>
      </c>
      <c r="J839" s="12" t="s">
        <v>599</v>
      </c>
      <c r="K839" s="11">
        <v>5227.0</v>
      </c>
      <c r="L839" s="12" t="s">
        <v>8183</v>
      </c>
      <c r="M839" s="11">
        <v>94869.0</v>
      </c>
      <c r="N839" s="11">
        <v>0.0</v>
      </c>
      <c r="O839" s="12" t="s">
        <v>8149</v>
      </c>
      <c r="P839" s="12" t="s">
        <v>8043</v>
      </c>
      <c r="Q839" s="12" t="s">
        <v>8184</v>
      </c>
      <c r="R839" s="12" t="s">
        <v>35</v>
      </c>
      <c r="S839" s="12" t="s">
        <v>8045</v>
      </c>
      <c r="T839" s="11">
        <v>200000.0</v>
      </c>
      <c r="U839" s="11">
        <v>0.0</v>
      </c>
      <c r="V839" s="11">
        <v>2016.0</v>
      </c>
      <c r="W839" s="12" t="s">
        <v>8055</v>
      </c>
      <c r="X839" s="12" t="s">
        <v>8117</v>
      </c>
      <c r="Y839" s="12" t="s">
        <v>8186</v>
      </c>
      <c r="Z839" s="18">
        <v>45461.958333333336</v>
      </c>
      <c r="AA839" s="12" t="s">
        <v>8049</v>
      </c>
    </row>
    <row r="840" ht="14.25" customHeight="1">
      <c r="A840" s="3">
        <v>155.0</v>
      </c>
      <c r="B840" s="3">
        <v>10190.0</v>
      </c>
      <c r="C840" s="3">
        <v>2012.0</v>
      </c>
      <c r="D840" s="3">
        <v>2021.0</v>
      </c>
      <c r="E840" s="4" t="s">
        <v>8182</v>
      </c>
      <c r="F840" s="3">
        <v>10.0</v>
      </c>
      <c r="G840" s="4" t="s">
        <v>7801</v>
      </c>
      <c r="H840" s="3">
        <v>2.14811539E8</v>
      </c>
      <c r="I840" s="4" t="s">
        <v>8040</v>
      </c>
      <c r="J840" s="4" t="s">
        <v>599</v>
      </c>
      <c r="K840" s="3">
        <v>5227.0</v>
      </c>
      <c r="L840" s="4" t="s">
        <v>8183</v>
      </c>
      <c r="M840" s="3">
        <v>94869.0</v>
      </c>
      <c r="N840" s="3">
        <v>0.0</v>
      </c>
      <c r="O840" s="4" t="s">
        <v>8149</v>
      </c>
      <c r="P840" s="4" t="s">
        <v>8043</v>
      </c>
      <c r="Q840" s="4" t="s">
        <v>8184</v>
      </c>
      <c r="R840" s="4" t="s">
        <v>35</v>
      </c>
      <c r="S840" s="4" t="s">
        <v>8045</v>
      </c>
      <c r="T840" s="3">
        <v>200000.0</v>
      </c>
      <c r="U840" s="3">
        <v>0.0</v>
      </c>
      <c r="V840" s="3">
        <v>2016.0</v>
      </c>
      <c r="W840" s="4" t="s">
        <v>8187</v>
      </c>
      <c r="X840" s="4" t="s">
        <v>8188</v>
      </c>
      <c r="Y840" s="4" t="s">
        <v>8186</v>
      </c>
      <c r="Z840" s="17">
        <v>45461.958333333336</v>
      </c>
      <c r="AA840" s="4" t="s">
        <v>8049</v>
      </c>
    </row>
    <row r="841" ht="14.25" customHeight="1">
      <c r="A841" s="11">
        <v>155.0</v>
      </c>
      <c r="B841" s="11">
        <v>10190.0</v>
      </c>
      <c r="C841" s="11">
        <v>2012.0</v>
      </c>
      <c r="D841" s="11">
        <v>2021.0</v>
      </c>
      <c r="E841" s="12" t="s">
        <v>8182</v>
      </c>
      <c r="F841" s="11">
        <v>10.0</v>
      </c>
      <c r="G841" s="12" t="s">
        <v>7801</v>
      </c>
      <c r="H841" s="11">
        <v>2.14811539E8</v>
      </c>
      <c r="I841" s="12" t="s">
        <v>8040</v>
      </c>
      <c r="J841" s="12" t="s">
        <v>599</v>
      </c>
      <c r="K841" s="11">
        <v>5227.0</v>
      </c>
      <c r="L841" s="12" t="s">
        <v>8183</v>
      </c>
      <c r="M841" s="11">
        <v>94869.0</v>
      </c>
      <c r="N841" s="11">
        <v>0.0</v>
      </c>
      <c r="O841" s="12" t="s">
        <v>8149</v>
      </c>
      <c r="P841" s="12" t="s">
        <v>8043</v>
      </c>
      <c r="Q841" s="12" t="s">
        <v>8184</v>
      </c>
      <c r="R841" s="12" t="s">
        <v>35</v>
      </c>
      <c r="S841" s="12" t="s">
        <v>8045</v>
      </c>
      <c r="T841" s="11">
        <v>200000.0</v>
      </c>
      <c r="U841" s="11">
        <v>0.0</v>
      </c>
      <c r="V841" s="11">
        <v>2016.0</v>
      </c>
      <c r="W841" s="12" t="s">
        <v>8080</v>
      </c>
      <c r="X841" s="12" t="s">
        <v>8081</v>
      </c>
      <c r="Y841" s="12" t="s">
        <v>8186</v>
      </c>
      <c r="Z841" s="18">
        <v>45461.958333333336</v>
      </c>
      <c r="AA841" s="12" t="s">
        <v>8049</v>
      </c>
    </row>
    <row r="842" ht="14.25" customHeight="1">
      <c r="A842" s="3">
        <v>155.0</v>
      </c>
      <c r="B842" s="3">
        <v>10190.0</v>
      </c>
      <c r="C842" s="3">
        <v>2012.0</v>
      </c>
      <c r="D842" s="3">
        <v>2021.0</v>
      </c>
      <c r="E842" s="4" t="s">
        <v>8182</v>
      </c>
      <c r="F842" s="3">
        <v>10.0</v>
      </c>
      <c r="G842" s="4" t="s">
        <v>7801</v>
      </c>
      <c r="H842" s="3">
        <v>2.14811539E8</v>
      </c>
      <c r="I842" s="4" t="s">
        <v>8040</v>
      </c>
      <c r="J842" s="4" t="s">
        <v>599</v>
      </c>
      <c r="K842" s="3">
        <v>5227.0</v>
      </c>
      <c r="L842" s="4" t="s">
        <v>8183</v>
      </c>
      <c r="M842" s="3">
        <v>94869.0</v>
      </c>
      <c r="N842" s="3">
        <v>0.0</v>
      </c>
      <c r="O842" s="4" t="s">
        <v>8149</v>
      </c>
      <c r="P842" s="4" t="s">
        <v>8043</v>
      </c>
      <c r="Q842" s="4" t="s">
        <v>8184</v>
      </c>
      <c r="R842" s="4" t="s">
        <v>35</v>
      </c>
      <c r="S842" s="4" t="s">
        <v>8045</v>
      </c>
      <c r="T842" s="3">
        <v>200000.0</v>
      </c>
      <c r="U842" s="3">
        <v>0.0</v>
      </c>
      <c r="V842" s="3">
        <v>2016.0</v>
      </c>
      <c r="W842" s="4" t="s">
        <v>8051</v>
      </c>
      <c r="X842" s="4" t="s">
        <v>8146</v>
      </c>
      <c r="Y842" s="4" t="s">
        <v>8186</v>
      </c>
      <c r="Z842" s="17">
        <v>45461.958333333336</v>
      </c>
      <c r="AA842" s="4" t="s">
        <v>8049</v>
      </c>
    </row>
    <row r="843" ht="14.25" customHeight="1">
      <c r="A843" s="11">
        <v>155.0</v>
      </c>
      <c r="B843" s="11">
        <v>10190.0</v>
      </c>
      <c r="C843" s="11">
        <v>2012.0</v>
      </c>
      <c r="D843" s="11">
        <v>2021.0</v>
      </c>
      <c r="E843" s="12" t="s">
        <v>8182</v>
      </c>
      <c r="F843" s="11">
        <v>10.0</v>
      </c>
      <c r="G843" s="12" t="s">
        <v>7801</v>
      </c>
      <c r="H843" s="11">
        <v>2.14811539E8</v>
      </c>
      <c r="I843" s="12" t="s">
        <v>8040</v>
      </c>
      <c r="J843" s="12" t="s">
        <v>599</v>
      </c>
      <c r="K843" s="11">
        <v>5227.0</v>
      </c>
      <c r="L843" s="12" t="s">
        <v>8183</v>
      </c>
      <c r="M843" s="11">
        <v>94869.0</v>
      </c>
      <c r="N843" s="11">
        <v>0.0</v>
      </c>
      <c r="O843" s="12" t="s">
        <v>8149</v>
      </c>
      <c r="P843" s="12" t="s">
        <v>8043</v>
      </c>
      <c r="Q843" s="12" t="s">
        <v>8184</v>
      </c>
      <c r="R843" s="12" t="s">
        <v>35</v>
      </c>
      <c r="S843" s="12" t="s">
        <v>8045</v>
      </c>
      <c r="T843" s="11">
        <v>2.3185901E7</v>
      </c>
      <c r="U843" s="11">
        <v>2.555987489E9</v>
      </c>
      <c r="V843" s="11">
        <v>2017.0</v>
      </c>
      <c r="W843" s="12" t="s">
        <v>8076</v>
      </c>
      <c r="X843" s="12" t="s">
        <v>8185</v>
      </c>
      <c r="Y843" s="12" t="s">
        <v>8186</v>
      </c>
      <c r="Z843" s="18">
        <v>45461.958333333336</v>
      </c>
      <c r="AA843" s="12" t="s">
        <v>8049</v>
      </c>
    </row>
    <row r="844" ht="14.25" customHeight="1">
      <c r="A844" s="3">
        <v>155.0</v>
      </c>
      <c r="B844" s="3">
        <v>10190.0</v>
      </c>
      <c r="C844" s="3">
        <v>2012.0</v>
      </c>
      <c r="D844" s="3">
        <v>2021.0</v>
      </c>
      <c r="E844" s="4" t="s">
        <v>8182</v>
      </c>
      <c r="F844" s="3">
        <v>10.0</v>
      </c>
      <c r="G844" s="4" t="s">
        <v>7801</v>
      </c>
      <c r="H844" s="3">
        <v>2.14811539E8</v>
      </c>
      <c r="I844" s="4" t="s">
        <v>8040</v>
      </c>
      <c r="J844" s="4" t="s">
        <v>599</v>
      </c>
      <c r="K844" s="3">
        <v>5227.0</v>
      </c>
      <c r="L844" s="4" t="s">
        <v>8183</v>
      </c>
      <c r="M844" s="3">
        <v>94869.0</v>
      </c>
      <c r="N844" s="3">
        <v>0.0</v>
      </c>
      <c r="O844" s="4" t="s">
        <v>8149</v>
      </c>
      <c r="P844" s="4" t="s">
        <v>8043</v>
      </c>
      <c r="Q844" s="4" t="s">
        <v>8184</v>
      </c>
      <c r="R844" s="4" t="s">
        <v>35</v>
      </c>
      <c r="S844" s="4" t="s">
        <v>8045</v>
      </c>
      <c r="T844" s="3">
        <v>2.3185901E7</v>
      </c>
      <c r="U844" s="3">
        <v>2.555987489E9</v>
      </c>
      <c r="V844" s="3">
        <v>2017.0</v>
      </c>
      <c r="W844" s="4" t="s">
        <v>8055</v>
      </c>
      <c r="X844" s="4" t="s">
        <v>8117</v>
      </c>
      <c r="Y844" s="4" t="s">
        <v>8186</v>
      </c>
      <c r="Z844" s="17">
        <v>45461.958333333336</v>
      </c>
      <c r="AA844" s="4" t="s">
        <v>8049</v>
      </c>
    </row>
    <row r="845" ht="14.25" customHeight="1">
      <c r="A845" s="11">
        <v>155.0</v>
      </c>
      <c r="B845" s="11">
        <v>10190.0</v>
      </c>
      <c r="C845" s="11">
        <v>2012.0</v>
      </c>
      <c r="D845" s="11">
        <v>2021.0</v>
      </c>
      <c r="E845" s="12" t="s">
        <v>8182</v>
      </c>
      <c r="F845" s="11">
        <v>10.0</v>
      </c>
      <c r="G845" s="12" t="s">
        <v>7801</v>
      </c>
      <c r="H845" s="11">
        <v>2.14811539E8</v>
      </c>
      <c r="I845" s="12" t="s">
        <v>8040</v>
      </c>
      <c r="J845" s="12" t="s">
        <v>599</v>
      </c>
      <c r="K845" s="11">
        <v>5227.0</v>
      </c>
      <c r="L845" s="12" t="s">
        <v>8183</v>
      </c>
      <c r="M845" s="11">
        <v>94869.0</v>
      </c>
      <c r="N845" s="11">
        <v>0.0</v>
      </c>
      <c r="O845" s="12" t="s">
        <v>8149</v>
      </c>
      <c r="P845" s="12" t="s">
        <v>8043</v>
      </c>
      <c r="Q845" s="12" t="s">
        <v>8184</v>
      </c>
      <c r="R845" s="12" t="s">
        <v>35</v>
      </c>
      <c r="S845" s="12" t="s">
        <v>8045</v>
      </c>
      <c r="T845" s="11">
        <v>2.3185901E7</v>
      </c>
      <c r="U845" s="11">
        <v>2.555987489E9</v>
      </c>
      <c r="V845" s="11">
        <v>2017.0</v>
      </c>
      <c r="W845" s="12" t="s">
        <v>8187</v>
      </c>
      <c r="X845" s="12" t="s">
        <v>8188</v>
      </c>
      <c r="Y845" s="12" t="s">
        <v>8186</v>
      </c>
      <c r="Z845" s="18">
        <v>45461.958333333336</v>
      </c>
      <c r="AA845" s="12" t="s">
        <v>8049</v>
      </c>
    </row>
    <row r="846" ht="14.25" customHeight="1">
      <c r="A846" s="3">
        <v>155.0</v>
      </c>
      <c r="B846" s="3">
        <v>10190.0</v>
      </c>
      <c r="C846" s="3">
        <v>2012.0</v>
      </c>
      <c r="D846" s="3">
        <v>2021.0</v>
      </c>
      <c r="E846" s="4" t="s">
        <v>8182</v>
      </c>
      <c r="F846" s="3">
        <v>10.0</v>
      </c>
      <c r="G846" s="4" t="s">
        <v>7801</v>
      </c>
      <c r="H846" s="3">
        <v>2.14811539E8</v>
      </c>
      <c r="I846" s="4" t="s">
        <v>8040</v>
      </c>
      <c r="J846" s="4" t="s">
        <v>599</v>
      </c>
      <c r="K846" s="3">
        <v>5227.0</v>
      </c>
      <c r="L846" s="4" t="s">
        <v>8183</v>
      </c>
      <c r="M846" s="3">
        <v>94869.0</v>
      </c>
      <c r="N846" s="3">
        <v>0.0</v>
      </c>
      <c r="O846" s="4" t="s">
        <v>8149</v>
      </c>
      <c r="P846" s="4" t="s">
        <v>8043</v>
      </c>
      <c r="Q846" s="4" t="s">
        <v>8184</v>
      </c>
      <c r="R846" s="4" t="s">
        <v>35</v>
      </c>
      <c r="S846" s="4" t="s">
        <v>8045</v>
      </c>
      <c r="T846" s="3">
        <v>2.3185901E7</v>
      </c>
      <c r="U846" s="3">
        <v>2.555987489E9</v>
      </c>
      <c r="V846" s="3">
        <v>2017.0</v>
      </c>
      <c r="W846" s="4" t="s">
        <v>8080</v>
      </c>
      <c r="X846" s="4" t="s">
        <v>8081</v>
      </c>
      <c r="Y846" s="4" t="s">
        <v>8186</v>
      </c>
      <c r="Z846" s="17">
        <v>45461.958333333336</v>
      </c>
      <c r="AA846" s="4" t="s">
        <v>8049</v>
      </c>
    </row>
    <row r="847" ht="14.25" customHeight="1">
      <c r="A847" s="11">
        <v>155.0</v>
      </c>
      <c r="B847" s="11">
        <v>10190.0</v>
      </c>
      <c r="C847" s="11">
        <v>2012.0</v>
      </c>
      <c r="D847" s="11">
        <v>2021.0</v>
      </c>
      <c r="E847" s="12" t="s">
        <v>8182</v>
      </c>
      <c r="F847" s="11">
        <v>10.0</v>
      </c>
      <c r="G847" s="12" t="s">
        <v>7801</v>
      </c>
      <c r="H847" s="11">
        <v>2.14811539E8</v>
      </c>
      <c r="I847" s="12" t="s">
        <v>8040</v>
      </c>
      <c r="J847" s="12" t="s">
        <v>599</v>
      </c>
      <c r="K847" s="11">
        <v>5227.0</v>
      </c>
      <c r="L847" s="12" t="s">
        <v>8183</v>
      </c>
      <c r="M847" s="11">
        <v>94869.0</v>
      </c>
      <c r="N847" s="11">
        <v>0.0</v>
      </c>
      <c r="O847" s="12" t="s">
        <v>8149</v>
      </c>
      <c r="P847" s="12" t="s">
        <v>8043</v>
      </c>
      <c r="Q847" s="12" t="s">
        <v>8184</v>
      </c>
      <c r="R847" s="12" t="s">
        <v>35</v>
      </c>
      <c r="S847" s="12" t="s">
        <v>8045</v>
      </c>
      <c r="T847" s="11">
        <v>2.3185901E7</v>
      </c>
      <c r="U847" s="11">
        <v>2.555987489E9</v>
      </c>
      <c r="V847" s="11">
        <v>2017.0</v>
      </c>
      <c r="W847" s="12" t="s">
        <v>8051</v>
      </c>
      <c r="X847" s="12" t="s">
        <v>8146</v>
      </c>
      <c r="Y847" s="12" t="s">
        <v>8186</v>
      </c>
      <c r="Z847" s="18">
        <v>45461.958333333336</v>
      </c>
      <c r="AA847" s="12" t="s">
        <v>8049</v>
      </c>
    </row>
    <row r="848" ht="14.25" customHeight="1">
      <c r="A848" s="3">
        <v>155.0</v>
      </c>
      <c r="B848" s="3">
        <v>10190.0</v>
      </c>
      <c r="C848" s="3">
        <v>2012.0</v>
      </c>
      <c r="D848" s="3">
        <v>2021.0</v>
      </c>
      <c r="E848" s="4" t="s">
        <v>8182</v>
      </c>
      <c r="F848" s="3">
        <v>10.0</v>
      </c>
      <c r="G848" s="4" t="s">
        <v>7801</v>
      </c>
      <c r="H848" s="3">
        <v>2.14811539E8</v>
      </c>
      <c r="I848" s="4" t="s">
        <v>8040</v>
      </c>
      <c r="J848" s="4" t="s">
        <v>599</v>
      </c>
      <c r="K848" s="3">
        <v>5227.0</v>
      </c>
      <c r="L848" s="4" t="s">
        <v>8183</v>
      </c>
      <c r="M848" s="3">
        <v>94869.0</v>
      </c>
      <c r="N848" s="3">
        <v>0.0</v>
      </c>
      <c r="O848" s="4" t="s">
        <v>8149</v>
      </c>
      <c r="P848" s="4" t="s">
        <v>8043</v>
      </c>
      <c r="Q848" s="4" t="s">
        <v>8184</v>
      </c>
      <c r="R848" s="4" t="s">
        <v>35</v>
      </c>
      <c r="S848" s="4" t="s">
        <v>8045</v>
      </c>
      <c r="T848" s="3">
        <v>2.3185901E7</v>
      </c>
      <c r="U848" s="3">
        <v>4.1610901E7</v>
      </c>
      <c r="V848" s="3">
        <v>2018.0</v>
      </c>
      <c r="W848" s="4" t="s">
        <v>8076</v>
      </c>
      <c r="X848" s="4" t="s">
        <v>8185</v>
      </c>
      <c r="Y848" s="4" t="s">
        <v>8186</v>
      </c>
      <c r="Z848" s="17">
        <v>45461.958333333336</v>
      </c>
      <c r="AA848" s="4" t="s">
        <v>8049</v>
      </c>
    </row>
    <row r="849" ht="14.25" customHeight="1">
      <c r="A849" s="11">
        <v>155.0</v>
      </c>
      <c r="B849" s="11">
        <v>10190.0</v>
      </c>
      <c r="C849" s="11">
        <v>2012.0</v>
      </c>
      <c r="D849" s="11">
        <v>2021.0</v>
      </c>
      <c r="E849" s="12" t="s">
        <v>8182</v>
      </c>
      <c r="F849" s="11">
        <v>10.0</v>
      </c>
      <c r="G849" s="12" t="s">
        <v>7801</v>
      </c>
      <c r="H849" s="11">
        <v>2.14811539E8</v>
      </c>
      <c r="I849" s="12" t="s">
        <v>8040</v>
      </c>
      <c r="J849" s="12" t="s">
        <v>599</v>
      </c>
      <c r="K849" s="11">
        <v>5227.0</v>
      </c>
      <c r="L849" s="12" t="s">
        <v>8183</v>
      </c>
      <c r="M849" s="11">
        <v>94869.0</v>
      </c>
      <c r="N849" s="11">
        <v>0.0</v>
      </c>
      <c r="O849" s="12" t="s">
        <v>8149</v>
      </c>
      <c r="P849" s="12" t="s">
        <v>8043</v>
      </c>
      <c r="Q849" s="12" t="s">
        <v>8184</v>
      </c>
      <c r="R849" s="12" t="s">
        <v>35</v>
      </c>
      <c r="S849" s="12" t="s">
        <v>8045</v>
      </c>
      <c r="T849" s="11">
        <v>2.3185901E7</v>
      </c>
      <c r="U849" s="11">
        <v>4.1610901E7</v>
      </c>
      <c r="V849" s="11">
        <v>2018.0</v>
      </c>
      <c r="W849" s="12" t="s">
        <v>8055</v>
      </c>
      <c r="X849" s="12" t="s">
        <v>8117</v>
      </c>
      <c r="Y849" s="12" t="s">
        <v>8186</v>
      </c>
      <c r="Z849" s="18">
        <v>45461.958333333336</v>
      </c>
      <c r="AA849" s="12" t="s">
        <v>8049</v>
      </c>
    </row>
    <row r="850" ht="14.25" customHeight="1">
      <c r="A850" s="3">
        <v>155.0</v>
      </c>
      <c r="B850" s="3">
        <v>10190.0</v>
      </c>
      <c r="C850" s="3">
        <v>2012.0</v>
      </c>
      <c r="D850" s="3">
        <v>2021.0</v>
      </c>
      <c r="E850" s="4" t="s">
        <v>8182</v>
      </c>
      <c r="F850" s="3">
        <v>10.0</v>
      </c>
      <c r="G850" s="4" t="s">
        <v>7801</v>
      </c>
      <c r="H850" s="3">
        <v>2.14811539E8</v>
      </c>
      <c r="I850" s="4" t="s">
        <v>8040</v>
      </c>
      <c r="J850" s="4" t="s">
        <v>599</v>
      </c>
      <c r="K850" s="3">
        <v>5227.0</v>
      </c>
      <c r="L850" s="4" t="s">
        <v>8183</v>
      </c>
      <c r="M850" s="3">
        <v>94869.0</v>
      </c>
      <c r="N850" s="3">
        <v>0.0</v>
      </c>
      <c r="O850" s="4" t="s">
        <v>8149</v>
      </c>
      <c r="P850" s="4" t="s">
        <v>8043</v>
      </c>
      <c r="Q850" s="4" t="s">
        <v>8184</v>
      </c>
      <c r="R850" s="4" t="s">
        <v>35</v>
      </c>
      <c r="S850" s="4" t="s">
        <v>8045</v>
      </c>
      <c r="T850" s="3">
        <v>2.3185901E7</v>
      </c>
      <c r="U850" s="3">
        <v>4.1610901E7</v>
      </c>
      <c r="V850" s="3">
        <v>2018.0</v>
      </c>
      <c r="W850" s="4" t="s">
        <v>8187</v>
      </c>
      <c r="X850" s="4" t="s">
        <v>8188</v>
      </c>
      <c r="Y850" s="4" t="s">
        <v>8186</v>
      </c>
      <c r="Z850" s="17">
        <v>45461.958333333336</v>
      </c>
      <c r="AA850" s="4" t="s">
        <v>8049</v>
      </c>
    </row>
    <row r="851" ht="14.25" customHeight="1">
      <c r="A851" s="11">
        <v>155.0</v>
      </c>
      <c r="B851" s="11">
        <v>10190.0</v>
      </c>
      <c r="C851" s="11">
        <v>2012.0</v>
      </c>
      <c r="D851" s="11">
        <v>2021.0</v>
      </c>
      <c r="E851" s="12" t="s">
        <v>8182</v>
      </c>
      <c r="F851" s="11">
        <v>10.0</v>
      </c>
      <c r="G851" s="12" t="s">
        <v>7801</v>
      </c>
      <c r="H851" s="11">
        <v>2.14811539E8</v>
      </c>
      <c r="I851" s="12" t="s">
        <v>8040</v>
      </c>
      <c r="J851" s="12" t="s">
        <v>599</v>
      </c>
      <c r="K851" s="11">
        <v>5227.0</v>
      </c>
      <c r="L851" s="12" t="s">
        <v>8183</v>
      </c>
      <c r="M851" s="11">
        <v>94869.0</v>
      </c>
      <c r="N851" s="11">
        <v>0.0</v>
      </c>
      <c r="O851" s="12" t="s">
        <v>8149</v>
      </c>
      <c r="P851" s="12" t="s">
        <v>8043</v>
      </c>
      <c r="Q851" s="12" t="s">
        <v>8184</v>
      </c>
      <c r="R851" s="12" t="s">
        <v>35</v>
      </c>
      <c r="S851" s="12" t="s">
        <v>8045</v>
      </c>
      <c r="T851" s="11">
        <v>2.3185901E7</v>
      </c>
      <c r="U851" s="11">
        <v>4.1610901E7</v>
      </c>
      <c r="V851" s="11">
        <v>2018.0</v>
      </c>
      <c r="W851" s="12" t="s">
        <v>8080</v>
      </c>
      <c r="X851" s="12" t="s">
        <v>8081</v>
      </c>
      <c r="Y851" s="12" t="s">
        <v>8186</v>
      </c>
      <c r="Z851" s="18">
        <v>45461.958333333336</v>
      </c>
      <c r="AA851" s="12" t="s">
        <v>8049</v>
      </c>
    </row>
    <row r="852" ht="14.25" customHeight="1">
      <c r="A852" s="3">
        <v>155.0</v>
      </c>
      <c r="B852" s="3">
        <v>10190.0</v>
      </c>
      <c r="C852" s="3">
        <v>2012.0</v>
      </c>
      <c r="D852" s="3">
        <v>2021.0</v>
      </c>
      <c r="E852" s="4" t="s">
        <v>8182</v>
      </c>
      <c r="F852" s="3">
        <v>10.0</v>
      </c>
      <c r="G852" s="4" t="s">
        <v>7801</v>
      </c>
      <c r="H852" s="3">
        <v>2.14811539E8</v>
      </c>
      <c r="I852" s="4" t="s">
        <v>8040</v>
      </c>
      <c r="J852" s="4" t="s">
        <v>599</v>
      </c>
      <c r="K852" s="3">
        <v>5227.0</v>
      </c>
      <c r="L852" s="4" t="s">
        <v>8183</v>
      </c>
      <c r="M852" s="3">
        <v>94869.0</v>
      </c>
      <c r="N852" s="3">
        <v>0.0</v>
      </c>
      <c r="O852" s="4" t="s">
        <v>8149</v>
      </c>
      <c r="P852" s="4" t="s">
        <v>8043</v>
      </c>
      <c r="Q852" s="4" t="s">
        <v>8184</v>
      </c>
      <c r="R852" s="4" t="s">
        <v>35</v>
      </c>
      <c r="S852" s="4" t="s">
        <v>8045</v>
      </c>
      <c r="T852" s="3">
        <v>2.3185901E7</v>
      </c>
      <c r="U852" s="3">
        <v>4.1610901E7</v>
      </c>
      <c r="V852" s="3">
        <v>2018.0</v>
      </c>
      <c r="W852" s="4" t="s">
        <v>8051</v>
      </c>
      <c r="X852" s="4" t="s">
        <v>8146</v>
      </c>
      <c r="Y852" s="4" t="s">
        <v>8186</v>
      </c>
      <c r="Z852" s="17">
        <v>45461.958333333336</v>
      </c>
      <c r="AA852" s="4" t="s">
        <v>8049</v>
      </c>
    </row>
    <row r="853" ht="14.25" customHeight="1">
      <c r="A853" s="11">
        <v>155.0</v>
      </c>
      <c r="B853" s="11">
        <v>10190.0</v>
      </c>
      <c r="C853" s="11">
        <v>2012.0</v>
      </c>
      <c r="D853" s="11">
        <v>2021.0</v>
      </c>
      <c r="E853" s="12" t="s">
        <v>8182</v>
      </c>
      <c r="F853" s="11">
        <v>10.0</v>
      </c>
      <c r="G853" s="12" t="s">
        <v>7801</v>
      </c>
      <c r="H853" s="11">
        <v>2.14811539E8</v>
      </c>
      <c r="I853" s="12" t="s">
        <v>8040</v>
      </c>
      <c r="J853" s="12" t="s">
        <v>599</v>
      </c>
      <c r="K853" s="11">
        <v>5227.0</v>
      </c>
      <c r="L853" s="12" t="s">
        <v>8183</v>
      </c>
      <c r="M853" s="11">
        <v>94869.0</v>
      </c>
      <c r="N853" s="11">
        <v>0.0</v>
      </c>
      <c r="O853" s="12" t="s">
        <v>8149</v>
      </c>
      <c r="P853" s="12" t="s">
        <v>8043</v>
      </c>
      <c r="Q853" s="12" t="s">
        <v>8184</v>
      </c>
      <c r="R853" s="12" t="s">
        <v>35</v>
      </c>
      <c r="S853" s="12" t="s">
        <v>8045</v>
      </c>
      <c r="T853" s="11">
        <v>3.1136043E7</v>
      </c>
      <c r="U853" s="11">
        <v>0.0</v>
      </c>
      <c r="V853" s="11">
        <v>2020.0</v>
      </c>
      <c r="W853" s="12" t="s">
        <v>8076</v>
      </c>
      <c r="X853" s="12" t="s">
        <v>8185</v>
      </c>
      <c r="Y853" s="12" t="s">
        <v>8186</v>
      </c>
      <c r="Z853" s="18">
        <v>45461.958333333336</v>
      </c>
      <c r="AA853" s="12" t="s">
        <v>8049</v>
      </c>
    </row>
    <row r="854" ht="14.25" customHeight="1">
      <c r="A854" s="3">
        <v>155.0</v>
      </c>
      <c r="B854" s="3">
        <v>10190.0</v>
      </c>
      <c r="C854" s="3">
        <v>2012.0</v>
      </c>
      <c r="D854" s="3">
        <v>2021.0</v>
      </c>
      <c r="E854" s="4" t="s">
        <v>8182</v>
      </c>
      <c r="F854" s="3">
        <v>10.0</v>
      </c>
      <c r="G854" s="4" t="s">
        <v>7801</v>
      </c>
      <c r="H854" s="3">
        <v>2.14811539E8</v>
      </c>
      <c r="I854" s="4" t="s">
        <v>8040</v>
      </c>
      <c r="J854" s="4" t="s">
        <v>599</v>
      </c>
      <c r="K854" s="3">
        <v>5227.0</v>
      </c>
      <c r="L854" s="4" t="s">
        <v>8183</v>
      </c>
      <c r="M854" s="3">
        <v>94869.0</v>
      </c>
      <c r="N854" s="3">
        <v>0.0</v>
      </c>
      <c r="O854" s="4" t="s">
        <v>8149</v>
      </c>
      <c r="P854" s="4" t="s">
        <v>8043</v>
      </c>
      <c r="Q854" s="4" t="s">
        <v>8184</v>
      </c>
      <c r="R854" s="4" t="s">
        <v>35</v>
      </c>
      <c r="S854" s="4" t="s">
        <v>8045</v>
      </c>
      <c r="T854" s="3">
        <v>3.1136043E7</v>
      </c>
      <c r="U854" s="3">
        <v>0.0</v>
      </c>
      <c r="V854" s="3">
        <v>2020.0</v>
      </c>
      <c r="W854" s="4" t="s">
        <v>8055</v>
      </c>
      <c r="X854" s="4" t="s">
        <v>8117</v>
      </c>
      <c r="Y854" s="4" t="s">
        <v>8186</v>
      </c>
      <c r="Z854" s="17">
        <v>45461.958333333336</v>
      </c>
      <c r="AA854" s="4" t="s">
        <v>8049</v>
      </c>
    </row>
    <row r="855" ht="14.25" customHeight="1">
      <c r="A855" s="11">
        <v>155.0</v>
      </c>
      <c r="B855" s="11">
        <v>10190.0</v>
      </c>
      <c r="C855" s="11">
        <v>2012.0</v>
      </c>
      <c r="D855" s="11">
        <v>2021.0</v>
      </c>
      <c r="E855" s="12" t="s">
        <v>8182</v>
      </c>
      <c r="F855" s="11">
        <v>10.0</v>
      </c>
      <c r="G855" s="12" t="s">
        <v>7801</v>
      </c>
      <c r="H855" s="11">
        <v>2.14811539E8</v>
      </c>
      <c r="I855" s="12" t="s">
        <v>8040</v>
      </c>
      <c r="J855" s="12" t="s">
        <v>599</v>
      </c>
      <c r="K855" s="11">
        <v>5227.0</v>
      </c>
      <c r="L855" s="12" t="s">
        <v>8183</v>
      </c>
      <c r="M855" s="11">
        <v>94869.0</v>
      </c>
      <c r="N855" s="11">
        <v>0.0</v>
      </c>
      <c r="O855" s="12" t="s">
        <v>8149</v>
      </c>
      <c r="P855" s="12" t="s">
        <v>8043</v>
      </c>
      <c r="Q855" s="12" t="s">
        <v>8184</v>
      </c>
      <c r="R855" s="12" t="s">
        <v>35</v>
      </c>
      <c r="S855" s="12" t="s">
        <v>8045</v>
      </c>
      <c r="T855" s="11">
        <v>3.1136043E7</v>
      </c>
      <c r="U855" s="11">
        <v>0.0</v>
      </c>
      <c r="V855" s="11">
        <v>2020.0</v>
      </c>
      <c r="W855" s="12" t="s">
        <v>8187</v>
      </c>
      <c r="X855" s="12" t="s">
        <v>8188</v>
      </c>
      <c r="Y855" s="12" t="s">
        <v>8186</v>
      </c>
      <c r="Z855" s="18">
        <v>45461.958333333336</v>
      </c>
      <c r="AA855" s="12" t="s">
        <v>8049</v>
      </c>
    </row>
    <row r="856" ht="14.25" customHeight="1">
      <c r="A856" s="3">
        <v>155.0</v>
      </c>
      <c r="B856" s="3">
        <v>10190.0</v>
      </c>
      <c r="C856" s="3">
        <v>2012.0</v>
      </c>
      <c r="D856" s="3">
        <v>2021.0</v>
      </c>
      <c r="E856" s="4" t="s">
        <v>8182</v>
      </c>
      <c r="F856" s="3">
        <v>10.0</v>
      </c>
      <c r="G856" s="4" t="s">
        <v>7801</v>
      </c>
      <c r="H856" s="3">
        <v>2.14811539E8</v>
      </c>
      <c r="I856" s="4" t="s">
        <v>8040</v>
      </c>
      <c r="J856" s="4" t="s">
        <v>599</v>
      </c>
      <c r="K856" s="3">
        <v>5227.0</v>
      </c>
      <c r="L856" s="4" t="s">
        <v>8183</v>
      </c>
      <c r="M856" s="3">
        <v>94869.0</v>
      </c>
      <c r="N856" s="3">
        <v>0.0</v>
      </c>
      <c r="O856" s="4" t="s">
        <v>8149</v>
      </c>
      <c r="P856" s="4" t="s">
        <v>8043</v>
      </c>
      <c r="Q856" s="4" t="s">
        <v>8184</v>
      </c>
      <c r="R856" s="4" t="s">
        <v>35</v>
      </c>
      <c r="S856" s="4" t="s">
        <v>8045</v>
      </c>
      <c r="T856" s="3">
        <v>3.1136043E7</v>
      </c>
      <c r="U856" s="3">
        <v>0.0</v>
      </c>
      <c r="V856" s="3">
        <v>2020.0</v>
      </c>
      <c r="W856" s="4" t="s">
        <v>8080</v>
      </c>
      <c r="X856" s="4" t="s">
        <v>8081</v>
      </c>
      <c r="Y856" s="4" t="s">
        <v>8186</v>
      </c>
      <c r="Z856" s="17">
        <v>45461.958333333336</v>
      </c>
      <c r="AA856" s="4" t="s">
        <v>8049</v>
      </c>
    </row>
    <row r="857" ht="14.25" customHeight="1">
      <c r="A857" s="11">
        <v>155.0</v>
      </c>
      <c r="B857" s="11">
        <v>10190.0</v>
      </c>
      <c r="C857" s="11">
        <v>2012.0</v>
      </c>
      <c r="D857" s="11">
        <v>2021.0</v>
      </c>
      <c r="E857" s="12" t="s">
        <v>8182</v>
      </c>
      <c r="F857" s="11">
        <v>10.0</v>
      </c>
      <c r="G857" s="12" t="s">
        <v>7801</v>
      </c>
      <c r="H857" s="11">
        <v>2.14811539E8</v>
      </c>
      <c r="I857" s="12" t="s">
        <v>8040</v>
      </c>
      <c r="J857" s="12" t="s">
        <v>599</v>
      </c>
      <c r="K857" s="11">
        <v>5227.0</v>
      </c>
      <c r="L857" s="12" t="s">
        <v>8183</v>
      </c>
      <c r="M857" s="11">
        <v>94869.0</v>
      </c>
      <c r="N857" s="11">
        <v>0.0</v>
      </c>
      <c r="O857" s="12" t="s">
        <v>8149</v>
      </c>
      <c r="P857" s="12" t="s">
        <v>8043</v>
      </c>
      <c r="Q857" s="12" t="s">
        <v>8184</v>
      </c>
      <c r="R857" s="12" t="s">
        <v>35</v>
      </c>
      <c r="S857" s="12" t="s">
        <v>8045</v>
      </c>
      <c r="T857" s="11">
        <v>3.1136043E7</v>
      </c>
      <c r="U857" s="11">
        <v>0.0</v>
      </c>
      <c r="V857" s="11">
        <v>2020.0</v>
      </c>
      <c r="W857" s="12" t="s">
        <v>8051</v>
      </c>
      <c r="X857" s="12" t="s">
        <v>8146</v>
      </c>
      <c r="Y857" s="12" t="s">
        <v>8186</v>
      </c>
      <c r="Z857" s="18">
        <v>45461.958333333336</v>
      </c>
      <c r="AA857" s="12" t="s">
        <v>8049</v>
      </c>
    </row>
    <row r="858" ht="14.25" customHeight="1">
      <c r="A858" s="3">
        <v>155.0</v>
      </c>
      <c r="B858" s="3">
        <v>10190.0</v>
      </c>
      <c r="C858" s="3">
        <v>2012.0</v>
      </c>
      <c r="D858" s="3">
        <v>2021.0</v>
      </c>
      <c r="E858" s="4" t="s">
        <v>8182</v>
      </c>
      <c r="F858" s="3">
        <v>10.0</v>
      </c>
      <c r="G858" s="4" t="s">
        <v>7801</v>
      </c>
      <c r="H858" s="3">
        <v>2.14811539E8</v>
      </c>
      <c r="I858" s="4" t="s">
        <v>8040</v>
      </c>
      <c r="J858" s="4" t="s">
        <v>599</v>
      </c>
      <c r="K858" s="3">
        <v>5227.0</v>
      </c>
      <c r="L858" s="4" t="s">
        <v>8183</v>
      </c>
      <c r="M858" s="3">
        <v>94869.0</v>
      </c>
      <c r="N858" s="3">
        <v>0.0</v>
      </c>
      <c r="O858" s="4" t="s">
        <v>8149</v>
      </c>
      <c r="P858" s="4" t="s">
        <v>8043</v>
      </c>
      <c r="Q858" s="4" t="s">
        <v>8184</v>
      </c>
      <c r="R858" s="4" t="s">
        <v>35</v>
      </c>
      <c r="S858" s="4" t="s">
        <v>8045</v>
      </c>
      <c r="T858" s="3">
        <v>8000000.0</v>
      </c>
      <c r="U858" s="3">
        <v>8000000.0</v>
      </c>
      <c r="V858" s="3">
        <v>2019.0</v>
      </c>
      <c r="W858" s="4" t="s">
        <v>8076</v>
      </c>
      <c r="X858" s="4" t="s">
        <v>8185</v>
      </c>
      <c r="Y858" s="4" t="s">
        <v>8186</v>
      </c>
      <c r="Z858" s="17">
        <v>45461.958333333336</v>
      </c>
      <c r="AA858" s="4" t="s">
        <v>8049</v>
      </c>
    </row>
    <row r="859" ht="14.25" customHeight="1">
      <c r="A859" s="11">
        <v>155.0</v>
      </c>
      <c r="B859" s="11">
        <v>10190.0</v>
      </c>
      <c r="C859" s="11">
        <v>2012.0</v>
      </c>
      <c r="D859" s="11">
        <v>2021.0</v>
      </c>
      <c r="E859" s="12" t="s">
        <v>8182</v>
      </c>
      <c r="F859" s="11">
        <v>10.0</v>
      </c>
      <c r="G859" s="12" t="s">
        <v>7801</v>
      </c>
      <c r="H859" s="11">
        <v>2.14811539E8</v>
      </c>
      <c r="I859" s="12" t="s">
        <v>8040</v>
      </c>
      <c r="J859" s="12" t="s">
        <v>599</v>
      </c>
      <c r="K859" s="11">
        <v>5227.0</v>
      </c>
      <c r="L859" s="12" t="s">
        <v>8183</v>
      </c>
      <c r="M859" s="11">
        <v>94869.0</v>
      </c>
      <c r="N859" s="11">
        <v>0.0</v>
      </c>
      <c r="O859" s="12" t="s">
        <v>8149</v>
      </c>
      <c r="P859" s="12" t="s">
        <v>8043</v>
      </c>
      <c r="Q859" s="12" t="s">
        <v>8184</v>
      </c>
      <c r="R859" s="12" t="s">
        <v>35</v>
      </c>
      <c r="S859" s="12" t="s">
        <v>8045</v>
      </c>
      <c r="T859" s="11">
        <v>8000000.0</v>
      </c>
      <c r="U859" s="11">
        <v>8000000.0</v>
      </c>
      <c r="V859" s="11">
        <v>2019.0</v>
      </c>
      <c r="W859" s="12" t="s">
        <v>8055</v>
      </c>
      <c r="X859" s="12" t="s">
        <v>8117</v>
      </c>
      <c r="Y859" s="12" t="s">
        <v>8186</v>
      </c>
      <c r="Z859" s="18">
        <v>45461.958333333336</v>
      </c>
      <c r="AA859" s="12" t="s">
        <v>8049</v>
      </c>
    </row>
    <row r="860" ht="14.25" customHeight="1">
      <c r="A860" s="3">
        <v>155.0</v>
      </c>
      <c r="B860" s="3">
        <v>10190.0</v>
      </c>
      <c r="C860" s="3">
        <v>2012.0</v>
      </c>
      <c r="D860" s="3">
        <v>2021.0</v>
      </c>
      <c r="E860" s="4" t="s">
        <v>8182</v>
      </c>
      <c r="F860" s="3">
        <v>10.0</v>
      </c>
      <c r="G860" s="4" t="s">
        <v>7801</v>
      </c>
      <c r="H860" s="3">
        <v>2.14811539E8</v>
      </c>
      <c r="I860" s="4" t="s">
        <v>8040</v>
      </c>
      <c r="J860" s="4" t="s">
        <v>599</v>
      </c>
      <c r="K860" s="3">
        <v>5227.0</v>
      </c>
      <c r="L860" s="4" t="s">
        <v>8183</v>
      </c>
      <c r="M860" s="3">
        <v>94869.0</v>
      </c>
      <c r="N860" s="3">
        <v>0.0</v>
      </c>
      <c r="O860" s="4" t="s">
        <v>8149</v>
      </c>
      <c r="P860" s="4" t="s">
        <v>8043</v>
      </c>
      <c r="Q860" s="4" t="s">
        <v>8184</v>
      </c>
      <c r="R860" s="4" t="s">
        <v>35</v>
      </c>
      <c r="S860" s="4" t="s">
        <v>8045</v>
      </c>
      <c r="T860" s="3">
        <v>8000000.0</v>
      </c>
      <c r="U860" s="3">
        <v>8000000.0</v>
      </c>
      <c r="V860" s="3">
        <v>2019.0</v>
      </c>
      <c r="W860" s="4" t="s">
        <v>8187</v>
      </c>
      <c r="X860" s="4" t="s">
        <v>8188</v>
      </c>
      <c r="Y860" s="4" t="s">
        <v>8186</v>
      </c>
      <c r="Z860" s="17">
        <v>45461.958333333336</v>
      </c>
      <c r="AA860" s="4" t="s">
        <v>8049</v>
      </c>
    </row>
    <row r="861" ht="14.25" customHeight="1">
      <c r="A861" s="11">
        <v>155.0</v>
      </c>
      <c r="B861" s="11">
        <v>10190.0</v>
      </c>
      <c r="C861" s="11">
        <v>2012.0</v>
      </c>
      <c r="D861" s="11">
        <v>2021.0</v>
      </c>
      <c r="E861" s="12" t="s">
        <v>8182</v>
      </c>
      <c r="F861" s="11">
        <v>10.0</v>
      </c>
      <c r="G861" s="12" t="s">
        <v>7801</v>
      </c>
      <c r="H861" s="11">
        <v>2.14811539E8</v>
      </c>
      <c r="I861" s="12" t="s">
        <v>8040</v>
      </c>
      <c r="J861" s="12" t="s">
        <v>599</v>
      </c>
      <c r="K861" s="11">
        <v>5227.0</v>
      </c>
      <c r="L861" s="12" t="s">
        <v>8183</v>
      </c>
      <c r="M861" s="11">
        <v>94869.0</v>
      </c>
      <c r="N861" s="11">
        <v>0.0</v>
      </c>
      <c r="O861" s="12" t="s">
        <v>8149</v>
      </c>
      <c r="P861" s="12" t="s">
        <v>8043</v>
      </c>
      <c r="Q861" s="12" t="s">
        <v>8184</v>
      </c>
      <c r="R861" s="12" t="s">
        <v>35</v>
      </c>
      <c r="S861" s="12" t="s">
        <v>8045</v>
      </c>
      <c r="T861" s="11">
        <v>8000000.0</v>
      </c>
      <c r="U861" s="11">
        <v>8000000.0</v>
      </c>
      <c r="V861" s="11">
        <v>2019.0</v>
      </c>
      <c r="W861" s="12" t="s">
        <v>8080</v>
      </c>
      <c r="X861" s="12" t="s">
        <v>8081</v>
      </c>
      <c r="Y861" s="12" t="s">
        <v>8186</v>
      </c>
      <c r="Z861" s="18">
        <v>45461.958333333336</v>
      </c>
      <c r="AA861" s="12" t="s">
        <v>8049</v>
      </c>
    </row>
    <row r="862" ht="14.25" customHeight="1">
      <c r="A862" s="3">
        <v>155.0</v>
      </c>
      <c r="B862" s="3">
        <v>10190.0</v>
      </c>
      <c r="C862" s="3">
        <v>2012.0</v>
      </c>
      <c r="D862" s="3">
        <v>2021.0</v>
      </c>
      <c r="E862" s="4" t="s">
        <v>8182</v>
      </c>
      <c r="F862" s="3">
        <v>10.0</v>
      </c>
      <c r="G862" s="4" t="s">
        <v>7801</v>
      </c>
      <c r="H862" s="3">
        <v>2.14811539E8</v>
      </c>
      <c r="I862" s="4" t="s">
        <v>8040</v>
      </c>
      <c r="J862" s="4" t="s">
        <v>599</v>
      </c>
      <c r="K862" s="3">
        <v>5227.0</v>
      </c>
      <c r="L862" s="4" t="s">
        <v>8183</v>
      </c>
      <c r="M862" s="3">
        <v>94869.0</v>
      </c>
      <c r="N862" s="3">
        <v>0.0</v>
      </c>
      <c r="O862" s="4" t="s">
        <v>8149</v>
      </c>
      <c r="P862" s="4" t="s">
        <v>8043</v>
      </c>
      <c r="Q862" s="4" t="s">
        <v>8184</v>
      </c>
      <c r="R862" s="4" t="s">
        <v>35</v>
      </c>
      <c r="S862" s="4" t="s">
        <v>8045</v>
      </c>
      <c r="T862" s="3">
        <v>8000000.0</v>
      </c>
      <c r="U862" s="3">
        <v>8000000.0</v>
      </c>
      <c r="V862" s="3">
        <v>2019.0</v>
      </c>
      <c r="W862" s="4" t="s">
        <v>8051</v>
      </c>
      <c r="X862" s="4" t="s">
        <v>8146</v>
      </c>
      <c r="Y862" s="4" t="s">
        <v>8186</v>
      </c>
      <c r="Z862" s="17">
        <v>45461.958333333336</v>
      </c>
      <c r="AA862" s="4" t="s">
        <v>8049</v>
      </c>
    </row>
    <row r="863" ht="14.25" customHeight="1">
      <c r="A863" s="11">
        <v>155.0</v>
      </c>
      <c r="B863" s="11">
        <v>10190.0</v>
      </c>
      <c r="C863" s="11">
        <v>2012.0</v>
      </c>
      <c r="D863" s="11">
        <v>2021.0</v>
      </c>
      <c r="E863" s="12" t="s">
        <v>8182</v>
      </c>
      <c r="F863" s="11">
        <v>10.0</v>
      </c>
      <c r="G863" s="12" t="s">
        <v>7801</v>
      </c>
      <c r="H863" s="11">
        <v>2.14811539E8</v>
      </c>
      <c r="I863" s="12" t="s">
        <v>8040</v>
      </c>
      <c r="J863" s="12" t="s">
        <v>599</v>
      </c>
      <c r="K863" s="11">
        <v>5227.0</v>
      </c>
      <c r="L863" s="12" t="s">
        <v>8180</v>
      </c>
      <c r="M863" s="11">
        <v>12500.0</v>
      </c>
      <c r="N863" s="11">
        <v>261498.0</v>
      </c>
      <c r="O863" s="12" t="s">
        <v>8149</v>
      </c>
      <c r="P863" s="12" t="s">
        <v>8043</v>
      </c>
      <c r="Q863" s="12" t="s">
        <v>8184</v>
      </c>
      <c r="R863" s="12" t="s">
        <v>35</v>
      </c>
      <c r="S863" s="12" t="s">
        <v>8045</v>
      </c>
      <c r="T863" s="11">
        <v>1.0E7</v>
      </c>
      <c r="U863" s="11">
        <v>3.71225E7</v>
      </c>
      <c r="V863" s="11">
        <v>2021.0</v>
      </c>
      <c r="W863" s="12" t="s">
        <v>8076</v>
      </c>
      <c r="X863" s="12" t="s">
        <v>8185</v>
      </c>
      <c r="Y863" s="12" t="s">
        <v>8186</v>
      </c>
      <c r="Z863" s="18">
        <v>45461.958333333336</v>
      </c>
      <c r="AA863" s="12" t="s">
        <v>8049</v>
      </c>
    </row>
    <row r="864" ht="14.25" customHeight="1">
      <c r="A864" s="3">
        <v>155.0</v>
      </c>
      <c r="B864" s="3">
        <v>10190.0</v>
      </c>
      <c r="C864" s="3">
        <v>2012.0</v>
      </c>
      <c r="D864" s="3">
        <v>2021.0</v>
      </c>
      <c r="E864" s="4" t="s">
        <v>8182</v>
      </c>
      <c r="F864" s="3">
        <v>10.0</v>
      </c>
      <c r="G864" s="4" t="s">
        <v>7801</v>
      </c>
      <c r="H864" s="3">
        <v>2.14811539E8</v>
      </c>
      <c r="I864" s="4" t="s">
        <v>8040</v>
      </c>
      <c r="J864" s="4" t="s">
        <v>599</v>
      </c>
      <c r="K864" s="3">
        <v>5227.0</v>
      </c>
      <c r="L864" s="4" t="s">
        <v>8180</v>
      </c>
      <c r="M864" s="3">
        <v>12500.0</v>
      </c>
      <c r="N864" s="3">
        <v>261498.0</v>
      </c>
      <c r="O864" s="4" t="s">
        <v>8149</v>
      </c>
      <c r="P864" s="4" t="s">
        <v>8043</v>
      </c>
      <c r="Q864" s="4" t="s">
        <v>8184</v>
      </c>
      <c r="R864" s="4" t="s">
        <v>35</v>
      </c>
      <c r="S864" s="4" t="s">
        <v>8045</v>
      </c>
      <c r="T864" s="3">
        <v>1.0E7</v>
      </c>
      <c r="U864" s="3">
        <v>3.71225E7</v>
      </c>
      <c r="V864" s="3">
        <v>2021.0</v>
      </c>
      <c r="W864" s="4" t="s">
        <v>8055</v>
      </c>
      <c r="X864" s="4" t="s">
        <v>8117</v>
      </c>
      <c r="Y864" s="4" t="s">
        <v>8186</v>
      </c>
      <c r="Z864" s="17">
        <v>45461.958333333336</v>
      </c>
      <c r="AA864" s="4" t="s">
        <v>8049</v>
      </c>
    </row>
    <row r="865" ht="14.25" customHeight="1">
      <c r="A865" s="11">
        <v>155.0</v>
      </c>
      <c r="B865" s="11">
        <v>10190.0</v>
      </c>
      <c r="C865" s="11">
        <v>2012.0</v>
      </c>
      <c r="D865" s="11">
        <v>2021.0</v>
      </c>
      <c r="E865" s="12" t="s">
        <v>8182</v>
      </c>
      <c r="F865" s="11">
        <v>10.0</v>
      </c>
      <c r="G865" s="12" t="s">
        <v>7801</v>
      </c>
      <c r="H865" s="11">
        <v>2.14811539E8</v>
      </c>
      <c r="I865" s="12" t="s">
        <v>8040</v>
      </c>
      <c r="J865" s="12" t="s">
        <v>599</v>
      </c>
      <c r="K865" s="11">
        <v>5227.0</v>
      </c>
      <c r="L865" s="12" t="s">
        <v>8180</v>
      </c>
      <c r="M865" s="11">
        <v>12500.0</v>
      </c>
      <c r="N865" s="11">
        <v>261498.0</v>
      </c>
      <c r="O865" s="12" t="s">
        <v>8149</v>
      </c>
      <c r="P865" s="12" t="s">
        <v>8043</v>
      </c>
      <c r="Q865" s="12" t="s">
        <v>8184</v>
      </c>
      <c r="R865" s="12" t="s">
        <v>35</v>
      </c>
      <c r="S865" s="12" t="s">
        <v>8045</v>
      </c>
      <c r="T865" s="11">
        <v>1.0E7</v>
      </c>
      <c r="U865" s="11">
        <v>3.71225E7</v>
      </c>
      <c r="V865" s="11">
        <v>2021.0</v>
      </c>
      <c r="W865" s="12" t="s">
        <v>8187</v>
      </c>
      <c r="X865" s="12" t="s">
        <v>8188</v>
      </c>
      <c r="Y865" s="12" t="s">
        <v>8186</v>
      </c>
      <c r="Z865" s="18">
        <v>45461.958333333336</v>
      </c>
      <c r="AA865" s="12" t="s">
        <v>8049</v>
      </c>
    </row>
    <row r="866" ht="14.25" customHeight="1">
      <c r="A866" s="3">
        <v>155.0</v>
      </c>
      <c r="B866" s="3">
        <v>10190.0</v>
      </c>
      <c r="C866" s="3">
        <v>2012.0</v>
      </c>
      <c r="D866" s="3">
        <v>2021.0</v>
      </c>
      <c r="E866" s="4" t="s">
        <v>8182</v>
      </c>
      <c r="F866" s="3">
        <v>10.0</v>
      </c>
      <c r="G866" s="4" t="s">
        <v>7801</v>
      </c>
      <c r="H866" s="3">
        <v>2.14811539E8</v>
      </c>
      <c r="I866" s="4" t="s">
        <v>8040</v>
      </c>
      <c r="J866" s="4" t="s">
        <v>599</v>
      </c>
      <c r="K866" s="3">
        <v>5227.0</v>
      </c>
      <c r="L866" s="4" t="s">
        <v>8180</v>
      </c>
      <c r="M866" s="3">
        <v>12500.0</v>
      </c>
      <c r="N866" s="3">
        <v>261498.0</v>
      </c>
      <c r="O866" s="4" t="s">
        <v>8149</v>
      </c>
      <c r="P866" s="4" t="s">
        <v>8043</v>
      </c>
      <c r="Q866" s="4" t="s">
        <v>8184</v>
      </c>
      <c r="R866" s="4" t="s">
        <v>35</v>
      </c>
      <c r="S866" s="4" t="s">
        <v>8045</v>
      </c>
      <c r="T866" s="3">
        <v>1.0E7</v>
      </c>
      <c r="U866" s="3">
        <v>3.71225E7</v>
      </c>
      <c r="V866" s="3">
        <v>2021.0</v>
      </c>
      <c r="W866" s="4" t="s">
        <v>8080</v>
      </c>
      <c r="X866" s="4" t="s">
        <v>8081</v>
      </c>
      <c r="Y866" s="4" t="s">
        <v>8186</v>
      </c>
      <c r="Z866" s="17">
        <v>45461.958333333336</v>
      </c>
      <c r="AA866" s="4" t="s">
        <v>8049</v>
      </c>
    </row>
    <row r="867" ht="14.25" customHeight="1">
      <c r="A867" s="11">
        <v>155.0</v>
      </c>
      <c r="B867" s="11">
        <v>10190.0</v>
      </c>
      <c r="C867" s="11">
        <v>2012.0</v>
      </c>
      <c r="D867" s="11">
        <v>2021.0</v>
      </c>
      <c r="E867" s="12" t="s">
        <v>8182</v>
      </c>
      <c r="F867" s="11">
        <v>10.0</v>
      </c>
      <c r="G867" s="12" t="s">
        <v>7801</v>
      </c>
      <c r="H867" s="11">
        <v>2.14811539E8</v>
      </c>
      <c r="I867" s="12" t="s">
        <v>8040</v>
      </c>
      <c r="J867" s="12" t="s">
        <v>599</v>
      </c>
      <c r="K867" s="11">
        <v>5227.0</v>
      </c>
      <c r="L867" s="12" t="s">
        <v>8180</v>
      </c>
      <c r="M867" s="11">
        <v>12500.0</v>
      </c>
      <c r="N867" s="11">
        <v>261498.0</v>
      </c>
      <c r="O867" s="12" t="s">
        <v>8149</v>
      </c>
      <c r="P867" s="12" t="s">
        <v>8043</v>
      </c>
      <c r="Q867" s="12" t="s">
        <v>8184</v>
      </c>
      <c r="R867" s="12" t="s">
        <v>35</v>
      </c>
      <c r="S867" s="12" t="s">
        <v>8045</v>
      </c>
      <c r="T867" s="11">
        <v>1.0E7</v>
      </c>
      <c r="U867" s="11">
        <v>3.71225E7</v>
      </c>
      <c r="V867" s="11">
        <v>2021.0</v>
      </c>
      <c r="W867" s="12" t="s">
        <v>8051</v>
      </c>
      <c r="X867" s="12" t="s">
        <v>8146</v>
      </c>
      <c r="Y867" s="12" t="s">
        <v>8186</v>
      </c>
      <c r="Z867" s="18">
        <v>45461.958333333336</v>
      </c>
      <c r="AA867" s="12" t="s">
        <v>8049</v>
      </c>
    </row>
    <row r="868" ht="14.25" customHeight="1">
      <c r="A868" s="3">
        <v>155.0</v>
      </c>
      <c r="B868" s="3">
        <v>10190.0</v>
      </c>
      <c r="C868" s="3">
        <v>2012.0</v>
      </c>
      <c r="D868" s="3">
        <v>2021.0</v>
      </c>
      <c r="E868" s="4" t="s">
        <v>8182</v>
      </c>
      <c r="F868" s="3">
        <v>10.0</v>
      </c>
      <c r="G868" s="4" t="s">
        <v>7801</v>
      </c>
      <c r="H868" s="3">
        <v>2.14811539E8</v>
      </c>
      <c r="I868" s="4" t="s">
        <v>8040</v>
      </c>
      <c r="J868" s="4" t="s">
        <v>599</v>
      </c>
      <c r="K868" s="3">
        <v>5227.0</v>
      </c>
      <c r="L868" s="4" t="s">
        <v>8180</v>
      </c>
      <c r="M868" s="3">
        <v>12500.0</v>
      </c>
      <c r="N868" s="3">
        <v>261498.0</v>
      </c>
      <c r="O868" s="4" t="s">
        <v>8149</v>
      </c>
      <c r="P868" s="4" t="s">
        <v>8043</v>
      </c>
      <c r="Q868" s="4" t="s">
        <v>8184</v>
      </c>
      <c r="R868" s="4" t="s">
        <v>35</v>
      </c>
      <c r="S868" s="4" t="s">
        <v>8045</v>
      </c>
      <c r="T868" s="3">
        <v>200000.0</v>
      </c>
      <c r="U868" s="3">
        <v>0.0</v>
      </c>
      <c r="V868" s="3">
        <v>2016.0</v>
      </c>
      <c r="W868" s="4" t="s">
        <v>8076</v>
      </c>
      <c r="X868" s="4" t="s">
        <v>8185</v>
      </c>
      <c r="Y868" s="4" t="s">
        <v>8186</v>
      </c>
      <c r="Z868" s="17">
        <v>45461.958333333336</v>
      </c>
      <c r="AA868" s="4" t="s">
        <v>8049</v>
      </c>
    </row>
    <row r="869" ht="14.25" customHeight="1">
      <c r="A869" s="11">
        <v>155.0</v>
      </c>
      <c r="B869" s="11">
        <v>10190.0</v>
      </c>
      <c r="C869" s="11">
        <v>2012.0</v>
      </c>
      <c r="D869" s="11">
        <v>2021.0</v>
      </c>
      <c r="E869" s="12" t="s">
        <v>8182</v>
      </c>
      <c r="F869" s="11">
        <v>10.0</v>
      </c>
      <c r="G869" s="12" t="s">
        <v>7801</v>
      </c>
      <c r="H869" s="11">
        <v>2.14811539E8</v>
      </c>
      <c r="I869" s="12" t="s">
        <v>8040</v>
      </c>
      <c r="J869" s="12" t="s">
        <v>599</v>
      </c>
      <c r="K869" s="11">
        <v>5227.0</v>
      </c>
      <c r="L869" s="12" t="s">
        <v>8180</v>
      </c>
      <c r="M869" s="11">
        <v>12500.0</v>
      </c>
      <c r="N869" s="11">
        <v>261498.0</v>
      </c>
      <c r="O869" s="12" t="s">
        <v>8149</v>
      </c>
      <c r="P869" s="12" t="s">
        <v>8043</v>
      </c>
      <c r="Q869" s="12" t="s">
        <v>8184</v>
      </c>
      <c r="R869" s="12" t="s">
        <v>35</v>
      </c>
      <c r="S869" s="12" t="s">
        <v>8045</v>
      </c>
      <c r="T869" s="11">
        <v>200000.0</v>
      </c>
      <c r="U869" s="11">
        <v>0.0</v>
      </c>
      <c r="V869" s="11">
        <v>2016.0</v>
      </c>
      <c r="W869" s="12" t="s">
        <v>8055</v>
      </c>
      <c r="X869" s="12" t="s">
        <v>8117</v>
      </c>
      <c r="Y869" s="12" t="s">
        <v>8186</v>
      </c>
      <c r="Z869" s="18">
        <v>45461.958333333336</v>
      </c>
      <c r="AA869" s="12" t="s">
        <v>8049</v>
      </c>
    </row>
    <row r="870" ht="14.25" customHeight="1">
      <c r="A870" s="3">
        <v>155.0</v>
      </c>
      <c r="B870" s="3">
        <v>10190.0</v>
      </c>
      <c r="C870" s="3">
        <v>2012.0</v>
      </c>
      <c r="D870" s="3">
        <v>2021.0</v>
      </c>
      <c r="E870" s="4" t="s">
        <v>8182</v>
      </c>
      <c r="F870" s="3">
        <v>10.0</v>
      </c>
      <c r="G870" s="4" t="s">
        <v>7801</v>
      </c>
      <c r="H870" s="3">
        <v>2.14811539E8</v>
      </c>
      <c r="I870" s="4" t="s">
        <v>8040</v>
      </c>
      <c r="J870" s="4" t="s">
        <v>599</v>
      </c>
      <c r="K870" s="3">
        <v>5227.0</v>
      </c>
      <c r="L870" s="4" t="s">
        <v>8180</v>
      </c>
      <c r="M870" s="3">
        <v>12500.0</v>
      </c>
      <c r="N870" s="3">
        <v>261498.0</v>
      </c>
      <c r="O870" s="4" t="s">
        <v>8149</v>
      </c>
      <c r="P870" s="4" t="s">
        <v>8043</v>
      </c>
      <c r="Q870" s="4" t="s">
        <v>8184</v>
      </c>
      <c r="R870" s="4" t="s">
        <v>35</v>
      </c>
      <c r="S870" s="4" t="s">
        <v>8045</v>
      </c>
      <c r="T870" s="3">
        <v>200000.0</v>
      </c>
      <c r="U870" s="3">
        <v>0.0</v>
      </c>
      <c r="V870" s="3">
        <v>2016.0</v>
      </c>
      <c r="W870" s="4" t="s">
        <v>8187</v>
      </c>
      <c r="X870" s="4" t="s">
        <v>8188</v>
      </c>
      <c r="Y870" s="4" t="s">
        <v>8186</v>
      </c>
      <c r="Z870" s="17">
        <v>45461.958333333336</v>
      </c>
      <c r="AA870" s="4" t="s">
        <v>8049</v>
      </c>
    </row>
    <row r="871" ht="14.25" customHeight="1">
      <c r="A871" s="11">
        <v>155.0</v>
      </c>
      <c r="B871" s="11">
        <v>10190.0</v>
      </c>
      <c r="C871" s="11">
        <v>2012.0</v>
      </c>
      <c r="D871" s="11">
        <v>2021.0</v>
      </c>
      <c r="E871" s="12" t="s">
        <v>8182</v>
      </c>
      <c r="F871" s="11">
        <v>10.0</v>
      </c>
      <c r="G871" s="12" t="s">
        <v>7801</v>
      </c>
      <c r="H871" s="11">
        <v>2.14811539E8</v>
      </c>
      <c r="I871" s="12" t="s">
        <v>8040</v>
      </c>
      <c r="J871" s="12" t="s">
        <v>599</v>
      </c>
      <c r="K871" s="11">
        <v>5227.0</v>
      </c>
      <c r="L871" s="12" t="s">
        <v>8180</v>
      </c>
      <c r="M871" s="11">
        <v>12500.0</v>
      </c>
      <c r="N871" s="11">
        <v>261498.0</v>
      </c>
      <c r="O871" s="12" t="s">
        <v>8149</v>
      </c>
      <c r="P871" s="12" t="s">
        <v>8043</v>
      </c>
      <c r="Q871" s="12" t="s">
        <v>8184</v>
      </c>
      <c r="R871" s="12" t="s">
        <v>35</v>
      </c>
      <c r="S871" s="12" t="s">
        <v>8045</v>
      </c>
      <c r="T871" s="11">
        <v>200000.0</v>
      </c>
      <c r="U871" s="11">
        <v>0.0</v>
      </c>
      <c r="V871" s="11">
        <v>2016.0</v>
      </c>
      <c r="W871" s="12" t="s">
        <v>8080</v>
      </c>
      <c r="X871" s="12" t="s">
        <v>8081</v>
      </c>
      <c r="Y871" s="12" t="s">
        <v>8186</v>
      </c>
      <c r="Z871" s="18">
        <v>45461.958333333336</v>
      </c>
      <c r="AA871" s="12" t="s">
        <v>8049</v>
      </c>
    </row>
    <row r="872" ht="14.25" customHeight="1">
      <c r="A872" s="3">
        <v>155.0</v>
      </c>
      <c r="B872" s="3">
        <v>10190.0</v>
      </c>
      <c r="C872" s="3">
        <v>2012.0</v>
      </c>
      <c r="D872" s="3">
        <v>2021.0</v>
      </c>
      <c r="E872" s="4" t="s">
        <v>8182</v>
      </c>
      <c r="F872" s="3">
        <v>10.0</v>
      </c>
      <c r="G872" s="4" t="s">
        <v>7801</v>
      </c>
      <c r="H872" s="3">
        <v>2.14811539E8</v>
      </c>
      <c r="I872" s="4" t="s">
        <v>8040</v>
      </c>
      <c r="J872" s="4" t="s">
        <v>599</v>
      </c>
      <c r="K872" s="3">
        <v>5227.0</v>
      </c>
      <c r="L872" s="4" t="s">
        <v>8180</v>
      </c>
      <c r="M872" s="3">
        <v>12500.0</v>
      </c>
      <c r="N872" s="3">
        <v>261498.0</v>
      </c>
      <c r="O872" s="4" t="s">
        <v>8149</v>
      </c>
      <c r="P872" s="4" t="s">
        <v>8043</v>
      </c>
      <c r="Q872" s="4" t="s">
        <v>8184</v>
      </c>
      <c r="R872" s="4" t="s">
        <v>35</v>
      </c>
      <c r="S872" s="4" t="s">
        <v>8045</v>
      </c>
      <c r="T872" s="3">
        <v>200000.0</v>
      </c>
      <c r="U872" s="3">
        <v>0.0</v>
      </c>
      <c r="V872" s="3">
        <v>2016.0</v>
      </c>
      <c r="W872" s="4" t="s">
        <v>8051</v>
      </c>
      <c r="X872" s="4" t="s">
        <v>8146</v>
      </c>
      <c r="Y872" s="4" t="s">
        <v>8186</v>
      </c>
      <c r="Z872" s="17">
        <v>45461.958333333336</v>
      </c>
      <c r="AA872" s="4" t="s">
        <v>8049</v>
      </c>
    </row>
    <row r="873" ht="14.25" customHeight="1">
      <c r="A873" s="11">
        <v>155.0</v>
      </c>
      <c r="B873" s="11">
        <v>10190.0</v>
      </c>
      <c r="C873" s="11">
        <v>2012.0</v>
      </c>
      <c r="D873" s="11">
        <v>2021.0</v>
      </c>
      <c r="E873" s="12" t="s">
        <v>8182</v>
      </c>
      <c r="F873" s="11">
        <v>10.0</v>
      </c>
      <c r="G873" s="12" t="s">
        <v>7801</v>
      </c>
      <c r="H873" s="11">
        <v>2.14811539E8</v>
      </c>
      <c r="I873" s="12" t="s">
        <v>8040</v>
      </c>
      <c r="J873" s="12" t="s">
        <v>599</v>
      </c>
      <c r="K873" s="11">
        <v>5227.0</v>
      </c>
      <c r="L873" s="12" t="s">
        <v>8180</v>
      </c>
      <c r="M873" s="11">
        <v>12500.0</v>
      </c>
      <c r="N873" s="11">
        <v>261498.0</v>
      </c>
      <c r="O873" s="12" t="s">
        <v>8149</v>
      </c>
      <c r="P873" s="12" t="s">
        <v>8043</v>
      </c>
      <c r="Q873" s="12" t="s">
        <v>8184</v>
      </c>
      <c r="R873" s="12" t="s">
        <v>35</v>
      </c>
      <c r="S873" s="12" t="s">
        <v>8045</v>
      </c>
      <c r="T873" s="11">
        <v>2.3185901E7</v>
      </c>
      <c r="U873" s="11">
        <v>2.555987489E9</v>
      </c>
      <c r="V873" s="11">
        <v>2017.0</v>
      </c>
      <c r="W873" s="12" t="s">
        <v>8076</v>
      </c>
      <c r="X873" s="12" t="s">
        <v>8185</v>
      </c>
      <c r="Y873" s="12" t="s">
        <v>8186</v>
      </c>
      <c r="Z873" s="18">
        <v>45461.958333333336</v>
      </c>
      <c r="AA873" s="12" t="s">
        <v>8049</v>
      </c>
    </row>
    <row r="874" ht="14.25" customHeight="1">
      <c r="A874" s="3">
        <v>155.0</v>
      </c>
      <c r="B874" s="3">
        <v>10190.0</v>
      </c>
      <c r="C874" s="3">
        <v>2012.0</v>
      </c>
      <c r="D874" s="3">
        <v>2021.0</v>
      </c>
      <c r="E874" s="4" t="s">
        <v>8182</v>
      </c>
      <c r="F874" s="3">
        <v>10.0</v>
      </c>
      <c r="G874" s="4" t="s">
        <v>7801</v>
      </c>
      <c r="H874" s="3">
        <v>2.14811539E8</v>
      </c>
      <c r="I874" s="4" t="s">
        <v>8040</v>
      </c>
      <c r="J874" s="4" t="s">
        <v>599</v>
      </c>
      <c r="K874" s="3">
        <v>5227.0</v>
      </c>
      <c r="L874" s="4" t="s">
        <v>8180</v>
      </c>
      <c r="M874" s="3">
        <v>12500.0</v>
      </c>
      <c r="N874" s="3">
        <v>261498.0</v>
      </c>
      <c r="O874" s="4" t="s">
        <v>8149</v>
      </c>
      <c r="P874" s="4" t="s">
        <v>8043</v>
      </c>
      <c r="Q874" s="4" t="s">
        <v>8184</v>
      </c>
      <c r="R874" s="4" t="s">
        <v>35</v>
      </c>
      <c r="S874" s="4" t="s">
        <v>8045</v>
      </c>
      <c r="T874" s="3">
        <v>2.3185901E7</v>
      </c>
      <c r="U874" s="3">
        <v>2.555987489E9</v>
      </c>
      <c r="V874" s="3">
        <v>2017.0</v>
      </c>
      <c r="W874" s="4" t="s">
        <v>8055</v>
      </c>
      <c r="X874" s="4" t="s">
        <v>8117</v>
      </c>
      <c r="Y874" s="4" t="s">
        <v>8186</v>
      </c>
      <c r="Z874" s="17">
        <v>45461.958333333336</v>
      </c>
      <c r="AA874" s="4" t="s">
        <v>8049</v>
      </c>
    </row>
    <row r="875" ht="14.25" customHeight="1">
      <c r="A875" s="11">
        <v>155.0</v>
      </c>
      <c r="B875" s="11">
        <v>10190.0</v>
      </c>
      <c r="C875" s="11">
        <v>2012.0</v>
      </c>
      <c r="D875" s="11">
        <v>2021.0</v>
      </c>
      <c r="E875" s="12" t="s">
        <v>8182</v>
      </c>
      <c r="F875" s="11">
        <v>10.0</v>
      </c>
      <c r="G875" s="12" t="s">
        <v>7801</v>
      </c>
      <c r="H875" s="11">
        <v>2.14811539E8</v>
      </c>
      <c r="I875" s="12" t="s">
        <v>8040</v>
      </c>
      <c r="J875" s="12" t="s">
        <v>599</v>
      </c>
      <c r="K875" s="11">
        <v>5227.0</v>
      </c>
      <c r="L875" s="12" t="s">
        <v>8180</v>
      </c>
      <c r="M875" s="11">
        <v>12500.0</v>
      </c>
      <c r="N875" s="11">
        <v>261498.0</v>
      </c>
      <c r="O875" s="12" t="s">
        <v>8149</v>
      </c>
      <c r="P875" s="12" t="s">
        <v>8043</v>
      </c>
      <c r="Q875" s="12" t="s">
        <v>8184</v>
      </c>
      <c r="R875" s="12" t="s">
        <v>35</v>
      </c>
      <c r="S875" s="12" t="s">
        <v>8045</v>
      </c>
      <c r="T875" s="11">
        <v>2.3185901E7</v>
      </c>
      <c r="U875" s="11">
        <v>2.555987489E9</v>
      </c>
      <c r="V875" s="11">
        <v>2017.0</v>
      </c>
      <c r="W875" s="12" t="s">
        <v>8187</v>
      </c>
      <c r="X875" s="12" t="s">
        <v>8188</v>
      </c>
      <c r="Y875" s="12" t="s">
        <v>8186</v>
      </c>
      <c r="Z875" s="18">
        <v>45461.958333333336</v>
      </c>
      <c r="AA875" s="12" t="s">
        <v>8049</v>
      </c>
    </row>
    <row r="876" ht="14.25" customHeight="1">
      <c r="A876" s="3">
        <v>155.0</v>
      </c>
      <c r="B876" s="3">
        <v>10190.0</v>
      </c>
      <c r="C876" s="3">
        <v>2012.0</v>
      </c>
      <c r="D876" s="3">
        <v>2021.0</v>
      </c>
      <c r="E876" s="4" t="s">
        <v>8182</v>
      </c>
      <c r="F876" s="3">
        <v>10.0</v>
      </c>
      <c r="G876" s="4" t="s">
        <v>7801</v>
      </c>
      <c r="H876" s="3">
        <v>2.14811539E8</v>
      </c>
      <c r="I876" s="4" t="s">
        <v>8040</v>
      </c>
      <c r="J876" s="4" t="s">
        <v>599</v>
      </c>
      <c r="K876" s="3">
        <v>5227.0</v>
      </c>
      <c r="L876" s="4" t="s">
        <v>8180</v>
      </c>
      <c r="M876" s="3">
        <v>12500.0</v>
      </c>
      <c r="N876" s="3">
        <v>261498.0</v>
      </c>
      <c r="O876" s="4" t="s">
        <v>8149</v>
      </c>
      <c r="P876" s="4" t="s">
        <v>8043</v>
      </c>
      <c r="Q876" s="4" t="s">
        <v>8184</v>
      </c>
      <c r="R876" s="4" t="s">
        <v>35</v>
      </c>
      <c r="S876" s="4" t="s">
        <v>8045</v>
      </c>
      <c r="T876" s="3">
        <v>2.3185901E7</v>
      </c>
      <c r="U876" s="3">
        <v>2.555987489E9</v>
      </c>
      <c r="V876" s="3">
        <v>2017.0</v>
      </c>
      <c r="W876" s="4" t="s">
        <v>8080</v>
      </c>
      <c r="X876" s="4" t="s">
        <v>8081</v>
      </c>
      <c r="Y876" s="4" t="s">
        <v>8186</v>
      </c>
      <c r="Z876" s="17">
        <v>45461.958333333336</v>
      </c>
      <c r="AA876" s="4" t="s">
        <v>8049</v>
      </c>
    </row>
    <row r="877" ht="14.25" customHeight="1">
      <c r="A877" s="11">
        <v>155.0</v>
      </c>
      <c r="B877" s="11">
        <v>10190.0</v>
      </c>
      <c r="C877" s="11">
        <v>2012.0</v>
      </c>
      <c r="D877" s="11">
        <v>2021.0</v>
      </c>
      <c r="E877" s="12" t="s">
        <v>8182</v>
      </c>
      <c r="F877" s="11">
        <v>10.0</v>
      </c>
      <c r="G877" s="12" t="s">
        <v>7801</v>
      </c>
      <c r="H877" s="11">
        <v>2.14811539E8</v>
      </c>
      <c r="I877" s="12" t="s">
        <v>8040</v>
      </c>
      <c r="J877" s="12" t="s">
        <v>599</v>
      </c>
      <c r="K877" s="11">
        <v>5227.0</v>
      </c>
      <c r="L877" s="12" t="s">
        <v>8180</v>
      </c>
      <c r="M877" s="11">
        <v>12500.0</v>
      </c>
      <c r="N877" s="11">
        <v>261498.0</v>
      </c>
      <c r="O877" s="12" t="s">
        <v>8149</v>
      </c>
      <c r="P877" s="12" t="s">
        <v>8043</v>
      </c>
      <c r="Q877" s="12" t="s">
        <v>8184</v>
      </c>
      <c r="R877" s="12" t="s">
        <v>35</v>
      </c>
      <c r="S877" s="12" t="s">
        <v>8045</v>
      </c>
      <c r="T877" s="11">
        <v>2.3185901E7</v>
      </c>
      <c r="U877" s="11">
        <v>2.555987489E9</v>
      </c>
      <c r="V877" s="11">
        <v>2017.0</v>
      </c>
      <c r="W877" s="12" t="s">
        <v>8051</v>
      </c>
      <c r="X877" s="12" t="s">
        <v>8146</v>
      </c>
      <c r="Y877" s="12" t="s">
        <v>8186</v>
      </c>
      <c r="Z877" s="18">
        <v>45461.958333333336</v>
      </c>
      <c r="AA877" s="12" t="s">
        <v>8049</v>
      </c>
    </row>
    <row r="878" ht="14.25" customHeight="1">
      <c r="A878" s="3">
        <v>155.0</v>
      </c>
      <c r="B878" s="3">
        <v>10190.0</v>
      </c>
      <c r="C878" s="3">
        <v>2012.0</v>
      </c>
      <c r="D878" s="3">
        <v>2021.0</v>
      </c>
      <c r="E878" s="4" t="s">
        <v>8182</v>
      </c>
      <c r="F878" s="3">
        <v>10.0</v>
      </c>
      <c r="G878" s="4" t="s">
        <v>7801</v>
      </c>
      <c r="H878" s="3">
        <v>2.14811539E8</v>
      </c>
      <c r="I878" s="4" t="s">
        <v>8040</v>
      </c>
      <c r="J878" s="4" t="s">
        <v>599</v>
      </c>
      <c r="K878" s="3">
        <v>5227.0</v>
      </c>
      <c r="L878" s="4" t="s">
        <v>8180</v>
      </c>
      <c r="M878" s="3">
        <v>12500.0</v>
      </c>
      <c r="N878" s="3">
        <v>261498.0</v>
      </c>
      <c r="O878" s="4" t="s">
        <v>8149</v>
      </c>
      <c r="P878" s="4" t="s">
        <v>8043</v>
      </c>
      <c r="Q878" s="4" t="s">
        <v>8184</v>
      </c>
      <c r="R878" s="4" t="s">
        <v>35</v>
      </c>
      <c r="S878" s="4" t="s">
        <v>8045</v>
      </c>
      <c r="T878" s="3">
        <v>2.3185901E7</v>
      </c>
      <c r="U878" s="3">
        <v>4.1610901E7</v>
      </c>
      <c r="V878" s="3">
        <v>2018.0</v>
      </c>
      <c r="W878" s="4" t="s">
        <v>8076</v>
      </c>
      <c r="X878" s="4" t="s">
        <v>8185</v>
      </c>
      <c r="Y878" s="4" t="s">
        <v>8186</v>
      </c>
      <c r="Z878" s="17">
        <v>45461.958333333336</v>
      </c>
      <c r="AA878" s="4" t="s">
        <v>8049</v>
      </c>
    </row>
    <row r="879" ht="14.25" customHeight="1">
      <c r="A879" s="11">
        <v>155.0</v>
      </c>
      <c r="B879" s="11">
        <v>10190.0</v>
      </c>
      <c r="C879" s="11">
        <v>2012.0</v>
      </c>
      <c r="D879" s="11">
        <v>2021.0</v>
      </c>
      <c r="E879" s="12" t="s">
        <v>8182</v>
      </c>
      <c r="F879" s="11">
        <v>10.0</v>
      </c>
      <c r="G879" s="12" t="s">
        <v>7801</v>
      </c>
      <c r="H879" s="11">
        <v>2.14811539E8</v>
      </c>
      <c r="I879" s="12" t="s">
        <v>8040</v>
      </c>
      <c r="J879" s="12" t="s">
        <v>599</v>
      </c>
      <c r="K879" s="11">
        <v>5227.0</v>
      </c>
      <c r="L879" s="12" t="s">
        <v>8180</v>
      </c>
      <c r="M879" s="11">
        <v>12500.0</v>
      </c>
      <c r="N879" s="11">
        <v>261498.0</v>
      </c>
      <c r="O879" s="12" t="s">
        <v>8149</v>
      </c>
      <c r="P879" s="12" t="s">
        <v>8043</v>
      </c>
      <c r="Q879" s="12" t="s">
        <v>8184</v>
      </c>
      <c r="R879" s="12" t="s">
        <v>35</v>
      </c>
      <c r="S879" s="12" t="s">
        <v>8045</v>
      </c>
      <c r="T879" s="11">
        <v>2.3185901E7</v>
      </c>
      <c r="U879" s="11">
        <v>4.1610901E7</v>
      </c>
      <c r="V879" s="11">
        <v>2018.0</v>
      </c>
      <c r="W879" s="12" t="s">
        <v>8055</v>
      </c>
      <c r="X879" s="12" t="s">
        <v>8117</v>
      </c>
      <c r="Y879" s="12" t="s">
        <v>8186</v>
      </c>
      <c r="Z879" s="18">
        <v>45461.958333333336</v>
      </c>
      <c r="AA879" s="12" t="s">
        <v>8049</v>
      </c>
    </row>
    <row r="880" ht="14.25" customHeight="1">
      <c r="A880" s="3">
        <v>155.0</v>
      </c>
      <c r="B880" s="3">
        <v>10190.0</v>
      </c>
      <c r="C880" s="3">
        <v>2012.0</v>
      </c>
      <c r="D880" s="3">
        <v>2021.0</v>
      </c>
      <c r="E880" s="4" t="s">
        <v>8182</v>
      </c>
      <c r="F880" s="3">
        <v>10.0</v>
      </c>
      <c r="G880" s="4" t="s">
        <v>7801</v>
      </c>
      <c r="H880" s="3">
        <v>2.14811539E8</v>
      </c>
      <c r="I880" s="4" t="s">
        <v>8040</v>
      </c>
      <c r="J880" s="4" t="s">
        <v>599</v>
      </c>
      <c r="K880" s="3">
        <v>5227.0</v>
      </c>
      <c r="L880" s="4" t="s">
        <v>8180</v>
      </c>
      <c r="M880" s="3">
        <v>12500.0</v>
      </c>
      <c r="N880" s="3">
        <v>261498.0</v>
      </c>
      <c r="O880" s="4" t="s">
        <v>8149</v>
      </c>
      <c r="P880" s="4" t="s">
        <v>8043</v>
      </c>
      <c r="Q880" s="4" t="s">
        <v>8184</v>
      </c>
      <c r="R880" s="4" t="s">
        <v>35</v>
      </c>
      <c r="S880" s="4" t="s">
        <v>8045</v>
      </c>
      <c r="T880" s="3">
        <v>2.3185901E7</v>
      </c>
      <c r="U880" s="3">
        <v>4.1610901E7</v>
      </c>
      <c r="V880" s="3">
        <v>2018.0</v>
      </c>
      <c r="W880" s="4" t="s">
        <v>8187</v>
      </c>
      <c r="X880" s="4" t="s">
        <v>8188</v>
      </c>
      <c r="Y880" s="4" t="s">
        <v>8186</v>
      </c>
      <c r="Z880" s="17">
        <v>45461.958333333336</v>
      </c>
      <c r="AA880" s="4" t="s">
        <v>8049</v>
      </c>
    </row>
    <row r="881" ht="14.25" customHeight="1">
      <c r="A881" s="11">
        <v>155.0</v>
      </c>
      <c r="B881" s="11">
        <v>10190.0</v>
      </c>
      <c r="C881" s="11">
        <v>2012.0</v>
      </c>
      <c r="D881" s="11">
        <v>2021.0</v>
      </c>
      <c r="E881" s="12" t="s">
        <v>8182</v>
      </c>
      <c r="F881" s="11">
        <v>10.0</v>
      </c>
      <c r="G881" s="12" t="s">
        <v>7801</v>
      </c>
      <c r="H881" s="11">
        <v>2.14811539E8</v>
      </c>
      <c r="I881" s="12" t="s">
        <v>8040</v>
      </c>
      <c r="J881" s="12" t="s">
        <v>599</v>
      </c>
      <c r="K881" s="11">
        <v>5227.0</v>
      </c>
      <c r="L881" s="12" t="s">
        <v>8180</v>
      </c>
      <c r="M881" s="11">
        <v>12500.0</v>
      </c>
      <c r="N881" s="11">
        <v>261498.0</v>
      </c>
      <c r="O881" s="12" t="s">
        <v>8149</v>
      </c>
      <c r="P881" s="12" t="s">
        <v>8043</v>
      </c>
      <c r="Q881" s="12" t="s">
        <v>8184</v>
      </c>
      <c r="R881" s="12" t="s">
        <v>35</v>
      </c>
      <c r="S881" s="12" t="s">
        <v>8045</v>
      </c>
      <c r="T881" s="11">
        <v>2.3185901E7</v>
      </c>
      <c r="U881" s="11">
        <v>4.1610901E7</v>
      </c>
      <c r="V881" s="11">
        <v>2018.0</v>
      </c>
      <c r="W881" s="12" t="s">
        <v>8080</v>
      </c>
      <c r="X881" s="12" t="s">
        <v>8081</v>
      </c>
      <c r="Y881" s="12" t="s">
        <v>8186</v>
      </c>
      <c r="Z881" s="18">
        <v>45461.958333333336</v>
      </c>
      <c r="AA881" s="12" t="s">
        <v>8049</v>
      </c>
    </row>
    <row r="882" ht="14.25" customHeight="1">
      <c r="A882" s="3">
        <v>155.0</v>
      </c>
      <c r="B882" s="3">
        <v>10190.0</v>
      </c>
      <c r="C882" s="3">
        <v>2012.0</v>
      </c>
      <c r="D882" s="3">
        <v>2021.0</v>
      </c>
      <c r="E882" s="4" t="s">
        <v>8182</v>
      </c>
      <c r="F882" s="3">
        <v>10.0</v>
      </c>
      <c r="G882" s="4" t="s">
        <v>7801</v>
      </c>
      <c r="H882" s="3">
        <v>2.14811539E8</v>
      </c>
      <c r="I882" s="4" t="s">
        <v>8040</v>
      </c>
      <c r="J882" s="4" t="s">
        <v>599</v>
      </c>
      <c r="K882" s="3">
        <v>5227.0</v>
      </c>
      <c r="L882" s="4" t="s">
        <v>8180</v>
      </c>
      <c r="M882" s="3">
        <v>12500.0</v>
      </c>
      <c r="N882" s="3">
        <v>261498.0</v>
      </c>
      <c r="O882" s="4" t="s">
        <v>8149</v>
      </c>
      <c r="P882" s="4" t="s">
        <v>8043</v>
      </c>
      <c r="Q882" s="4" t="s">
        <v>8184</v>
      </c>
      <c r="R882" s="4" t="s">
        <v>35</v>
      </c>
      <c r="S882" s="4" t="s">
        <v>8045</v>
      </c>
      <c r="T882" s="3">
        <v>2.3185901E7</v>
      </c>
      <c r="U882" s="3">
        <v>4.1610901E7</v>
      </c>
      <c r="V882" s="3">
        <v>2018.0</v>
      </c>
      <c r="W882" s="4" t="s">
        <v>8051</v>
      </c>
      <c r="X882" s="4" t="s">
        <v>8146</v>
      </c>
      <c r="Y882" s="4" t="s">
        <v>8186</v>
      </c>
      <c r="Z882" s="17">
        <v>45461.958333333336</v>
      </c>
      <c r="AA882" s="4" t="s">
        <v>8049</v>
      </c>
    </row>
    <row r="883" ht="14.25" customHeight="1">
      <c r="A883" s="11">
        <v>155.0</v>
      </c>
      <c r="B883" s="11">
        <v>10190.0</v>
      </c>
      <c r="C883" s="11">
        <v>2012.0</v>
      </c>
      <c r="D883" s="11">
        <v>2021.0</v>
      </c>
      <c r="E883" s="12" t="s">
        <v>8182</v>
      </c>
      <c r="F883" s="11">
        <v>10.0</v>
      </c>
      <c r="G883" s="12" t="s">
        <v>7801</v>
      </c>
      <c r="H883" s="11">
        <v>2.14811539E8</v>
      </c>
      <c r="I883" s="12" t="s">
        <v>8040</v>
      </c>
      <c r="J883" s="12" t="s">
        <v>599</v>
      </c>
      <c r="K883" s="11">
        <v>5227.0</v>
      </c>
      <c r="L883" s="12" t="s">
        <v>8180</v>
      </c>
      <c r="M883" s="11">
        <v>12500.0</v>
      </c>
      <c r="N883" s="11">
        <v>261498.0</v>
      </c>
      <c r="O883" s="12" t="s">
        <v>8149</v>
      </c>
      <c r="P883" s="12" t="s">
        <v>8043</v>
      </c>
      <c r="Q883" s="12" t="s">
        <v>8184</v>
      </c>
      <c r="R883" s="12" t="s">
        <v>35</v>
      </c>
      <c r="S883" s="12" t="s">
        <v>8045</v>
      </c>
      <c r="T883" s="11">
        <v>3.1136043E7</v>
      </c>
      <c r="U883" s="11">
        <v>0.0</v>
      </c>
      <c r="V883" s="11">
        <v>2020.0</v>
      </c>
      <c r="W883" s="12" t="s">
        <v>8076</v>
      </c>
      <c r="X883" s="12" t="s">
        <v>8185</v>
      </c>
      <c r="Y883" s="12" t="s">
        <v>8186</v>
      </c>
      <c r="Z883" s="18">
        <v>45461.958333333336</v>
      </c>
      <c r="AA883" s="12" t="s">
        <v>8049</v>
      </c>
    </row>
    <row r="884" ht="14.25" customHeight="1">
      <c r="A884" s="3">
        <v>155.0</v>
      </c>
      <c r="B884" s="3">
        <v>10190.0</v>
      </c>
      <c r="C884" s="3">
        <v>2012.0</v>
      </c>
      <c r="D884" s="3">
        <v>2021.0</v>
      </c>
      <c r="E884" s="4" t="s">
        <v>8182</v>
      </c>
      <c r="F884" s="3">
        <v>10.0</v>
      </c>
      <c r="G884" s="4" t="s">
        <v>7801</v>
      </c>
      <c r="H884" s="3">
        <v>2.14811539E8</v>
      </c>
      <c r="I884" s="4" t="s">
        <v>8040</v>
      </c>
      <c r="J884" s="4" t="s">
        <v>599</v>
      </c>
      <c r="K884" s="3">
        <v>5227.0</v>
      </c>
      <c r="L884" s="4" t="s">
        <v>8180</v>
      </c>
      <c r="M884" s="3">
        <v>12500.0</v>
      </c>
      <c r="N884" s="3">
        <v>261498.0</v>
      </c>
      <c r="O884" s="4" t="s">
        <v>8149</v>
      </c>
      <c r="P884" s="4" t="s">
        <v>8043</v>
      </c>
      <c r="Q884" s="4" t="s">
        <v>8184</v>
      </c>
      <c r="R884" s="4" t="s">
        <v>35</v>
      </c>
      <c r="S884" s="4" t="s">
        <v>8045</v>
      </c>
      <c r="T884" s="3">
        <v>3.1136043E7</v>
      </c>
      <c r="U884" s="3">
        <v>0.0</v>
      </c>
      <c r="V884" s="3">
        <v>2020.0</v>
      </c>
      <c r="W884" s="4" t="s">
        <v>8055</v>
      </c>
      <c r="X884" s="4" t="s">
        <v>8117</v>
      </c>
      <c r="Y884" s="4" t="s">
        <v>8186</v>
      </c>
      <c r="Z884" s="17">
        <v>45461.958333333336</v>
      </c>
      <c r="AA884" s="4" t="s">
        <v>8049</v>
      </c>
    </row>
    <row r="885" ht="14.25" customHeight="1">
      <c r="A885" s="11">
        <v>155.0</v>
      </c>
      <c r="B885" s="11">
        <v>10190.0</v>
      </c>
      <c r="C885" s="11">
        <v>2012.0</v>
      </c>
      <c r="D885" s="11">
        <v>2021.0</v>
      </c>
      <c r="E885" s="12" t="s">
        <v>8182</v>
      </c>
      <c r="F885" s="11">
        <v>10.0</v>
      </c>
      <c r="G885" s="12" t="s">
        <v>7801</v>
      </c>
      <c r="H885" s="11">
        <v>2.14811539E8</v>
      </c>
      <c r="I885" s="12" t="s">
        <v>8040</v>
      </c>
      <c r="J885" s="12" t="s">
        <v>599</v>
      </c>
      <c r="K885" s="11">
        <v>5227.0</v>
      </c>
      <c r="L885" s="12" t="s">
        <v>8180</v>
      </c>
      <c r="M885" s="11">
        <v>12500.0</v>
      </c>
      <c r="N885" s="11">
        <v>261498.0</v>
      </c>
      <c r="O885" s="12" t="s">
        <v>8149</v>
      </c>
      <c r="P885" s="12" t="s">
        <v>8043</v>
      </c>
      <c r="Q885" s="12" t="s">
        <v>8184</v>
      </c>
      <c r="R885" s="12" t="s">
        <v>35</v>
      </c>
      <c r="S885" s="12" t="s">
        <v>8045</v>
      </c>
      <c r="T885" s="11">
        <v>3.1136043E7</v>
      </c>
      <c r="U885" s="11">
        <v>0.0</v>
      </c>
      <c r="V885" s="11">
        <v>2020.0</v>
      </c>
      <c r="W885" s="12" t="s">
        <v>8187</v>
      </c>
      <c r="X885" s="12" t="s">
        <v>8188</v>
      </c>
      <c r="Y885" s="12" t="s">
        <v>8186</v>
      </c>
      <c r="Z885" s="18">
        <v>45461.958333333336</v>
      </c>
      <c r="AA885" s="12" t="s">
        <v>8049</v>
      </c>
    </row>
    <row r="886" ht="14.25" customHeight="1">
      <c r="A886" s="3">
        <v>155.0</v>
      </c>
      <c r="B886" s="3">
        <v>10190.0</v>
      </c>
      <c r="C886" s="3">
        <v>2012.0</v>
      </c>
      <c r="D886" s="3">
        <v>2021.0</v>
      </c>
      <c r="E886" s="4" t="s">
        <v>8182</v>
      </c>
      <c r="F886" s="3">
        <v>10.0</v>
      </c>
      <c r="G886" s="4" t="s">
        <v>7801</v>
      </c>
      <c r="H886" s="3">
        <v>2.14811539E8</v>
      </c>
      <c r="I886" s="4" t="s">
        <v>8040</v>
      </c>
      <c r="J886" s="4" t="s">
        <v>599</v>
      </c>
      <c r="K886" s="3">
        <v>5227.0</v>
      </c>
      <c r="L886" s="4" t="s">
        <v>8180</v>
      </c>
      <c r="M886" s="3">
        <v>12500.0</v>
      </c>
      <c r="N886" s="3">
        <v>261498.0</v>
      </c>
      <c r="O886" s="4" t="s">
        <v>8149</v>
      </c>
      <c r="P886" s="4" t="s">
        <v>8043</v>
      </c>
      <c r="Q886" s="4" t="s">
        <v>8184</v>
      </c>
      <c r="R886" s="4" t="s">
        <v>35</v>
      </c>
      <c r="S886" s="4" t="s">
        <v>8045</v>
      </c>
      <c r="T886" s="3">
        <v>3.1136043E7</v>
      </c>
      <c r="U886" s="3">
        <v>0.0</v>
      </c>
      <c r="V886" s="3">
        <v>2020.0</v>
      </c>
      <c r="W886" s="4" t="s">
        <v>8080</v>
      </c>
      <c r="X886" s="4" t="s">
        <v>8081</v>
      </c>
      <c r="Y886" s="4" t="s">
        <v>8186</v>
      </c>
      <c r="Z886" s="17">
        <v>45461.958333333336</v>
      </c>
      <c r="AA886" s="4" t="s">
        <v>8049</v>
      </c>
    </row>
    <row r="887" ht="14.25" customHeight="1">
      <c r="A887" s="11">
        <v>155.0</v>
      </c>
      <c r="B887" s="11">
        <v>10190.0</v>
      </c>
      <c r="C887" s="11">
        <v>2012.0</v>
      </c>
      <c r="D887" s="11">
        <v>2021.0</v>
      </c>
      <c r="E887" s="12" t="s">
        <v>8182</v>
      </c>
      <c r="F887" s="11">
        <v>10.0</v>
      </c>
      <c r="G887" s="12" t="s">
        <v>7801</v>
      </c>
      <c r="H887" s="11">
        <v>2.14811539E8</v>
      </c>
      <c r="I887" s="12" t="s">
        <v>8040</v>
      </c>
      <c r="J887" s="12" t="s">
        <v>599</v>
      </c>
      <c r="K887" s="11">
        <v>5227.0</v>
      </c>
      <c r="L887" s="12" t="s">
        <v>8180</v>
      </c>
      <c r="M887" s="11">
        <v>12500.0</v>
      </c>
      <c r="N887" s="11">
        <v>261498.0</v>
      </c>
      <c r="O887" s="12" t="s">
        <v>8149</v>
      </c>
      <c r="P887" s="12" t="s">
        <v>8043</v>
      </c>
      <c r="Q887" s="12" t="s">
        <v>8184</v>
      </c>
      <c r="R887" s="12" t="s">
        <v>35</v>
      </c>
      <c r="S887" s="12" t="s">
        <v>8045</v>
      </c>
      <c r="T887" s="11">
        <v>3.1136043E7</v>
      </c>
      <c r="U887" s="11">
        <v>0.0</v>
      </c>
      <c r="V887" s="11">
        <v>2020.0</v>
      </c>
      <c r="W887" s="12" t="s">
        <v>8051</v>
      </c>
      <c r="X887" s="12" t="s">
        <v>8146</v>
      </c>
      <c r="Y887" s="12" t="s">
        <v>8186</v>
      </c>
      <c r="Z887" s="18">
        <v>45461.958333333336</v>
      </c>
      <c r="AA887" s="12" t="s">
        <v>8049</v>
      </c>
    </row>
    <row r="888" ht="14.25" customHeight="1">
      <c r="A888" s="3">
        <v>155.0</v>
      </c>
      <c r="B888" s="3">
        <v>10190.0</v>
      </c>
      <c r="C888" s="3">
        <v>2012.0</v>
      </c>
      <c r="D888" s="3">
        <v>2021.0</v>
      </c>
      <c r="E888" s="4" t="s">
        <v>8182</v>
      </c>
      <c r="F888" s="3">
        <v>10.0</v>
      </c>
      <c r="G888" s="4" t="s">
        <v>7801</v>
      </c>
      <c r="H888" s="3">
        <v>2.14811539E8</v>
      </c>
      <c r="I888" s="4" t="s">
        <v>8040</v>
      </c>
      <c r="J888" s="4" t="s">
        <v>599</v>
      </c>
      <c r="K888" s="3">
        <v>5227.0</v>
      </c>
      <c r="L888" s="4" t="s">
        <v>8180</v>
      </c>
      <c r="M888" s="3">
        <v>12500.0</v>
      </c>
      <c r="N888" s="3">
        <v>261498.0</v>
      </c>
      <c r="O888" s="4" t="s">
        <v>8149</v>
      </c>
      <c r="P888" s="4" t="s">
        <v>8043</v>
      </c>
      <c r="Q888" s="4" t="s">
        <v>8184</v>
      </c>
      <c r="R888" s="4" t="s">
        <v>35</v>
      </c>
      <c r="S888" s="4" t="s">
        <v>8045</v>
      </c>
      <c r="T888" s="3">
        <v>8000000.0</v>
      </c>
      <c r="U888" s="3">
        <v>8000000.0</v>
      </c>
      <c r="V888" s="3">
        <v>2019.0</v>
      </c>
      <c r="W888" s="4" t="s">
        <v>8076</v>
      </c>
      <c r="X888" s="4" t="s">
        <v>8185</v>
      </c>
      <c r="Y888" s="4" t="s">
        <v>8186</v>
      </c>
      <c r="Z888" s="17">
        <v>45461.958333333336</v>
      </c>
      <c r="AA888" s="4" t="s">
        <v>8049</v>
      </c>
    </row>
    <row r="889" ht="14.25" customHeight="1">
      <c r="A889" s="11">
        <v>155.0</v>
      </c>
      <c r="B889" s="11">
        <v>10190.0</v>
      </c>
      <c r="C889" s="11">
        <v>2012.0</v>
      </c>
      <c r="D889" s="11">
        <v>2021.0</v>
      </c>
      <c r="E889" s="12" t="s">
        <v>8182</v>
      </c>
      <c r="F889" s="11">
        <v>10.0</v>
      </c>
      <c r="G889" s="12" t="s">
        <v>7801</v>
      </c>
      <c r="H889" s="11">
        <v>2.14811539E8</v>
      </c>
      <c r="I889" s="12" t="s">
        <v>8040</v>
      </c>
      <c r="J889" s="12" t="s">
        <v>599</v>
      </c>
      <c r="K889" s="11">
        <v>5227.0</v>
      </c>
      <c r="L889" s="12" t="s">
        <v>8180</v>
      </c>
      <c r="M889" s="11">
        <v>12500.0</v>
      </c>
      <c r="N889" s="11">
        <v>261498.0</v>
      </c>
      <c r="O889" s="12" t="s">
        <v>8149</v>
      </c>
      <c r="P889" s="12" t="s">
        <v>8043</v>
      </c>
      <c r="Q889" s="12" t="s">
        <v>8184</v>
      </c>
      <c r="R889" s="12" t="s">
        <v>35</v>
      </c>
      <c r="S889" s="12" t="s">
        <v>8045</v>
      </c>
      <c r="T889" s="11">
        <v>8000000.0</v>
      </c>
      <c r="U889" s="11">
        <v>8000000.0</v>
      </c>
      <c r="V889" s="11">
        <v>2019.0</v>
      </c>
      <c r="W889" s="12" t="s">
        <v>8055</v>
      </c>
      <c r="X889" s="12" t="s">
        <v>8117</v>
      </c>
      <c r="Y889" s="12" t="s">
        <v>8186</v>
      </c>
      <c r="Z889" s="18">
        <v>45461.958333333336</v>
      </c>
      <c r="AA889" s="12" t="s">
        <v>8049</v>
      </c>
    </row>
    <row r="890" ht="14.25" customHeight="1">
      <c r="A890" s="3">
        <v>155.0</v>
      </c>
      <c r="B890" s="3">
        <v>10190.0</v>
      </c>
      <c r="C890" s="3">
        <v>2012.0</v>
      </c>
      <c r="D890" s="3">
        <v>2021.0</v>
      </c>
      <c r="E890" s="4" t="s">
        <v>8182</v>
      </c>
      <c r="F890" s="3">
        <v>10.0</v>
      </c>
      <c r="G890" s="4" t="s">
        <v>7801</v>
      </c>
      <c r="H890" s="3">
        <v>2.14811539E8</v>
      </c>
      <c r="I890" s="4" t="s">
        <v>8040</v>
      </c>
      <c r="J890" s="4" t="s">
        <v>599</v>
      </c>
      <c r="K890" s="3">
        <v>5227.0</v>
      </c>
      <c r="L890" s="4" t="s">
        <v>8180</v>
      </c>
      <c r="M890" s="3">
        <v>12500.0</v>
      </c>
      <c r="N890" s="3">
        <v>261498.0</v>
      </c>
      <c r="O890" s="4" t="s">
        <v>8149</v>
      </c>
      <c r="P890" s="4" t="s">
        <v>8043</v>
      </c>
      <c r="Q890" s="4" t="s">
        <v>8184</v>
      </c>
      <c r="R890" s="4" t="s">
        <v>35</v>
      </c>
      <c r="S890" s="4" t="s">
        <v>8045</v>
      </c>
      <c r="T890" s="3">
        <v>8000000.0</v>
      </c>
      <c r="U890" s="3">
        <v>8000000.0</v>
      </c>
      <c r="V890" s="3">
        <v>2019.0</v>
      </c>
      <c r="W890" s="4" t="s">
        <v>8187</v>
      </c>
      <c r="X890" s="4" t="s">
        <v>8188</v>
      </c>
      <c r="Y890" s="4" t="s">
        <v>8186</v>
      </c>
      <c r="Z890" s="17">
        <v>45461.958333333336</v>
      </c>
      <c r="AA890" s="4" t="s">
        <v>8049</v>
      </c>
    </row>
    <row r="891" ht="14.25" customHeight="1">
      <c r="A891" s="11">
        <v>155.0</v>
      </c>
      <c r="B891" s="11">
        <v>10190.0</v>
      </c>
      <c r="C891" s="11">
        <v>2012.0</v>
      </c>
      <c r="D891" s="11">
        <v>2021.0</v>
      </c>
      <c r="E891" s="12" t="s">
        <v>8182</v>
      </c>
      <c r="F891" s="11">
        <v>10.0</v>
      </c>
      <c r="G891" s="12" t="s">
        <v>7801</v>
      </c>
      <c r="H891" s="11">
        <v>2.14811539E8</v>
      </c>
      <c r="I891" s="12" t="s">
        <v>8040</v>
      </c>
      <c r="J891" s="12" t="s">
        <v>599</v>
      </c>
      <c r="K891" s="11">
        <v>5227.0</v>
      </c>
      <c r="L891" s="12" t="s">
        <v>8180</v>
      </c>
      <c r="M891" s="11">
        <v>12500.0</v>
      </c>
      <c r="N891" s="11">
        <v>261498.0</v>
      </c>
      <c r="O891" s="12" t="s">
        <v>8149</v>
      </c>
      <c r="P891" s="12" t="s">
        <v>8043</v>
      </c>
      <c r="Q891" s="12" t="s">
        <v>8184</v>
      </c>
      <c r="R891" s="12" t="s">
        <v>35</v>
      </c>
      <c r="S891" s="12" t="s">
        <v>8045</v>
      </c>
      <c r="T891" s="11">
        <v>8000000.0</v>
      </c>
      <c r="U891" s="11">
        <v>8000000.0</v>
      </c>
      <c r="V891" s="11">
        <v>2019.0</v>
      </c>
      <c r="W891" s="12" t="s">
        <v>8080</v>
      </c>
      <c r="X891" s="12" t="s">
        <v>8081</v>
      </c>
      <c r="Y891" s="12" t="s">
        <v>8186</v>
      </c>
      <c r="Z891" s="18">
        <v>45461.958333333336</v>
      </c>
      <c r="AA891" s="12" t="s">
        <v>8049</v>
      </c>
    </row>
    <row r="892" ht="14.25" customHeight="1">
      <c r="A892" s="3">
        <v>155.0</v>
      </c>
      <c r="B892" s="3">
        <v>10190.0</v>
      </c>
      <c r="C892" s="3">
        <v>2012.0</v>
      </c>
      <c r="D892" s="3">
        <v>2021.0</v>
      </c>
      <c r="E892" s="4" t="s">
        <v>8182</v>
      </c>
      <c r="F892" s="3">
        <v>10.0</v>
      </c>
      <c r="G892" s="4" t="s">
        <v>7801</v>
      </c>
      <c r="H892" s="3">
        <v>2.14811539E8</v>
      </c>
      <c r="I892" s="4" t="s">
        <v>8040</v>
      </c>
      <c r="J892" s="4" t="s">
        <v>599</v>
      </c>
      <c r="K892" s="3">
        <v>5227.0</v>
      </c>
      <c r="L892" s="4" t="s">
        <v>8180</v>
      </c>
      <c r="M892" s="3">
        <v>12500.0</v>
      </c>
      <c r="N892" s="3">
        <v>261498.0</v>
      </c>
      <c r="O892" s="4" t="s">
        <v>8149</v>
      </c>
      <c r="P892" s="4" t="s">
        <v>8043</v>
      </c>
      <c r="Q892" s="4" t="s">
        <v>8184</v>
      </c>
      <c r="R892" s="4" t="s">
        <v>35</v>
      </c>
      <c r="S892" s="4" t="s">
        <v>8045</v>
      </c>
      <c r="T892" s="3">
        <v>8000000.0</v>
      </c>
      <c r="U892" s="3">
        <v>8000000.0</v>
      </c>
      <c r="V892" s="3">
        <v>2019.0</v>
      </c>
      <c r="W892" s="4" t="s">
        <v>8051</v>
      </c>
      <c r="X892" s="4" t="s">
        <v>8146</v>
      </c>
      <c r="Y892" s="4" t="s">
        <v>8186</v>
      </c>
      <c r="Z892" s="17">
        <v>45461.958333333336</v>
      </c>
      <c r="AA892" s="4" t="s">
        <v>8049</v>
      </c>
    </row>
    <row r="893" ht="14.25" customHeight="1">
      <c r="A893" s="11">
        <v>129.0</v>
      </c>
      <c r="B893" s="11">
        <v>10831.0</v>
      </c>
      <c r="C893" s="11">
        <v>2011.0</v>
      </c>
      <c r="D893" s="11">
        <v>2021.0</v>
      </c>
      <c r="E893" s="12" t="s">
        <v>8189</v>
      </c>
      <c r="F893" s="11">
        <v>11.0</v>
      </c>
      <c r="G893" s="12" t="s">
        <v>8121</v>
      </c>
      <c r="H893" s="11">
        <v>1.632392062E9</v>
      </c>
      <c r="I893" s="12" t="s">
        <v>8040</v>
      </c>
      <c r="J893" s="12" t="s">
        <v>8190</v>
      </c>
      <c r="K893" s="11">
        <v>6496.0</v>
      </c>
      <c r="L893" s="12" t="s">
        <v>8191</v>
      </c>
      <c r="M893" s="11">
        <v>3000.0</v>
      </c>
      <c r="N893" s="11">
        <v>3000.0</v>
      </c>
      <c r="O893" s="12" t="s">
        <v>8192</v>
      </c>
      <c r="P893" s="12" t="s">
        <v>8043</v>
      </c>
      <c r="Q893" s="12" t="s">
        <v>8193</v>
      </c>
      <c r="R893" s="12" t="s">
        <v>35</v>
      </c>
      <c r="S893" s="12" t="s">
        <v>8127</v>
      </c>
      <c r="T893" s="11">
        <v>1.7E7</v>
      </c>
      <c r="U893" s="11">
        <v>1.425604465E9</v>
      </c>
      <c r="V893" s="11">
        <v>2018.0</v>
      </c>
      <c r="W893" s="12" t="s">
        <v>8055</v>
      </c>
      <c r="X893" s="12" t="s">
        <v>8117</v>
      </c>
      <c r="Y893" s="12" t="s">
        <v>8194</v>
      </c>
      <c r="Z893" s="18">
        <v>45461.958333333336</v>
      </c>
      <c r="AA893" s="12" t="s">
        <v>8049</v>
      </c>
    </row>
    <row r="894" ht="14.25" customHeight="1">
      <c r="A894" s="3">
        <v>129.0</v>
      </c>
      <c r="B894" s="3">
        <v>10831.0</v>
      </c>
      <c r="C894" s="3">
        <v>2011.0</v>
      </c>
      <c r="D894" s="3">
        <v>2021.0</v>
      </c>
      <c r="E894" s="4" t="s">
        <v>8189</v>
      </c>
      <c r="F894" s="3">
        <v>11.0</v>
      </c>
      <c r="G894" s="4" t="s">
        <v>8121</v>
      </c>
      <c r="H894" s="3">
        <v>1.632392062E9</v>
      </c>
      <c r="I894" s="4" t="s">
        <v>8040</v>
      </c>
      <c r="J894" s="4" t="s">
        <v>8190</v>
      </c>
      <c r="K894" s="3">
        <v>6496.0</v>
      </c>
      <c r="L894" s="4" t="s">
        <v>8191</v>
      </c>
      <c r="M894" s="3">
        <v>3000.0</v>
      </c>
      <c r="N894" s="3">
        <v>3000.0</v>
      </c>
      <c r="O894" s="4" t="s">
        <v>8192</v>
      </c>
      <c r="P894" s="4" t="s">
        <v>8043</v>
      </c>
      <c r="Q894" s="4" t="s">
        <v>8193</v>
      </c>
      <c r="R894" s="4" t="s">
        <v>35</v>
      </c>
      <c r="S894" s="4" t="s">
        <v>8127</v>
      </c>
      <c r="T894" s="3">
        <v>1.7E7</v>
      </c>
      <c r="U894" s="3">
        <v>1.425604465E9</v>
      </c>
      <c r="V894" s="3">
        <v>2018.0</v>
      </c>
      <c r="W894" s="4" t="s">
        <v>8187</v>
      </c>
      <c r="X894" s="4" t="s">
        <v>8188</v>
      </c>
      <c r="Y894" s="4" t="s">
        <v>8194</v>
      </c>
      <c r="Z894" s="17">
        <v>45461.958333333336</v>
      </c>
      <c r="AA894" s="4" t="s">
        <v>8049</v>
      </c>
    </row>
    <row r="895" ht="14.25" customHeight="1">
      <c r="A895" s="11">
        <v>129.0</v>
      </c>
      <c r="B895" s="11">
        <v>10831.0</v>
      </c>
      <c r="C895" s="11">
        <v>2011.0</v>
      </c>
      <c r="D895" s="11">
        <v>2021.0</v>
      </c>
      <c r="E895" s="12" t="s">
        <v>8189</v>
      </c>
      <c r="F895" s="11">
        <v>11.0</v>
      </c>
      <c r="G895" s="12" t="s">
        <v>8121</v>
      </c>
      <c r="H895" s="11">
        <v>1.632392062E9</v>
      </c>
      <c r="I895" s="12" t="s">
        <v>8040</v>
      </c>
      <c r="J895" s="12" t="s">
        <v>8190</v>
      </c>
      <c r="K895" s="11">
        <v>6496.0</v>
      </c>
      <c r="L895" s="12" t="s">
        <v>8191</v>
      </c>
      <c r="M895" s="11">
        <v>3000.0</v>
      </c>
      <c r="N895" s="11">
        <v>3000.0</v>
      </c>
      <c r="O895" s="12" t="s">
        <v>8192</v>
      </c>
      <c r="P895" s="12" t="s">
        <v>8043</v>
      </c>
      <c r="Q895" s="12" t="s">
        <v>8193</v>
      </c>
      <c r="R895" s="12" t="s">
        <v>35</v>
      </c>
      <c r="S895" s="12" t="s">
        <v>8127</v>
      </c>
      <c r="T895" s="11">
        <v>1.7E7</v>
      </c>
      <c r="U895" s="11">
        <v>1.425604465E9</v>
      </c>
      <c r="V895" s="11">
        <v>2018.0</v>
      </c>
      <c r="W895" s="12" t="s">
        <v>8187</v>
      </c>
      <c r="X895" s="12" t="s">
        <v>8195</v>
      </c>
      <c r="Y895" s="12" t="s">
        <v>8194</v>
      </c>
      <c r="Z895" s="18">
        <v>45461.958333333336</v>
      </c>
      <c r="AA895" s="12" t="s">
        <v>8049</v>
      </c>
    </row>
    <row r="896" ht="14.25" customHeight="1">
      <c r="A896" s="3">
        <v>129.0</v>
      </c>
      <c r="B896" s="3">
        <v>10831.0</v>
      </c>
      <c r="C896" s="3">
        <v>2011.0</v>
      </c>
      <c r="D896" s="3">
        <v>2021.0</v>
      </c>
      <c r="E896" s="4" t="s">
        <v>8189</v>
      </c>
      <c r="F896" s="3">
        <v>11.0</v>
      </c>
      <c r="G896" s="4" t="s">
        <v>8121</v>
      </c>
      <c r="H896" s="3">
        <v>1.632392062E9</v>
      </c>
      <c r="I896" s="4" t="s">
        <v>8040</v>
      </c>
      <c r="J896" s="4" t="s">
        <v>8190</v>
      </c>
      <c r="K896" s="3">
        <v>6496.0</v>
      </c>
      <c r="L896" s="4" t="s">
        <v>8191</v>
      </c>
      <c r="M896" s="3">
        <v>3000.0</v>
      </c>
      <c r="N896" s="3">
        <v>3000.0</v>
      </c>
      <c r="O896" s="4" t="s">
        <v>8192</v>
      </c>
      <c r="P896" s="4" t="s">
        <v>8043</v>
      </c>
      <c r="Q896" s="4" t="s">
        <v>8193</v>
      </c>
      <c r="R896" s="4" t="s">
        <v>35</v>
      </c>
      <c r="S896" s="4" t="s">
        <v>8127</v>
      </c>
      <c r="T896" s="3">
        <v>1.7E7</v>
      </c>
      <c r="U896" s="3">
        <v>1.425604465E9</v>
      </c>
      <c r="V896" s="3">
        <v>2018.0</v>
      </c>
      <c r="W896" s="4" t="s">
        <v>8051</v>
      </c>
      <c r="X896" s="4" t="s">
        <v>8109</v>
      </c>
      <c r="Y896" s="4" t="s">
        <v>8194</v>
      </c>
      <c r="Z896" s="17">
        <v>45461.958333333336</v>
      </c>
      <c r="AA896" s="4" t="s">
        <v>8049</v>
      </c>
    </row>
    <row r="897" ht="14.25" customHeight="1">
      <c r="A897" s="11">
        <v>129.0</v>
      </c>
      <c r="B897" s="11">
        <v>10831.0</v>
      </c>
      <c r="C897" s="11">
        <v>2011.0</v>
      </c>
      <c r="D897" s="11">
        <v>2021.0</v>
      </c>
      <c r="E897" s="12" t="s">
        <v>8189</v>
      </c>
      <c r="F897" s="11">
        <v>11.0</v>
      </c>
      <c r="G897" s="12" t="s">
        <v>8121</v>
      </c>
      <c r="H897" s="11">
        <v>1.632392062E9</v>
      </c>
      <c r="I897" s="12" t="s">
        <v>8040</v>
      </c>
      <c r="J897" s="12" t="s">
        <v>8190</v>
      </c>
      <c r="K897" s="11">
        <v>6496.0</v>
      </c>
      <c r="L897" s="12" t="s">
        <v>8191</v>
      </c>
      <c r="M897" s="11">
        <v>3000.0</v>
      </c>
      <c r="N897" s="11">
        <v>3000.0</v>
      </c>
      <c r="O897" s="12" t="s">
        <v>8192</v>
      </c>
      <c r="P897" s="12" t="s">
        <v>8043</v>
      </c>
      <c r="Q897" s="12" t="s">
        <v>8193</v>
      </c>
      <c r="R897" s="12" t="s">
        <v>35</v>
      </c>
      <c r="S897" s="12" t="s">
        <v>8127</v>
      </c>
      <c r="T897" s="11">
        <v>1.7E7</v>
      </c>
      <c r="U897" s="11">
        <v>1.425604465E9</v>
      </c>
      <c r="V897" s="11">
        <v>2018.0</v>
      </c>
      <c r="W897" s="12" t="s">
        <v>8133</v>
      </c>
      <c r="X897" s="12" t="s">
        <v>8196</v>
      </c>
      <c r="Y897" s="12" t="s">
        <v>8194</v>
      </c>
      <c r="Z897" s="18">
        <v>45461.958333333336</v>
      </c>
      <c r="AA897" s="12" t="s">
        <v>8049</v>
      </c>
    </row>
    <row r="898" ht="14.25" customHeight="1">
      <c r="A898" s="3">
        <v>129.0</v>
      </c>
      <c r="B898" s="3">
        <v>10831.0</v>
      </c>
      <c r="C898" s="3">
        <v>2011.0</v>
      </c>
      <c r="D898" s="3">
        <v>2021.0</v>
      </c>
      <c r="E898" s="4" t="s">
        <v>8189</v>
      </c>
      <c r="F898" s="3">
        <v>11.0</v>
      </c>
      <c r="G898" s="4" t="s">
        <v>8121</v>
      </c>
      <c r="H898" s="3">
        <v>1.632392062E9</v>
      </c>
      <c r="I898" s="4" t="s">
        <v>8040</v>
      </c>
      <c r="J898" s="4" t="s">
        <v>8190</v>
      </c>
      <c r="K898" s="3">
        <v>6496.0</v>
      </c>
      <c r="L898" s="4" t="s">
        <v>8191</v>
      </c>
      <c r="M898" s="3">
        <v>3000.0</v>
      </c>
      <c r="N898" s="3">
        <v>3000.0</v>
      </c>
      <c r="O898" s="4" t="s">
        <v>8192</v>
      </c>
      <c r="P898" s="4" t="s">
        <v>8043</v>
      </c>
      <c r="Q898" s="4" t="s">
        <v>8193</v>
      </c>
      <c r="R898" s="4" t="s">
        <v>35</v>
      </c>
      <c r="S898" s="4" t="s">
        <v>8127</v>
      </c>
      <c r="T898" s="3">
        <v>1.7E7</v>
      </c>
      <c r="U898" s="3">
        <v>1.425604465E9</v>
      </c>
      <c r="V898" s="3">
        <v>2018.0</v>
      </c>
      <c r="W898" s="4" t="s">
        <v>8133</v>
      </c>
      <c r="X898" s="4" t="s">
        <v>8134</v>
      </c>
      <c r="Y898" s="4" t="s">
        <v>8194</v>
      </c>
      <c r="Z898" s="17">
        <v>45461.958333333336</v>
      </c>
      <c r="AA898" s="4" t="s">
        <v>8049</v>
      </c>
    </row>
    <row r="899" ht="14.25" customHeight="1">
      <c r="A899" s="11">
        <v>129.0</v>
      </c>
      <c r="B899" s="11">
        <v>10831.0</v>
      </c>
      <c r="C899" s="11">
        <v>2011.0</v>
      </c>
      <c r="D899" s="11">
        <v>2021.0</v>
      </c>
      <c r="E899" s="12" t="s">
        <v>8189</v>
      </c>
      <c r="F899" s="11">
        <v>11.0</v>
      </c>
      <c r="G899" s="12" t="s">
        <v>8121</v>
      </c>
      <c r="H899" s="11">
        <v>1.632392062E9</v>
      </c>
      <c r="I899" s="12" t="s">
        <v>8040</v>
      </c>
      <c r="J899" s="12" t="s">
        <v>8190</v>
      </c>
      <c r="K899" s="11">
        <v>6496.0</v>
      </c>
      <c r="L899" s="12" t="s">
        <v>8191</v>
      </c>
      <c r="M899" s="11">
        <v>3000.0</v>
      </c>
      <c r="N899" s="11">
        <v>3000.0</v>
      </c>
      <c r="O899" s="12" t="s">
        <v>8192</v>
      </c>
      <c r="P899" s="12" t="s">
        <v>8043</v>
      </c>
      <c r="Q899" s="12" t="s">
        <v>8193</v>
      </c>
      <c r="R899" s="12" t="s">
        <v>35</v>
      </c>
      <c r="S899" s="12" t="s">
        <v>8127</v>
      </c>
      <c r="T899" s="11">
        <v>1.7E7</v>
      </c>
      <c r="U899" s="11">
        <v>1.425604465E9</v>
      </c>
      <c r="V899" s="11">
        <v>2018.0</v>
      </c>
      <c r="W899" s="12" t="s">
        <v>8133</v>
      </c>
      <c r="X899" s="12" t="s">
        <v>8197</v>
      </c>
      <c r="Y899" s="12" t="s">
        <v>8194</v>
      </c>
      <c r="Z899" s="18">
        <v>45461.958333333336</v>
      </c>
      <c r="AA899" s="12" t="s">
        <v>8049</v>
      </c>
    </row>
    <row r="900" ht="14.25" customHeight="1">
      <c r="A900" s="3">
        <v>129.0</v>
      </c>
      <c r="B900" s="3">
        <v>10831.0</v>
      </c>
      <c r="C900" s="3">
        <v>2011.0</v>
      </c>
      <c r="D900" s="3">
        <v>2021.0</v>
      </c>
      <c r="E900" s="4" t="s">
        <v>8189</v>
      </c>
      <c r="F900" s="3">
        <v>11.0</v>
      </c>
      <c r="G900" s="4" t="s">
        <v>8121</v>
      </c>
      <c r="H900" s="3">
        <v>1.632392062E9</v>
      </c>
      <c r="I900" s="4" t="s">
        <v>8040</v>
      </c>
      <c r="J900" s="4" t="s">
        <v>8190</v>
      </c>
      <c r="K900" s="3">
        <v>6496.0</v>
      </c>
      <c r="L900" s="4" t="s">
        <v>8191</v>
      </c>
      <c r="M900" s="3">
        <v>3000.0</v>
      </c>
      <c r="N900" s="3">
        <v>3000.0</v>
      </c>
      <c r="O900" s="4" t="s">
        <v>8192</v>
      </c>
      <c r="P900" s="4" t="s">
        <v>8043</v>
      </c>
      <c r="Q900" s="4" t="s">
        <v>8193</v>
      </c>
      <c r="R900" s="4" t="s">
        <v>35</v>
      </c>
      <c r="S900" s="4" t="s">
        <v>8127</v>
      </c>
      <c r="T900" s="3">
        <v>1.7E7</v>
      </c>
      <c r="U900" s="3">
        <v>1.425604465E9</v>
      </c>
      <c r="V900" s="3">
        <v>2018.0</v>
      </c>
      <c r="W900" s="4" t="s">
        <v>8060</v>
      </c>
      <c r="X900" s="4" t="s">
        <v>8061</v>
      </c>
      <c r="Y900" s="4" t="s">
        <v>8194</v>
      </c>
      <c r="Z900" s="17">
        <v>45461.958333333336</v>
      </c>
      <c r="AA900" s="4" t="s">
        <v>8049</v>
      </c>
    </row>
    <row r="901" ht="14.25" customHeight="1">
      <c r="A901" s="11">
        <v>129.0</v>
      </c>
      <c r="B901" s="11">
        <v>10831.0</v>
      </c>
      <c r="C901" s="11">
        <v>2011.0</v>
      </c>
      <c r="D901" s="11">
        <v>2021.0</v>
      </c>
      <c r="E901" s="12" t="s">
        <v>8189</v>
      </c>
      <c r="F901" s="11">
        <v>11.0</v>
      </c>
      <c r="G901" s="12" t="s">
        <v>8121</v>
      </c>
      <c r="H901" s="11">
        <v>1.632392062E9</v>
      </c>
      <c r="I901" s="12" t="s">
        <v>8040</v>
      </c>
      <c r="J901" s="12" t="s">
        <v>8190</v>
      </c>
      <c r="K901" s="11">
        <v>6496.0</v>
      </c>
      <c r="L901" s="12" t="s">
        <v>8191</v>
      </c>
      <c r="M901" s="11">
        <v>3000.0</v>
      </c>
      <c r="N901" s="11">
        <v>3000.0</v>
      </c>
      <c r="O901" s="12" t="s">
        <v>8192</v>
      </c>
      <c r="P901" s="12" t="s">
        <v>8043</v>
      </c>
      <c r="Q901" s="12" t="s">
        <v>8193</v>
      </c>
      <c r="R901" s="12" t="s">
        <v>35</v>
      </c>
      <c r="S901" s="12" t="s">
        <v>8127</v>
      </c>
      <c r="T901" s="11">
        <v>1.7E7</v>
      </c>
      <c r="U901" s="11">
        <v>1.425604465E9</v>
      </c>
      <c r="V901" s="11">
        <v>2018.0</v>
      </c>
      <c r="W901" s="12" t="s">
        <v>8060</v>
      </c>
      <c r="X901" s="12" t="s">
        <v>8124</v>
      </c>
      <c r="Y901" s="12" t="s">
        <v>8194</v>
      </c>
      <c r="Z901" s="18">
        <v>45461.958333333336</v>
      </c>
      <c r="AA901" s="12" t="s">
        <v>8049</v>
      </c>
    </row>
    <row r="902" ht="14.25" customHeight="1">
      <c r="A902" s="3">
        <v>129.0</v>
      </c>
      <c r="B902" s="3">
        <v>10831.0</v>
      </c>
      <c r="C902" s="3">
        <v>2011.0</v>
      </c>
      <c r="D902" s="3">
        <v>2021.0</v>
      </c>
      <c r="E902" s="4" t="s">
        <v>8189</v>
      </c>
      <c r="F902" s="3">
        <v>11.0</v>
      </c>
      <c r="G902" s="4" t="s">
        <v>8121</v>
      </c>
      <c r="H902" s="3">
        <v>1.632392062E9</v>
      </c>
      <c r="I902" s="4" t="s">
        <v>8040</v>
      </c>
      <c r="J902" s="4" t="s">
        <v>8190</v>
      </c>
      <c r="K902" s="3">
        <v>6496.0</v>
      </c>
      <c r="L902" s="4" t="s">
        <v>8191</v>
      </c>
      <c r="M902" s="3">
        <v>3000.0</v>
      </c>
      <c r="N902" s="3">
        <v>3000.0</v>
      </c>
      <c r="O902" s="4" t="s">
        <v>8192</v>
      </c>
      <c r="P902" s="4" t="s">
        <v>8043</v>
      </c>
      <c r="Q902" s="4" t="s">
        <v>8193</v>
      </c>
      <c r="R902" s="4" t="s">
        <v>35</v>
      </c>
      <c r="S902" s="4" t="s">
        <v>8127</v>
      </c>
      <c r="T902" s="3">
        <v>1.7E7</v>
      </c>
      <c r="U902" s="3">
        <v>1.425604465E9</v>
      </c>
      <c r="V902" s="3">
        <v>2018.0</v>
      </c>
      <c r="W902" s="4" t="s">
        <v>8060</v>
      </c>
      <c r="X902" s="4" t="s">
        <v>8126</v>
      </c>
      <c r="Y902" s="4" t="s">
        <v>8194</v>
      </c>
      <c r="Z902" s="17">
        <v>45461.958333333336</v>
      </c>
      <c r="AA902" s="4" t="s">
        <v>8049</v>
      </c>
    </row>
    <row r="903" ht="14.25" customHeight="1">
      <c r="A903" s="11">
        <v>129.0</v>
      </c>
      <c r="B903" s="11">
        <v>10831.0</v>
      </c>
      <c r="C903" s="11">
        <v>2011.0</v>
      </c>
      <c r="D903" s="11">
        <v>2021.0</v>
      </c>
      <c r="E903" s="12" t="s">
        <v>8189</v>
      </c>
      <c r="F903" s="11">
        <v>11.0</v>
      </c>
      <c r="G903" s="12" t="s">
        <v>8121</v>
      </c>
      <c r="H903" s="11">
        <v>1.632392062E9</v>
      </c>
      <c r="I903" s="12" t="s">
        <v>8040</v>
      </c>
      <c r="J903" s="12" t="s">
        <v>8190</v>
      </c>
      <c r="K903" s="11">
        <v>6496.0</v>
      </c>
      <c r="L903" s="12" t="s">
        <v>8191</v>
      </c>
      <c r="M903" s="11">
        <v>3000.0</v>
      </c>
      <c r="N903" s="11">
        <v>3000.0</v>
      </c>
      <c r="O903" s="12" t="s">
        <v>8192</v>
      </c>
      <c r="P903" s="12" t="s">
        <v>8043</v>
      </c>
      <c r="Q903" s="12" t="s">
        <v>8193</v>
      </c>
      <c r="R903" s="12" t="s">
        <v>35</v>
      </c>
      <c r="S903" s="12" t="s">
        <v>8127</v>
      </c>
      <c r="T903" s="11">
        <v>5000000.0</v>
      </c>
      <c r="U903" s="11">
        <v>5000000.0</v>
      </c>
      <c r="V903" s="11">
        <v>2019.0</v>
      </c>
      <c r="W903" s="12" t="s">
        <v>8055</v>
      </c>
      <c r="X903" s="12" t="s">
        <v>8117</v>
      </c>
      <c r="Y903" s="12" t="s">
        <v>8194</v>
      </c>
      <c r="Z903" s="18">
        <v>45461.958333333336</v>
      </c>
      <c r="AA903" s="12" t="s">
        <v>8049</v>
      </c>
    </row>
    <row r="904" ht="14.25" customHeight="1">
      <c r="A904" s="3">
        <v>129.0</v>
      </c>
      <c r="B904" s="3">
        <v>10831.0</v>
      </c>
      <c r="C904" s="3">
        <v>2011.0</v>
      </c>
      <c r="D904" s="3">
        <v>2021.0</v>
      </c>
      <c r="E904" s="4" t="s">
        <v>8189</v>
      </c>
      <c r="F904" s="3">
        <v>11.0</v>
      </c>
      <c r="G904" s="4" t="s">
        <v>8121</v>
      </c>
      <c r="H904" s="3">
        <v>1.632392062E9</v>
      </c>
      <c r="I904" s="4" t="s">
        <v>8040</v>
      </c>
      <c r="J904" s="4" t="s">
        <v>8190</v>
      </c>
      <c r="K904" s="3">
        <v>6496.0</v>
      </c>
      <c r="L904" s="4" t="s">
        <v>8191</v>
      </c>
      <c r="M904" s="3">
        <v>3000.0</v>
      </c>
      <c r="N904" s="3">
        <v>3000.0</v>
      </c>
      <c r="O904" s="4" t="s">
        <v>8192</v>
      </c>
      <c r="P904" s="4" t="s">
        <v>8043</v>
      </c>
      <c r="Q904" s="4" t="s">
        <v>8193</v>
      </c>
      <c r="R904" s="4" t="s">
        <v>35</v>
      </c>
      <c r="S904" s="4" t="s">
        <v>8127</v>
      </c>
      <c r="T904" s="3">
        <v>5000000.0</v>
      </c>
      <c r="U904" s="3">
        <v>5000000.0</v>
      </c>
      <c r="V904" s="3">
        <v>2019.0</v>
      </c>
      <c r="W904" s="4" t="s">
        <v>8187</v>
      </c>
      <c r="X904" s="4" t="s">
        <v>8188</v>
      </c>
      <c r="Y904" s="4" t="s">
        <v>8194</v>
      </c>
      <c r="Z904" s="17">
        <v>45461.958333333336</v>
      </c>
      <c r="AA904" s="4" t="s">
        <v>8049</v>
      </c>
    </row>
    <row r="905" ht="14.25" customHeight="1">
      <c r="A905" s="11">
        <v>129.0</v>
      </c>
      <c r="B905" s="11">
        <v>10831.0</v>
      </c>
      <c r="C905" s="11">
        <v>2011.0</v>
      </c>
      <c r="D905" s="11">
        <v>2021.0</v>
      </c>
      <c r="E905" s="12" t="s">
        <v>8189</v>
      </c>
      <c r="F905" s="11">
        <v>11.0</v>
      </c>
      <c r="G905" s="12" t="s">
        <v>8121</v>
      </c>
      <c r="H905" s="11">
        <v>1.632392062E9</v>
      </c>
      <c r="I905" s="12" t="s">
        <v>8040</v>
      </c>
      <c r="J905" s="12" t="s">
        <v>8190</v>
      </c>
      <c r="K905" s="11">
        <v>6496.0</v>
      </c>
      <c r="L905" s="12" t="s">
        <v>8191</v>
      </c>
      <c r="M905" s="11">
        <v>3000.0</v>
      </c>
      <c r="N905" s="11">
        <v>3000.0</v>
      </c>
      <c r="O905" s="12" t="s">
        <v>8192</v>
      </c>
      <c r="P905" s="12" t="s">
        <v>8043</v>
      </c>
      <c r="Q905" s="12" t="s">
        <v>8193</v>
      </c>
      <c r="R905" s="12" t="s">
        <v>35</v>
      </c>
      <c r="S905" s="12" t="s">
        <v>8127</v>
      </c>
      <c r="T905" s="11">
        <v>5000000.0</v>
      </c>
      <c r="U905" s="11">
        <v>5000000.0</v>
      </c>
      <c r="V905" s="11">
        <v>2019.0</v>
      </c>
      <c r="W905" s="12" t="s">
        <v>8187</v>
      </c>
      <c r="X905" s="12" t="s">
        <v>8195</v>
      </c>
      <c r="Y905" s="12" t="s">
        <v>8194</v>
      </c>
      <c r="Z905" s="18">
        <v>45461.958333333336</v>
      </c>
      <c r="AA905" s="12" t="s">
        <v>8049</v>
      </c>
    </row>
    <row r="906" ht="14.25" customHeight="1">
      <c r="A906" s="3">
        <v>129.0</v>
      </c>
      <c r="B906" s="3">
        <v>10831.0</v>
      </c>
      <c r="C906" s="3">
        <v>2011.0</v>
      </c>
      <c r="D906" s="3">
        <v>2021.0</v>
      </c>
      <c r="E906" s="4" t="s">
        <v>8189</v>
      </c>
      <c r="F906" s="3">
        <v>11.0</v>
      </c>
      <c r="G906" s="4" t="s">
        <v>8121</v>
      </c>
      <c r="H906" s="3">
        <v>1.632392062E9</v>
      </c>
      <c r="I906" s="4" t="s">
        <v>8040</v>
      </c>
      <c r="J906" s="4" t="s">
        <v>8190</v>
      </c>
      <c r="K906" s="3">
        <v>6496.0</v>
      </c>
      <c r="L906" s="4" t="s">
        <v>8191</v>
      </c>
      <c r="M906" s="3">
        <v>3000.0</v>
      </c>
      <c r="N906" s="3">
        <v>3000.0</v>
      </c>
      <c r="O906" s="4" t="s">
        <v>8192</v>
      </c>
      <c r="P906" s="4" t="s">
        <v>8043</v>
      </c>
      <c r="Q906" s="4" t="s">
        <v>8193</v>
      </c>
      <c r="R906" s="4" t="s">
        <v>35</v>
      </c>
      <c r="S906" s="4" t="s">
        <v>8127</v>
      </c>
      <c r="T906" s="3">
        <v>5000000.0</v>
      </c>
      <c r="U906" s="3">
        <v>5000000.0</v>
      </c>
      <c r="V906" s="3">
        <v>2019.0</v>
      </c>
      <c r="W906" s="4" t="s">
        <v>8051</v>
      </c>
      <c r="X906" s="4" t="s">
        <v>8109</v>
      </c>
      <c r="Y906" s="4" t="s">
        <v>8194</v>
      </c>
      <c r="Z906" s="17">
        <v>45461.958333333336</v>
      </c>
      <c r="AA906" s="4" t="s">
        <v>8049</v>
      </c>
    </row>
    <row r="907" ht="14.25" customHeight="1">
      <c r="A907" s="11">
        <v>129.0</v>
      </c>
      <c r="B907" s="11">
        <v>10831.0</v>
      </c>
      <c r="C907" s="11">
        <v>2011.0</v>
      </c>
      <c r="D907" s="11">
        <v>2021.0</v>
      </c>
      <c r="E907" s="12" t="s">
        <v>8189</v>
      </c>
      <c r="F907" s="11">
        <v>11.0</v>
      </c>
      <c r="G907" s="12" t="s">
        <v>8121</v>
      </c>
      <c r="H907" s="11">
        <v>1.632392062E9</v>
      </c>
      <c r="I907" s="12" t="s">
        <v>8040</v>
      </c>
      <c r="J907" s="12" t="s">
        <v>8190</v>
      </c>
      <c r="K907" s="11">
        <v>6496.0</v>
      </c>
      <c r="L907" s="12" t="s">
        <v>8191</v>
      </c>
      <c r="M907" s="11">
        <v>3000.0</v>
      </c>
      <c r="N907" s="11">
        <v>3000.0</v>
      </c>
      <c r="O907" s="12" t="s">
        <v>8192</v>
      </c>
      <c r="P907" s="12" t="s">
        <v>8043</v>
      </c>
      <c r="Q907" s="12" t="s">
        <v>8193</v>
      </c>
      <c r="R907" s="12" t="s">
        <v>35</v>
      </c>
      <c r="S907" s="12" t="s">
        <v>8127</v>
      </c>
      <c r="T907" s="11">
        <v>5000000.0</v>
      </c>
      <c r="U907" s="11">
        <v>5000000.0</v>
      </c>
      <c r="V907" s="11">
        <v>2019.0</v>
      </c>
      <c r="W907" s="12" t="s">
        <v>8133</v>
      </c>
      <c r="X907" s="12" t="s">
        <v>8196</v>
      </c>
      <c r="Y907" s="12" t="s">
        <v>8194</v>
      </c>
      <c r="Z907" s="18">
        <v>45461.958333333336</v>
      </c>
      <c r="AA907" s="12" t="s">
        <v>8049</v>
      </c>
    </row>
    <row r="908" ht="14.25" customHeight="1">
      <c r="A908" s="3">
        <v>129.0</v>
      </c>
      <c r="B908" s="3">
        <v>10831.0</v>
      </c>
      <c r="C908" s="3">
        <v>2011.0</v>
      </c>
      <c r="D908" s="3">
        <v>2021.0</v>
      </c>
      <c r="E908" s="4" t="s">
        <v>8189</v>
      </c>
      <c r="F908" s="3">
        <v>11.0</v>
      </c>
      <c r="G908" s="4" t="s">
        <v>8121</v>
      </c>
      <c r="H908" s="3">
        <v>1.632392062E9</v>
      </c>
      <c r="I908" s="4" t="s">
        <v>8040</v>
      </c>
      <c r="J908" s="4" t="s">
        <v>8190</v>
      </c>
      <c r="K908" s="3">
        <v>6496.0</v>
      </c>
      <c r="L908" s="4" t="s">
        <v>8191</v>
      </c>
      <c r="M908" s="3">
        <v>3000.0</v>
      </c>
      <c r="N908" s="3">
        <v>3000.0</v>
      </c>
      <c r="O908" s="4" t="s">
        <v>8192</v>
      </c>
      <c r="P908" s="4" t="s">
        <v>8043</v>
      </c>
      <c r="Q908" s="4" t="s">
        <v>8193</v>
      </c>
      <c r="R908" s="4" t="s">
        <v>35</v>
      </c>
      <c r="S908" s="4" t="s">
        <v>8127</v>
      </c>
      <c r="T908" s="3">
        <v>5000000.0</v>
      </c>
      <c r="U908" s="3">
        <v>5000000.0</v>
      </c>
      <c r="V908" s="3">
        <v>2019.0</v>
      </c>
      <c r="W908" s="4" t="s">
        <v>8133</v>
      </c>
      <c r="X908" s="4" t="s">
        <v>8134</v>
      </c>
      <c r="Y908" s="4" t="s">
        <v>8194</v>
      </c>
      <c r="Z908" s="17">
        <v>45461.958333333336</v>
      </c>
      <c r="AA908" s="4" t="s">
        <v>8049</v>
      </c>
    </row>
    <row r="909" ht="14.25" customHeight="1">
      <c r="A909" s="11">
        <v>129.0</v>
      </c>
      <c r="B909" s="11">
        <v>10831.0</v>
      </c>
      <c r="C909" s="11">
        <v>2011.0</v>
      </c>
      <c r="D909" s="11">
        <v>2021.0</v>
      </c>
      <c r="E909" s="12" t="s">
        <v>8189</v>
      </c>
      <c r="F909" s="11">
        <v>11.0</v>
      </c>
      <c r="G909" s="12" t="s">
        <v>8121</v>
      </c>
      <c r="H909" s="11">
        <v>1.632392062E9</v>
      </c>
      <c r="I909" s="12" t="s">
        <v>8040</v>
      </c>
      <c r="J909" s="12" t="s">
        <v>8190</v>
      </c>
      <c r="K909" s="11">
        <v>6496.0</v>
      </c>
      <c r="L909" s="12" t="s">
        <v>8191</v>
      </c>
      <c r="M909" s="11">
        <v>3000.0</v>
      </c>
      <c r="N909" s="11">
        <v>3000.0</v>
      </c>
      <c r="O909" s="12" t="s">
        <v>8192</v>
      </c>
      <c r="P909" s="12" t="s">
        <v>8043</v>
      </c>
      <c r="Q909" s="12" t="s">
        <v>8193</v>
      </c>
      <c r="R909" s="12" t="s">
        <v>35</v>
      </c>
      <c r="S909" s="12" t="s">
        <v>8127</v>
      </c>
      <c r="T909" s="11">
        <v>5000000.0</v>
      </c>
      <c r="U909" s="11">
        <v>5000000.0</v>
      </c>
      <c r="V909" s="11">
        <v>2019.0</v>
      </c>
      <c r="W909" s="12" t="s">
        <v>8133</v>
      </c>
      <c r="X909" s="12" t="s">
        <v>8197</v>
      </c>
      <c r="Y909" s="12" t="s">
        <v>8194</v>
      </c>
      <c r="Z909" s="18">
        <v>45461.958333333336</v>
      </c>
      <c r="AA909" s="12" t="s">
        <v>8049</v>
      </c>
    </row>
    <row r="910" ht="14.25" customHeight="1">
      <c r="A910" s="3">
        <v>129.0</v>
      </c>
      <c r="B910" s="3">
        <v>10831.0</v>
      </c>
      <c r="C910" s="3">
        <v>2011.0</v>
      </c>
      <c r="D910" s="3">
        <v>2021.0</v>
      </c>
      <c r="E910" s="4" t="s">
        <v>8189</v>
      </c>
      <c r="F910" s="3">
        <v>11.0</v>
      </c>
      <c r="G910" s="4" t="s">
        <v>8121</v>
      </c>
      <c r="H910" s="3">
        <v>1.632392062E9</v>
      </c>
      <c r="I910" s="4" t="s">
        <v>8040</v>
      </c>
      <c r="J910" s="4" t="s">
        <v>8190</v>
      </c>
      <c r="K910" s="3">
        <v>6496.0</v>
      </c>
      <c r="L910" s="4" t="s">
        <v>8191</v>
      </c>
      <c r="M910" s="3">
        <v>3000.0</v>
      </c>
      <c r="N910" s="3">
        <v>3000.0</v>
      </c>
      <c r="O910" s="4" t="s">
        <v>8192</v>
      </c>
      <c r="P910" s="4" t="s">
        <v>8043</v>
      </c>
      <c r="Q910" s="4" t="s">
        <v>8193</v>
      </c>
      <c r="R910" s="4" t="s">
        <v>35</v>
      </c>
      <c r="S910" s="4" t="s">
        <v>8127</v>
      </c>
      <c r="T910" s="3">
        <v>5000000.0</v>
      </c>
      <c r="U910" s="3">
        <v>5000000.0</v>
      </c>
      <c r="V910" s="3">
        <v>2019.0</v>
      </c>
      <c r="W910" s="4" t="s">
        <v>8060</v>
      </c>
      <c r="X910" s="4" t="s">
        <v>8061</v>
      </c>
      <c r="Y910" s="4" t="s">
        <v>8194</v>
      </c>
      <c r="Z910" s="17">
        <v>45461.958333333336</v>
      </c>
      <c r="AA910" s="4" t="s">
        <v>8049</v>
      </c>
    </row>
    <row r="911" ht="14.25" customHeight="1">
      <c r="A911" s="11">
        <v>129.0</v>
      </c>
      <c r="B911" s="11">
        <v>10831.0</v>
      </c>
      <c r="C911" s="11">
        <v>2011.0</v>
      </c>
      <c r="D911" s="11">
        <v>2021.0</v>
      </c>
      <c r="E911" s="12" t="s">
        <v>8189</v>
      </c>
      <c r="F911" s="11">
        <v>11.0</v>
      </c>
      <c r="G911" s="12" t="s">
        <v>8121</v>
      </c>
      <c r="H911" s="11">
        <v>1.632392062E9</v>
      </c>
      <c r="I911" s="12" t="s">
        <v>8040</v>
      </c>
      <c r="J911" s="12" t="s">
        <v>8190</v>
      </c>
      <c r="K911" s="11">
        <v>6496.0</v>
      </c>
      <c r="L911" s="12" t="s">
        <v>8191</v>
      </c>
      <c r="M911" s="11">
        <v>3000.0</v>
      </c>
      <c r="N911" s="11">
        <v>3000.0</v>
      </c>
      <c r="O911" s="12" t="s">
        <v>8192</v>
      </c>
      <c r="P911" s="12" t="s">
        <v>8043</v>
      </c>
      <c r="Q911" s="12" t="s">
        <v>8193</v>
      </c>
      <c r="R911" s="12" t="s">
        <v>35</v>
      </c>
      <c r="S911" s="12" t="s">
        <v>8127</v>
      </c>
      <c r="T911" s="11">
        <v>5000000.0</v>
      </c>
      <c r="U911" s="11">
        <v>5000000.0</v>
      </c>
      <c r="V911" s="11">
        <v>2019.0</v>
      </c>
      <c r="W911" s="12" t="s">
        <v>8060</v>
      </c>
      <c r="X911" s="12" t="s">
        <v>8124</v>
      </c>
      <c r="Y911" s="12" t="s">
        <v>8194</v>
      </c>
      <c r="Z911" s="18">
        <v>45461.958333333336</v>
      </c>
      <c r="AA911" s="12" t="s">
        <v>8049</v>
      </c>
    </row>
    <row r="912" ht="14.25" customHeight="1">
      <c r="A912" s="3">
        <v>129.0</v>
      </c>
      <c r="B912" s="3">
        <v>10831.0</v>
      </c>
      <c r="C912" s="3">
        <v>2011.0</v>
      </c>
      <c r="D912" s="3">
        <v>2021.0</v>
      </c>
      <c r="E912" s="4" t="s">
        <v>8189</v>
      </c>
      <c r="F912" s="3">
        <v>11.0</v>
      </c>
      <c r="G912" s="4" t="s">
        <v>8121</v>
      </c>
      <c r="H912" s="3">
        <v>1.632392062E9</v>
      </c>
      <c r="I912" s="4" t="s">
        <v>8040</v>
      </c>
      <c r="J912" s="4" t="s">
        <v>8190</v>
      </c>
      <c r="K912" s="3">
        <v>6496.0</v>
      </c>
      <c r="L912" s="4" t="s">
        <v>8191</v>
      </c>
      <c r="M912" s="3">
        <v>3000.0</v>
      </c>
      <c r="N912" s="3">
        <v>3000.0</v>
      </c>
      <c r="O912" s="4" t="s">
        <v>8192</v>
      </c>
      <c r="P912" s="4" t="s">
        <v>8043</v>
      </c>
      <c r="Q912" s="4" t="s">
        <v>8193</v>
      </c>
      <c r="R912" s="4" t="s">
        <v>35</v>
      </c>
      <c r="S912" s="4" t="s">
        <v>8127</v>
      </c>
      <c r="T912" s="3">
        <v>5000000.0</v>
      </c>
      <c r="U912" s="3">
        <v>5000000.0</v>
      </c>
      <c r="V912" s="3">
        <v>2019.0</v>
      </c>
      <c r="W912" s="4" t="s">
        <v>8060</v>
      </c>
      <c r="X912" s="4" t="s">
        <v>8126</v>
      </c>
      <c r="Y912" s="4" t="s">
        <v>8194</v>
      </c>
      <c r="Z912" s="17">
        <v>45461.958333333336</v>
      </c>
      <c r="AA912" s="4" t="s">
        <v>8049</v>
      </c>
    </row>
    <row r="913" ht="14.25" customHeight="1">
      <c r="A913" s="11">
        <v>129.0</v>
      </c>
      <c r="B913" s="11">
        <v>10831.0</v>
      </c>
      <c r="C913" s="11">
        <v>2011.0</v>
      </c>
      <c r="D913" s="11">
        <v>2021.0</v>
      </c>
      <c r="E913" s="12" t="s">
        <v>8189</v>
      </c>
      <c r="F913" s="11">
        <v>11.0</v>
      </c>
      <c r="G913" s="12" t="s">
        <v>8121</v>
      </c>
      <c r="H913" s="11">
        <v>1.632392062E9</v>
      </c>
      <c r="I913" s="12" t="s">
        <v>8040</v>
      </c>
      <c r="J913" s="12" t="s">
        <v>8190</v>
      </c>
      <c r="K913" s="11">
        <v>6496.0</v>
      </c>
      <c r="L913" s="12" t="s">
        <v>8191</v>
      </c>
      <c r="M913" s="11">
        <v>3000.0</v>
      </c>
      <c r="N913" s="11">
        <v>3000.0</v>
      </c>
      <c r="O913" s="12" t="s">
        <v>8192</v>
      </c>
      <c r="P913" s="12" t="s">
        <v>8043</v>
      </c>
      <c r="Q913" s="12" t="s">
        <v>8193</v>
      </c>
      <c r="R913" s="12" t="s">
        <v>35</v>
      </c>
      <c r="S913" s="12" t="s">
        <v>8127</v>
      </c>
      <c r="T913" s="11">
        <v>5000000.0</v>
      </c>
      <c r="U913" s="11">
        <v>6.2E7</v>
      </c>
      <c r="V913" s="11">
        <v>2016.0</v>
      </c>
      <c r="W913" s="12" t="s">
        <v>8055</v>
      </c>
      <c r="X913" s="12" t="s">
        <v>8117</v>
      </c>
      <c r="Y913" s="12" t="s">
        <v>8194</v>
      </c>
      <c r="Z913" s="18">
        <v>45461.958333333336</v>
      </c>
      <c r="AA913" s="12" t="s">
        <v>8049</v>
      </c>
    </row>
    <row r="914" ht="14.25" customHeight="1">
      <c r="A914" s="3">
        <v>129.0</v>
      </c>
      <c r="B914" s="3">
        <v>10831.0</v>
      </c>
      <c r="C914" s="3">
        <v>2011.0</v>
      </c>
      <c r="D914" s="3">
        <v>2021.0</v>
      </c>
      <c r="E914" s="4" t="s">
        <v>8189</v>
      </c>
      <c r="F914" s="3">
        <v>11.0</v>
      </c>
      <c r="G914" s="4" t="s">
        <v>8121</v>
      </c>
      <c r="H914" s="3">
        <v>1.632392062E9</v>
      </c>
      <c r="I914" s="4" t="s">
        <v>8040</v>
      </c>
      <c r="J914" s="4" t="s">
        <v>8190</v>
      </c>
      <c r="K914" s="3">
        <v>6496.0</v>
      </c>
      <c r="L914" s="4" t="s">
        <v>8191</v>
      </c>
      <c r="M914" s="3">
        <v>3000.0</v>
      </c>
      <c r="N914" s="3">
        <v>3000.0</v>
      </c>
      <c r="O914" s="4" t="s">
        <v>8192</v>
      </c>
      <c r="P914" s="4" t="s">
        <v>8043</v>
      </c>
      <c r="Q914" s="4" t="s">
        <v>8193</v>
      </c>
      <c r="R914" s="4" t="s">
        <v>35</v>
      </c>
      <c r="S914" s="4" t="s">
        <v>8127</v>
      </c>
      <c r="T914" s="3">
        <v>5000000.0</v>
      </c>
      <c r="U914" s="3">
        <v>6.2E7</v>
      </c>
      <c r="V914" s="3">
        <v>2016.0</v>
      </c>
      <c r="W914" s="4" t="s">
        <v>8187</v>
      </c>
      <c r="X914" s="4" t="s">
        <v>8188</v>
      </c>
      <c r="Y914" s="4" t="s">
        <v>8194</v>
      </c>
      <c r="Z914" s="17">
        <v>45461.958333333336</v>
      </c>
      <c r="AA914" s="4" t="s">
        <v>8049</v>
      </c>
    </row>
    <row r="915" ht="14.25" customHeight="1">
      <c r="A915" s="11">
        <v>129.0</v>
      </c>
      <c r="B915" s="11">
        <v>10831.0</v>
      </c>
      <c r="C915" s="11">
        <v>2011.0</v>
      </c>
      <c r="D915" s="11">
        <v>2021.0</v>
      </c>
      <c r="E915" s="12" t="s">
        <v>8189</v>
      </c>
      <c r="F915" s="11">
        <v>11.0</v>
      </c>
      <c r="G915" s="12" t="s">
        <v>8121</v>
      </c>
      <c r="H915" s="11">
        <v>1.632392062E9</v>
      </c>
      <c r="I915" s="12" t="s">
        <v>8040</v>
      </c>
      <c r="J915" s="12" t="s">
        <v>8190</v>
      </c>
      <c r="K915" s="11">
        <v>6496.0</v>
      </c>
      <c r="L915" s="12" t="s">
        <v>8191</v>
      </c>
      <c r="M915" s="11">
        <v>3000.0</v>
      </c>
      <c r="N915" s="11">
        <v>3000.0</v>
      </c>
      <c r="O915" s="12" t="s">
        <v>8192</v>
      </c>
      <c r="P915" s="12" t="s">
        <v>8043</v>
      </c>
      <c r="Q915" s="12" t="s">
        <v>8193</v>
      </c>
      <c r="R915" s="12" t="s">
        <v>35</v>
      </c>
      <c r="S915" s="12" t="s">
        <v>8127</v>
      </c>
      <c r="T915" s="11">
        <v>5000000.0</v>
      </c>
      <c r="U915" s="11">
        <v>6.2E7</v>
      </c>
      <c r="V915" s="11">
        <v>2016.0</v>
      </c>
      <c r="W915" s="12" t="s">
        <v>8187</v>
      </c>
      <c r="X915" s="12" t="s">
        <v>8195</v>
      </c>
      <c r="Y915" s="12" t="s">
        <v>8194</v>
      </c>
      <c r="Z915" s="18">
        <v>45461.958333333336</v>
      </c>
      <c r="AA915" s="12" t="s">
        <v>8049</v>
      </c>
    </row>
    <row r="916" ht="14.25" customHeight="1">
      <c r="A916" s="3">
        <v>129.0</v>
      </c>
      <c r="B916" s="3">
        <v>10831.0</v>
      </c>
      <c r="C916" s="3">
        <v>2011.0</v>
      </c>
      <c r="D916" s="3">
        <v>2021.0</v>
      </c>
      <c r="E916" s="4" t="s">
        <v>8189</v>
      </c>
      <c r="F916" s="3">
        <v>11.0</v>
      </c>
      <c r="G916" s="4" t="s">
        <v>8121</v>
      </c>
      <c r="H916" s="3">
        <v>1.632392062E9</v>
      </c>
      <c r="I916" s="4" t="s">
        <v>8040</v>
      </c>
      <c r="J916" s="4" t="s">
        <v>8190</v>
      </c>
      <c r="K916" s="3">
        <v>6496.0</v>
      </c>
      <c r="L916" s="4" t="s">
        <v>8191</v>
      </c>
      <c r="M916" s="3">
        <v>3000.0</v>
      </c>
      <c r="N916" s="3">
        <v>3000.0</v>
      </c>
      <c r="O916" s="4" t="s">
        <v>8192</v>
      </c>
      <c r="P916" s="4" t="s">
        <v>8043</v>
      </c>
      <c r="Q916" s="4" t="s">
        <v>8193</v>
      </c>
      <c r="R916" s="4" t="s">
        <v>35</v>
      </c>
      <c r="S916" s="4" t="s">
        <v>8127</v>
      </c>
      <c r="T916" s="3">
        <v>5000000.0</v>
      </c>
      <c r="U916" s="3">
        <v>6.2E7</v>
      </c>
      <c r="V916" s="3">
        <v>2016.0</v>
      </c>
      <c r="W916" s="4" t="s">
        <v>8051</v>
      </c>
      <c r="X916" s="4" t="s">
        <v>8109</v>
      </c>
      <c r="Y916" s="4" t="s">
        <v>8194</v>
      </c>
      <c r="Z916" s="17">
        <v>45461.958333333336</v>
      </c>
      <c r="AA916" s="4" t="s">
        <v>8049</v>
      </c>
    </row>
    <row r="917" ht="14.25" customHeight="1">
      <c r="A917" s="11">
        <v>129.0</v>
      </c>
      <c r="B917" s="11">
        <v>10831.0</v>
      </c>
      <c r="C917" s="11">
        <v>2011.0</v>
      </c>
      <c r="D917" s="11">
        <v>2021.0</v>
      </c>
      <c r="E917" s="12" t="s">
        <v>8189</v>
      </c>
      <c r="F917" s="11">
        <v>11.0</v>
      </c>
      <c r="G917" s="12" t="s">
        <v>8121</v>
      </c>
      <c r="H917" s="11">
        <v>1.632392062E9</v>
      </c>
      <c r="I917" s="12" t="s">
        <v>8040</v>
      </c>
      <c r="J917" s="12" t="s">
        <v>8190</v>
      </c>
      <c r="K917" s="11">
        <v>6496.0</v>
      </c>
      <c r="L917" s="12" t="s">
        <v>8191</v>
      </c>
      <c r="M917" s="11">
        <v>3000.0</v>
      </c>
      <c r="N917" s="11">
        <v>3000.0</v>
      </c>
      <c r="O917" s="12" t="s">
        <v>8192</v>
      </c>
      <c r="P917" s="12" t="s">
        <v>8043</v>
      </c>
      <c r="Q917" s="12" t="s">
        <v>8193</v>
      </c>
      <c r="R917" s="12" t="s">
        <v>35</v>
      </c>
      <c r="S917" s="12" t="s">
        <v>8127</v>
      </c>
      <c r="T917" s="11">
        <v>5000000.0</v>
      </c>
      <c r="U917" s="11">
        <v>6.2E7</v>
      </c>
      <c r="V917" s="11">
        <v>2016.0</v>
      </c>
      <c r="W917" s="12" t="s">
        <v>8133</v>
      </c>
      <c r="X917" s="12" t="s">
        <v>8196</v>
      </c>
      <c r="Y917" s="12" t="s">
        <v>8194</v>
      </c>
      <c r="Z917" s="18">
        <v>45461.958333333336</v>
      </c>
      <c r="AA917" s="12" t="s">
        <v>8049</v>
      </c>
    </row>
    <row r="918" ht="14.25" customHeight="1">
      <c r="A918" s="3">
        <v>129.0</v>
      </c>
      <c r="B918" s="3">
        <v>10831.0</v>
      </c>
      <c r="C918" s="3">
        <v>2011.0</v>
      </c>
      <c r="D918" s="3">
        <v>2021.0</v>
      </c>
      <c r="E918" s="4" t="s">
        <v>8189</v>
      </c>
      <c r="F918" s="3">
        <v>11.0</v>
      </c>
      <c r="G918" s="4" t="s">
        <v>8121</v>
      </c>
      <c r="H918" s="3">
        <v>1.632392062E9</v>
      </c>
      <c r="I918" s="4" t="s">
        <v>8040</v>
      </c>
      <c r="J918" s="4" t="s">
        <v>8190</v>
      </c>
      <c r="K918" s="3">
        <v>6496.0</v>
      </c>
      <c r="L918" s="4" t="s">
        <v>8191</v>
      </c>
      <c r="M918" s="3">
        <v>3000.0</v>
      </c>
      <c r="N918" s="3">
        <v>3000.0</v>
      </c>
      <c r="O918" s="4" t="s">
        <v>8192</v>
      </c>
      <c r="P918" s="4" t="s">
        <v>8043</v>
      </c>
      <c r="Q918" s="4" t="s">
        <v>8193</v>
      </c>
      <c r="R918" s="4" t="s">
        <v>35</v>
      </c>
      <c r="S918" s="4" t="s">
        <v>8127</v>
      </c>
      <c r="T918" s="3">
        <v>5000000.0</v>
      </c>
      <c r="U918" s="3">
        <v>6.2E7</v>
      </c>
      <c r="V918" s="3">
        <v>2016.0</v>
      </c>
      <c r="W918" s="4" t="s">
        <v>8133</v>
      </c>
      <c r="X918" s="4" t="s">
        <v>8134</v>
      </c>
      <c r="Y918" s="4" t="s">
        <v>8194</v>
      </c>
      <c r="Z918" s="17">
        <v>45461.958333333336</v>
      </c>
      <c r="AA918" s="4" t="s">
        <v>8049</v>
      </c>
    </row>
    <row r="919" ht="14.25" customHeight="1">
      <c r="A919" s="11">
        <v>129.0</v>
      </c>
      <c r="B919" s="11">
        <v>10831.0</v>
      </c>
      <c r="C919" s="11">
        <v>2011.0</v>
      </c>
      <c r="D919" s="11">
        <v>2021.0</v>
      </c>
      <c r="E919" s="12" t="s">
        <v>8189</v>
      </c>
      <c r="F919" s="11">
        <v>11.0</v>
      </c>
      <c r="G919" s="12" t="s">
        <v>8121</v>
      </c>
      <c r="H919" s="11">
        <v>1.632392062E9</v>
      </c>
      <c r="I919" s="12" t="s">
        <v>8040</v>
      </c>
      <c r="J919" s="12" t="s">
        <v>8190</v>
      </c>
      <c r="K919" s="11">
        <v>6496.0</v>
      </c>
      <c r="L919" s="12" t="s">
        <v>8191</v>
      </c>
      <c r="M919" s="11">
        <v>3000.0</v>
      </c>
      <c r="N919" s="11">
        <v>3000.0</v>
      </c>
      <c r="O919" s="12" t="s">
        <v>8192</v>
      </c>
      <c r="P919" s="12" t="s">
        <v>8043</v>
      </c>
      <c r="Q919" s="12" t="s">
        <v>8193</v>
      </c>
      <c r="R919" s="12" t="s">
        <v>35</v>
      </c>
      <c r="S919" s="12" t="s">
        <v>8127</v>
      </c>
      <c r="T919" s="11">
        <v>5000000.0</v>
      </c>
      <c r="U919" s="11">
        <v>6.2E7</v>
      </c>
      <c r="V919" s="11">
        <v>2016.0</v>
      </c>
      <c r="W919" s="12" t="s">
        <v>8133</v>
      </c>
      <c r="X919" s="12" t="s">
        <v>8197</v>
      </c>
      <c r="Y919" s="12" t="s">
        <v>8194</v>
      </c>
      <c r="Z919" s="18">
        <v>45461.958333333336</v>
      </c>
      <c r="AA919" s="12" t="s">
        <v>8049</v>
      </c>
    </row>
    <row r="920" ht="14.25" customHeight="1">
      <c r="A920" s="3">
        <v>129.0</v>
      </c>
      <c r="B920" s="3">
        <v>10831.0</v>
      </c>
      <c r="C920" s="3">
        <v>2011.0</v>
      </c>
      <c r="D920" s="3">
        <v>2021.0</v>
      </c>
      <c r="E920" s="4" t="s">
        <v>8189</v>
      </c>
      <c r="F920" s="3">
        <v>11.0</v>
      </c>
      <c r="G920" s="4" t="s">
        <v>8121</v>
      </c>
      <c r="H920" s="3">
        <v>1.632392062E9</v>
      </c>
      <c r="I920" s="4" t="s">
        <v>8040</v>
      </c>
      <c r="J920" s="4" t="s">
        <v>8190</v>
      </c>
      <c r="K920" s="3">
        <v>6496.0</v>
      </c>
      <c r="L920" s="4" t="s">
        <v>8191</v>
      </c>
      <c r="M920" s="3">
        <v>3000.0</v>
      </c>
      <c r="N920" s="3">
        <v>3000.0</v>
      </c>
      <c r="O920" s="4" t="s">
        <v>8192</v>
      </c>
      <c r="P920" s="4" t="s">
        <v>8043</v>
      </c>
      <c r="Q920" s="4" t="s">
        <v>8193</v>
      </c>
      <c r="R920" s="4" t="s">
        <v>35</v>
      </c>
      <c r="S920" s="4" t="s">
        <v>8127</v>
      </c>
      <c r="T920" s="3">
        <v>5000000.0</v>
      </c>
      <c r="U920" s="3">
        <v>6.2E7</v>
      </c>
      <c r="V920" s="3">
        <v>2016.0</v>
      </c>
      <c r="W920" s="4" t="s">
        <v>8060</v>
      </c>
      <c r="X920" s="4" t="s">
        <v>8061</v>
      </c>
      <c r="Y920" s="4" t="s">
        <v>8194</v>
      </c>
      <c r="Z920" s="17">
        <v>45461.958333333336</v>
      </c>
      <c r="AA920" s="4" t="s">
        <v>8049</v>
      </c>
    </row>
    <row r="921" ht="14.25" customHeight="1">
      <c r="A921" s="11">
        <v>129.0</v>
      </c>
      <c r="B921" s="11">
        <v>10831.0</v>
      </c>
      <c r="C921" s="11">
        <v>2011.0</v>
      </c>
      <c r="D921" s="11">
        <v>2021.0</v>
      </c>
      <c r="E921" s="12" t="s">
        <v>8189</v>
      </c>
      <c r="F921" s="11">
        <v>11.0</v>
      </c>
      <c r="G921" s="12" t="s">
        <v>8121</v>
      </c>
      <c r="H921" s="11">
        <v>1.632392062E9</v>
      </c>
      <c r="I921" s="12" t="s">
        <v>8040</v>
      </c>
      <c r="J921" s="12" t="s">
        <v>8190</v>
      </c>
      <c r="K921" s="11">
        <v>6496.0</v>
      </c>
      <c r="L921" s="12" t="s">
        <v>8191</v>
      </c>
      <c r="M921" s="11">
        <v>3000.0</v>
      </c>
      <c r="N921" s="11">
        <v>3000.0</v>
      </c>
      <c r="O921" s="12" t="s">
        <v>8192</v>
      </c>
      <c r="P921" s="12" t="s">
        <v>8043</v>
      </c>
      <c r="Q921" s="12" t="s">
        <v>8193</v>
      </c>
      <c r="R921" s="12" t="s">
        <v>35</v>
      </c>
      <c r="S921" s="12" t="s">
        <v>8127</v>
      </c>
      <c r="T921" s="11">
        <v>5000000.0</v>
      </c>
      <c r="U921" s="11">
        <v>6.2E7</v>
      </c>
      <c r="V921" s="11">
        <v>2016.0</v>
      </c>
      <c r="W921" s="12" t="s">
        <v>8060</v>
      </c>
      <c r="X921" s="12" t="s">
        <v>8124</v>
      </c>
      <c r="Y921" s="12" t="s">
        <v>8194</v>
      </c>
      <c r="Z921" s="18">
        <v>45461.958333333336</v>
      </c>
      <c r="AA921" s="12" t="s">
        <v>8049</v>
      </c>
    </row>
    <row r="922" ht="14.25" customHeight="1">
      <c r="A922" s="3">
        <v>129.0</v>
      </c>
      <c r="B922" s="3">
        <v>10831.0</v>
      </c>
      <c r="C922" s="3">
        <v>2011.0</v>
      </c>
      <c r="D922" s="3">
        <v>2021.0</v>
      </c>
      <c r="E922" s="4" t="s">
        <v>8189</v>
      </c>
      <c r="F922" s="3">
        <v>11.0</v>
      </c>
      <c r="G922" s="4" t="s">
        <v>8121</v>
      </c>
      <c r="H922" s="3">
        <v>1.632392062E9</v>
      </c>
      <c r="I922" s="4" t="s">
        <v>8040</v>
      </c>
      <c r="J922" s="4" t="s">
        <v>8190</v>
      </c>
      <c r="K922" s="3">
        <v>6496.0</v>
      </c>
      <c r="L922" s="4" t="s">
        <v>8191</v>
      </c>
      <c r="M922" s="3">
        <v>3000.0</v>
      </c>
      <c r="N922" s="3">
        <v>3000.0</v>
      </c>
      <c r="O922" s="4" t="s">
        <v>8192</v>
      </c>
      <c r="P922" s="4" t="s">
        <v>8043</v>
      </c>
      <c r="Q922" s="4" t="s">
        <v>8193</v>
      </c>
      <c r="R922" s="4" t="s">
        <v>35</v>
      </c>
      <c r="S922" s="4" t="s">
        <v>8127</v>
      </c>
      <c r="T922" s="3">
        <v>5000000.0</v>
      </c>
      <c r="U922" s="3">
        <v>6.2E7</v>
      </c>
      <c r="V922" s="3">
        <v>2016.0</v>
      </c>
      <c r="W922" s="4" t="s">
        <v>8060</v>
      </c>
      <c r="X922" s="4" t="s">
        <v>8126</v>
      </c>
      <c r="Y922" s="4" t="s">
        <v>8194</v>
      </c>
      <c r="Z922" s="17">
        <v>45461.958333333336</v>
      </c>
      <c r="AA922" s="4" t="s">
        <v>8049</v>
      </c>
    </row>
    <row r="923" ht="14.25" customHeight="1">
      <c r="A923" s="11">
        <v>129.0</v>
      </c>
      <c r="B923" s="11">
        <v>10831.0</v>
      </c>
      <c r="C923" s="11">
        <v>2011.0</v>
      </c>
      <c r="D923" s="11">
        <v>2021.0</v>
      </c>
      <c r="E923" s="12" t="s">
        <v>8189</v>
      </c>
      <c r="F923" s="11">
        <v>11.0</v>
      </c>
      <c r="G923" s="12" t="s">
        <v>8121</v>
      </c>
      <c r="H923" s="11">
        <v>1.632392062E9</v>
      </c>
      <c r="I923" s="12" t="s">
        <v>8040</v>
      </c>
      <c r="J923" s="12" t="s">
        <v>8190</v>
      </c>
      <c r="K923" s="11">
        <v>6496.0</v>
      </c>
      <c r="L923" s="12" t="s">
        <v>8191</v>
      </c>
      <c r="M923" s="11">
        <v>3000.0</v>
      </c>
      <c r="N923" s="11">
        <v>3000.0</v>
      </c>
      <c r="O923" s="12" t="s">
        <v>8192</v>
      </c>
      <c r="P923" s="12" t="s">
        <v>8043</v>
      </c>
      <c r="Q923" s="12" t="s">
        <v>8193</v>
      </c>
      <c r="R923" s="12" t="s">
        <v>35</v>
      </c>
      <c r="S923" s="12" t="s">
        <v>8127</v>
      </c>
      <c r="T923" s="11">
        <v>9000000.0</v>
      </c>
      <c r="U923" s="11">
        <v>1.546169789E9</v>
      </c>
      <c r="V923" s="11">
        <v>2017.0</v>
      </c>
      <c r="W923" s="12" t="s">
        <v>8055</v>
      </c>
      <c r="X923" s="12" t="s">
        <v>8117</v>
      </c>
      <c r="Y923" s="12" t="s">
        <v>8194</v>
      </c>
      <c r="Z923" s="18">
        <v>45461.958333333336</v>
      </c>
      <c r="AA923" s="12" t="s">
        <v>8049</v>
      </c>
    </row>
    <row r="924" ht="14.25" customHeight="1">
      <c r="A924" s="3">
        <v>129.0</v>
      </c>
      <c r="B924" s="3">
        <v>10831.0</v>
      </c>
      <c r="C924" s="3">
        <v>2011.0</v>
      </c>
      <c r="D924" s="3">
        <v>2021.0</v>
      </c>
      <c r="E924" s="4" t="s">
        <v>8189</v>
      </c>
      <c r="F924" s="3">
        <v>11.0</v>
      </c>
      <c r="G924" s="4" t="s">
        <v>8121</v>
      </c>
      <c r="H924" s="3">
        <v>1.632392062E9</v>
      </c>
      <c r="I924" s="4" t="s">
        <v>8040</v>
      </c>
      <c r="J924" s="4" t="s">
        <v>8190</v>
      </c>
      <c r="K924" s="3">
        <v>6496.0</v>
      </c>
      <c r="L924" s="4" t="s">
        <v>8191</v>
      </c>
      <c r="M924" s="3">
        <v>3000.0</v>
      </c>
      <c r="N924" s="3">
        <v>3000.0</v>
      </c>
      <c r="O924" s="4" t="s">
        <v>8192</v>
      </c>
      <c r="P924" s="4" t="s">
        <v>8043</v>
      </c>
      <c r="Q924" s="4" t="s">
        <v>8193</v>
      </c>
      <c r="R924" s="4" t="s">
        <v>35</v>
      </c>
      <c r="S924" s="4" t="s">
        <v>8127</v>
      </c>
      <c r="T924" s="3">
        <v>9000000.0</v>
      </c>
      <c r="U924" s="3">
        <v>1.546169789E9</v>
      </c>
      <c r="V924" s="3">
        <v>2017.0</v>
      </c>
      <c r="W924" s="4" t="s">
        <v>8187</v>
      </c>
      <c r="X924" s="4" t="s">
        <v>8188</v>
      </c>
      <c r="Y924" s="4" t="s">
        <v>8194</v>
      </c>
      <c r="Z924" s="17">
        <v>45461.958333333336</v>
      </c>
      <c r="AA924" s="4" t="s">
        <v>8049</v>
      </c>
    </row>
    <row r="925" ht="14.25" customHeight="1">
      <c r="A925" s="11">
        <v>129.0</v>
      </c>
      <c r="B925" s="11">
        <v>10831.0</v>
      </c>
      <c r="C925" s="11">
        <v>2011.0</v>
      </c>
      <c r="D925" s="11">
        <v>2021.0</v>
      </c>
      <c r="E925" s="12" t="s">
        <v>8189</v>
      </c>
      <c r="F925" s="11">
        <v>11.0</v>
      </c>
      <c r="G925" s="12" t="s">
        <v>8121</v>
      </c>
      <c r="H925" s="11">
        <v>1.632392062E9</v>
      </c>
      <c r="I925" s="12" t="s">
        <v>8040</v>
      </c>
      <c r="J925" s="12" t="s">
        <v>8190</v>
      </c>
      <c r="K925" s="11">
        <v>6496.0</v>
      </c>
      <c r="L925" s="12" t="s">
        <v>8191</v>
      </c>
      <c r="M925" s="11">
        <v>3000.0</v>
      </c>
      <c r="N925" s="11">
        <v>3000.0</v>
      </c>
      <c r="O925" s="12" t="s">
        <v>8192</v>
      </c>
      <c r="P925" s="12" t="s">
        <v>8043</v>
      </c>
      <c r="Q925" s="12" t="s">
        <v>8193</v>
      </c>
      <c r="R925" s="12" t="s">
        <v>35</v>
      </c>
      <c r="S925" s="12" t="s">
        <v>8127</v>
      </c>
      <c r="T925" s="11">
        <v>9000000.0</v>
      </c>
      <c r="U925" s="11">
        <v>1.546169789E9</v>
      </c>
      <c r="V925" s="11">
        <v>2017.0</v>
      </c>
      <c r="W925" s="12" t="s">
        <v>8187</v>
      </c>
      <c r="X925" s="12" t="s">
        <v>8195</v>
      </c>
      <c r="Y925" s="12" t="s">
        <v>8194</v>
      </c>
      <c r="Z925" s="18">
        <v>45461.958333333336</v>
      </c>
      <c r="AA925" s="12" t="s">
        <v>8049</v>
      </c>
    </row>
    <row r="926" ht="14.25" customHeight="1">
      <c r="A926" s="3">
        <v>129.0</v>
      </c>
      <c r="B926" s="3">
        <v>10831.0</v>
      </c>
      <c r="C926" s="3">
        <v>2011.0</v>
      </c>
      <c r="D926" s="3">
        <v>2021.0</v>
      </c>
      <c r="E926" s="4" t="s">
        <v>8189</v>
      </c>
      <c r="F926" s="3">
        <v>11.0</v>
      </c>
      <c r="G926" s="4" t="s">
        <v>8121</v>
      </c>
      <c r="H926" s="3">
        <v>1.632392062E9</v>
      </c>
      <c r="I926" s="4" t="s">
        <v>8040</v>
      </c>
      <c r="J926" s="4" t="s">
        <v>8190</v>
      </c>
      <c r="K926" s="3">
        <v>6496.0</v>
      </c>
      <c r="L926" s="4" t="s">
        <v>8191</v>
      </c>
      <c r="M926" s="3">
        <v>3000.0</v>
      </c>
      <c r="N926" s="3">
        <v>3000.0</v>
      </c>
      <c r="O926" s="4" t="s">
        <v>8192</v>
      </c>
      <c r="P926" s="4" t="s">
        <v>8043</v>
      </c>
      <c r="Q926" s="4" t="s">
        <v>8193</v>
      </c>
      <c r="R926" s="4" t="s">
        <v>35</v>
      </c>
      <c r="S926" s="4" t="s">
        <v>8127</v>
      </c>
      <c r="T926" s="3">
        <v>9000000.0</v>
      </c>
      <c r="U926" s="3">
        <v>1.546169789E9</v>
      </c>
      <c r="V926" s="3">
        <v>2017.0</v>
      </c>
      <c r="W926" s="4" t="s">
        <v>8051</v>
      </c>
      <c r="X926" s="4" t="s">
        <v>8109</v>
      </c>
      <c r="Y926" s="4" t="s">
        <v>8194</v>
      </c>
      <c r="Z926" s="17">
        <v>45461.958333333336</v>
      </c>
      <c r="AA926" s="4" t="s">
        <v>8049</v>
      </c>
    </row>
    <row r="927" ht="14.25" customHeight="1">
      <c r="A927" s="11">
        <v>129.0</v>
      </c>
      <c r="B927" s="11">
        <v>10831.0</v>
      </c>
      <c r="C927" s="11">
        <v>2011.0</v>
      </c>
      <c r="D927" s="11">
        <v>2021.0</v>
      </c>
      <c r="E927" s="12" t="s">
        <v>8189</v>
      </c>
      <c r="F927" s="11">
        <v>11.0</v>
      </c>
      <c r="G927" s="12" t="s">
        <v>8121</v>
      </c>
      <c r="H927" s="11">
        <v>1.632392062E9</v>
      </c>
      <c r="I927" s="12" t="s">
        <v>8040</v>
      </c>
      <c r="J927" s="12" t="s">
        <v>8190</v>
      </c>
      <c r="K927" s="11">
        <v>6496.0</v>
      </c>
      <c r="L927" s="12" t="s">
        <v>8191</v>
      </c>
      <c r="M927" s="11">
        <v>3000.0</v>
      </c>
      <c r="N927" s="11">
        <v>3000.0</v>
      </c>
      <c r="O927" s="12" t="s">
        <v>8192</v>
      </c>
      <c r="P927" s="12" t="s">
        <v>8043</v>
      </c>
      <c r="Q927" s="12" t="s">
        <v>8193</v>
      </c>
      <c r="R927" s="12" t="s">
        <v>35</v>
      </c>
      <c r="S927" s="12" t="s">
        <v>8127</v>
      </c>
      <c r="T927" s="11">
        <v>9000000.0</v>
      </c>
      <c r="U927" s="11">
        <v>1.546169789E9</v>
      </c>
      <c r="V927" s="11">
        <v>2017.0</v>
      </c>
      <c r="W927" s="12" t="s">
        <v>8133</v>
      </c>
      <c r="X927" s="12" t="s">
        <v>8196</v>
      </c>
      <c r="Y927" s="12" t="s">
        <v>8194</v>
      </c>
      <c r="Z927" s="18">
        <v>45461.958333333336</v>
      </c>
      <c r="AA927" s="12" t="s">
        <v>8049</v>
      </c>
    </row>
    <row r="928" ht="14.25" customHeight="1">
      <c r="A928" s="3">
        <v>129.0</v>
      </c>
      <c r="B928" s="3">
        <v>10831.0</v>
      </c>
      <c r="C928" s="3">
        <v>2011.0</v>
      </c>
      <c r="D928" s="3">
        <v>2021.0</v>
      </c>
      <c r="E928" s="4" t="s">
        <v>8189</v>
      </c>
      <c r="F928" s="3">
        <v>11.0</v>
      </c>
      <c r="G928" s="4" t="s">
        <v>8121</v>
      </c>
      <c r="H928" s="3">
        <v>1.632392062E9</v>
      </c>
      <c r="I928" s="4" t="s">
        <v>8040</v>
      </c>
      <c r="J928" s="4" t="s">
        <v>8190</v>
      </c>
      <c r="K928" s="3">
        <v>6496.0</v>
      </c>
      <c r="L928" s="4" t="s">
        <v>8191</v>
      </c>
      <c r="M928" s="3">
        <v>3000.0</v>
      </c>
      <c r="N928" s="3">
        <v>3000.0</v>
      </c>
      <c r="O928" s="4" t="s">
        <v>8192</v>
      </c>
      <c r="P928" s="4" t="s">
        <v>8043</v>
      </c>
      <c r="Q928" s="4" t="s">
        <v>8193</v>
      </c>
      <c r="R928" s="4" t="s">
        <v>35</v>
      </c>
      <c r="S928" s="4" t="s">
        <v>8127</v>
      </c>
      <c r="T928" s="3">
        <v>9000000.0</v>
      </c>
      <c r="U928" s="3">
        <v>1.546169789E9</v>
      </c>
      <c r="V928" s="3">
        <v>2017.0</v>
      </c>
      <c r="W928" s="4" t="s">
        <v>8133</v>
      </c>
      <c r="X928" s="4" t="s">
        <v>8134</v>
      </c>
      <c r="Y928" s="4" t="s">
        <v>8194</v>
      </c>
      <c r="Z928" s="17">
        <v>45461.958333333336</v>
      </c>
      <c r="AA928" s="4" t="s">
        <v>8049</v>
      </c>
    </row>
    <row r="929" ht="14.25" customHeight="1">
      <c r="A929" s="11">
        <v>129.0</v>
      </c>
      <c r="B929" s="11">
        <v>10831.0</v>
      </c>
      <c r="C929" s="11">
        <v>2011.0</v>
      </c>
      <c r="D929" s="11">
        <v>2021.0</v>
      </c>
      <c r="E929" s="12" t="s">
        <v>8189</v>
      </c>
      <c r="F929" s="11">
        <v>11.0</v>
      </c>
      <c r="G929" s="12" t="s">
        <v>8121</v>
      </c>
      <c r="H929" s="11">
        <v>1.632392062E9</v>
      </c>
      <c r="I929" s="12" t="s">
        <v>8040</v>
      </c>
      <c r="J929" s="12" t="s">
        <v>8190</v>
      </c>
      <c r="K929" s="11">
        <v>6496.0</v>
      </c>
      <c r="L929" s="12" t="s">
        <v>8191</v>
      </c>
      <c r="M929" s="11">
        <v>3000.0</v>
      </c>
      <c r="N929" s="11">
        <v>3000.0</v>
      </c>
      <c r="O929" s="12" t="s">
        <v>8192</v>
      </c>
      <c r="P929" s="12" t="s">
        <v>8043</v>
      </c>
      <c r="Q929" s="12" t="s">
        <v>8193</v>
      </c>
      <c r="R929" s="12" t="s">
        <v>35</v>
      </c>
      <c r="S929" s="12" t="s">
        <v>8127</v>
      </c>
      <c r="T929" s="11">
        <v>9000000.0</v>
      </c>
      <c r="U929" s="11">
        <v>1.546169789E9</v>
      </c>
      <c r="V929" s="11">
        <v>2017.0</v>
      </c>
      <c r="W929" s="12" t="s">
        <v>8133</v>
      </c>
      <c r="X929" s="12" t="s">
        <v>8197</v>
      </c>
      <c r="Y929" s="12" t="s">
        <v>8194</v>
      </c>
      <c r="Z929" s="18">
        <v>45461.958333333336</v>
      </c>
      <c r="AA929" s="12" t="s">
        <v>8049</v>
      </c>
    </row>
    <row r="930" ht="14.25" customHeight="1">
      <c r="A930" s="3">
        <v>129.0</v>
      </c>
      <c r="B930" s="3">
        <v>10831.0</v>
      </c>
      <c r="C930" s="3">
        <v>2011.0</v>
      </c>
      <c r="D930" s="3">
        <v>2021.0</v>
      </c>
      <c r="E930" s="4" t="s">
        <v>8189</v>
      </c>
      <c r="F930" s="3">
        <v>11.0</v>
      </c>
      <c r="G930" s="4" t="s">
        <v>8121</v>
      </c>
      <c r="H930" s="3">
        <v>1.632392062E9</v>
      </c>
      <c r="I930" s="4" t="s">
        <v>8040</v>
      </c>
      <c r="J930" s="4" t="s">
        <v>8190</v>
      </c>
      <c r="K930" s="3">
        <v>6496.0</v>
      </c>
      <c r="L930" s="4" t="s">
        <v>8191</v>
      </c>
      <c r="M930" s="3">
        <v>3000.0</v>
      </c>
      <c r="N930" s="3">
        <v>3000.0</v>
      </c>
      <c r="O930" s="4" t="s">
        <v>8192</v>
      </c>
      <c r="P930" s="4" t="s">
        <v>8043</v>
      </c>
      <c r="Q930" s="4" t="s">
        <v>8193</v>
      </c>
      <c r="R930" s="4" t="s">
        <v>35</v>
      </c>
      <c r="S930" s="4" t="s">
        <v>8127</v>
      </c>
      <c r="T930" s="3">
        <v>9000000.0</v>
      </c>
      <c r="U930" s="3">
        <v>1.546169789E9</v>
      </c>
      <c r="V930" s="3">
        <v>2017.0</v>
      </c>
      <c r="W930" s="4" t="s">
        <v>8060</v>
      </c>
      <c r="X930" s="4" t="s">
        <v>8061</v>
      </c>
      <c r="Y930" s="4" t="s">
        <v>8194</v>
      </c>
      <c r="Z930" s="17">
        <v>45461.958333333336</v>
      </c>
      <c r="AA930" s="4" t="s">
        <v>8049</v>
      </c>
    </row>
    <row r="931" ht="14.25" customHeight="1">
      <c r="A931" s="11">
        <v>129.0</v>
      </c>
      <c r="B931" s="11">
        <v>10831.0</v>
      </c>
      <c r="C931" s="11">
        <v>2011.0</v>
      </c>
      <c r="D931" s="11">
        <v>2021.0</v>
      </c>
      <c r="E931" s="12" t="s">
        <v>8189</v>
      </c>
      <c r="F931" s="11">
        <v>11.0</v>
      </c>
      <c r="G931" s="12" t="s">
        <v>8121</v>
      </c>
      <c r="H931" s="11">
        <v>1.632392062E9</v>
      </c>
      <c r="I931" s="12" t="s">
        <v>8040</v>
      </c>
      <c r="J931" s="12" t="s">
        <v>8190</v>
      </c>
      <c r="K931" s="11">
        <v>6496.0</v>
      </c>
      <c r="L931" s="12" t="s">
        <v>8191</v>
      </c>
      <c r="M931" s="11">
        <v>3000.0</v>
      </c>
      <c r="N931" s="11">
        <v>3000.0</v>
      </c>
      <c r="O931" s="12" t="s">
        <v>8192</v>
      </c>
      <c r="P931" s="12" t="s">
        <v>8043</v>
      </c>
      <c r="Q931" s="12" t="s">
        <v>8193</v>
      </c>
      <c r="R931" s="12" t="s">
        <v>35</v>
      </c>
      <c r="S931" s="12" t="s">
        <v>8127</v>
      </c>
      <c r="T931" s="11">
        <v>9000000.0</v>
      </c>
      <c r="U931" s="11">
        <v>1.546169789E9</v>
      </c>
      <c r="V931" s="11">
        <v>2017.0</v>
      </c>
      <c r="W931" s="12" t="s">
        <v>8060</v>
      </c>
      <c r="X931" s="12" t="s">
        <v>8124</v>
      </c>
      <c r="Y931" s="12" t="s">
        <v>8194</v>
      </c>
      <c r="Z931" s="18">
        <v>45461.958333333336</v>
      </c>
      <c r="AA931" s="12" t="s">
        <v>8049</v>
      </c>
    </row>
    <row r="932" ht="14.25" customHeight="1">
      <c r="A932" s="3">
        <v>129.0</v>
      </c>
      <c r="B932" s="3">
        <v>10831.0</v>
      </c>
      <c r="C932" s="3">
        <v>2011.0</v>
      </c>
      <c r="D932" s="3">
        <v>2021.0</v>
      </c>
      <c r="E932" s="4" t="s">
        <v>8189</v>
      </c>
      <c r="F932" s="3">
        <v>11.0</v>
      </c>
      <c r="G932" s="4" t="s">
        <v>8121</v>
      </c>
      <c r="H932" s="3">
        <v>1.632392062E9</v>
      </c>
      <c r="I932" s="4" t="s">
        <v>8040</v>
      </c>
      <c r="J932" s="4" t="s">
        <v>8190</v>
      </c>
      <c r="K932" s="3">
        <v>6496.0</v>
      </c>
      <c r="L932" s="4" t="s">
        <v>8191</v>
      </c>
      <c r="M932" s="3">
        <v>3000.0</v>
      </c>
      <c r="N932" s="3">
        <v>3000.0</v>
      </c>
      <c r="O932" s="4" t="s">
        <v>8192</v>
      </c>
      <c r="P932" s="4" t="s">
        <v>8043</v>
      </c>
      <c r="Q932" s="4" t="s">
        <v>8193</v>
      </c>
      <c r="R932" s="4" t="s">
        <v>35</v>
      </c>
      <c r="S932" s="4" t="s">
        <v>8127</v>
      </c>
      <c r="T932" s="3">
        <v>9000000.0</v>
      </c>
      <c r="U932" s="3">
        <v>1.546169789E9</v>
      </c>
      <c r="V932" s="3">
        <v>2017.0</v>
      </c>
      <c r="W932" s="4" t="s">
        <v>8060</v>
      </c>
      <c r="X932" s="4" t="s">
        <v>8126</v>
      </c>
      <c r="Y932" s="4" t="s">
        <v>8194</v>
      </c>
      <c r="Z932" s="17">
        <v>45461.958333333336</v>
      </c>
      <c r="AA932" s="4" t="s">
        <v>8049</v>
      </c>
    </row>
    <row r="933" ht="14.25" customHeight="1">
      <c r="A933" s="11">
        <v>129.0</v>
      </c>
      <c r="B933" s="11">
        <v>10831.0</v>
      </c>
      <c r="C933" s="11">
        <v>2011.0</v>
      </c>
      <c r="D933" s="11">
        <v>2021.0</v>
      </c>
      <c r="E933" s="12" t="s">
        <v>8189</v>
      </c>
      <c r="F933" s="11">
        <v>11.0</v>
      </c>
      <c r="G933" s="12" t="s">
        <v>8121</v>
      </c>
      <c r="H933" s="11">
        <v>1.632392062E9</v>
      </c>
      <c r="I933" s="12" t="s">
        <v>8040</v>
      </c>
      <c r="J933" s="12" t="s">
        <v>8190</v>
      </c>
      <c r="K933" s="11">
        <v>6496.0</v>
      </c>
      <c r="L933" s="12" t="s">
        <v>8191</v>
      </c>
      <c r="M933" s="11">
        <v>3000.0</v>
      </c>
      <c r="N933" s="11">
        <v>3000.0</v>
      </c>
      <c r="O933" s="12" t="s">
        <v>8192</v>
      </c>
      <c r="P933" s="12" t="s">
        <v>8043</v>
      </c>
      <c r="Q933" s="12" t="s">
        <v>8193</v>
      </c>
      <c r="R933" s="12" t="s">
        <v>8098</v>
      </c>
      <c r="S933" s="12" t="s">
        <v>8198</v>
      </c>
      <c r="T933" s="11">
        <v>0.0</v>
      </c>
      <c r="U933" s="11">
        <v>1.86E8</v>
      </c>
      <c r="V933" s="11">
        <v>2016.0</v>
      </c>
      <c r="W933" s="12" t="s">
        <v>8055</v>
      </c>
      <c r="X933" s="12" t="s">
        <v>8117</v>
      </c>
      <c r="Y933" s="12" t="s">
        <v>8194</v>
      </c>
      <c r="Z933" s="18">
        <v>45461.958333333336</v>
      </c>
      <c r="AA933" s="12" t="s">
        <v>8049</v>
      </c>
    </row>
    <row r="934" ht="14.25" customHeight="1">
      <c r="A934" s="3">
        <v>129.0</v>
      </c>
      <c r="B934" s="3">
        <v>10831.0</v>
      </c>
      <c r="C934" s="3">
        <v>2011.0</v>
      </c>
      <c r="D934" s="3">
        <v>2021.0</v>
      </c>
      <c r="E934" s="4" t="s">
        <v>8189</v>
      </c>
      <c r="F934" s="3">
        <v>11.0</v>
      </c>
      <c r="G934" s="4" t="s">
        <v>8121</v>
      </c>
      <c r="H934" s="3">
        <v>1.632392062E9</v>
      </c>
      <c r="I934" s="4" t="s">
        <v>8040</v>
      </c>
      <c r="J934" s="4" t="s">
        <v>8190</v>
      </c>
      <c r="K934" s="3">
        <v>6496.0</v>
      </c>
      <c r="L934" s="4" t="s">
        <v>8191</v>
      </c>
      <c r="M934" s="3">
        <v>3000.0</v>
      </c>
      <c r="N934" s="3">
        <v>3000.0</v>
      </c>
      <c r="O934" s="4" t="s">
        <v>8192</v>
      </c>
      <c r="P934" s="4" t="s">
        <v>8043</v>
      </c>
      <c r="Q934" s="4" t="s">
        <v>8193</v>
      </c>
      <c r="R934" s="4" t="s">
        <v>8098</v>
      </c>
      <c r="S934" s="4" t="s">
        <v>8198</v>
      </c>
      <c r="T934" s="3">
        <v>0.0</v>
      </c>
      <c r="U934" s="3">
        <v>1.86E8</v>
      </c>
      <c r="V934" s="3">
        <v>2016.0</v>
      </c>
      <c r="W934" s="4" t="s">
        <v>8187</v>
      </c>
      <c r="X934" s="4" t="s">
        <v>8188</v>
      </c>
      <c r="Y934" s="4" t="s">
        <v>8194</v>
      </c>
      <c r="Z934" s="17">
        <v>45461.958333333336</v>
      </c>
      <c r="AA934" s="4" t="s">
        <v>8049</v>
      </c>
    </row>
    <row r="935" ht="14.25" customHeight="1">
      <c r="A935" s="11">
        <v>129.0</v>
      </c>
      <c r="B935" s="11">
        <v>10831.0</v>
      </c>
      <c r="C935" s="11">
        <v>2011.0</v>
      </c>
      <c r="D935" s="11">
        <v>2021.0</v>
      </c>
      <c r="E935" s="12" t="s">
        <v>8189</v>
      </c>
      <c r="F935" s="11">
        <v>11.0</v>
      </c>
      <c r="G935" s="12" t="s">
        <v>8121</v>
      </c>
      <c r="H935" s="11">
        <v>1.632392062E9</v>
      </c>
      <c r="I935" s="12" t="s">
        <v>8040</v>
      </c>
      <c r="J935" s="12" t="s">
        <v>8190</v>
      </c>
      <c r="K935" s="11">
        <v>6496.0</v>
      </c>
      <c r="L935" s="12" t="s">
        <v>8191</v>
      </c>
      <c r="M935" s="11">
        <v>3000.0</v>
      </c>
      <c r="N935" s="11">
        <v>3000.0</v>
      </c>
      <c r="O935" s="12" t="s">
        <v>8192</v>
      </c>
      <c r="P935" s="12" t="s">
        <v>8043</v>
      </c>
      <c r="Q935" s="12" t="s">
        <v>8193</v>
      </c>
      <c r="R935" s="12" t="s">
        <v>8098</v>
      </c>
      <c r="S935" s="12" t="s">
        <v>8198</v>
      </c>
      <c r="T935" s="11">
        <v>0.0</v>
      </c>
      <c r="U935" s="11">
        <v>1.86E8</v>
      </c>
      <c r="V935" s="11">
        <v>2016.0</v>
      </c>
      <c r="W935" s="12" t="s">
        <v>8187</v>
      </c>
      <c r="X935" s="12" t="s">
        <v>8195</v>
      </c>
      <c r="Y935" s="12" t="s">
        <v>8194</v>
      </c>
      <c r="Z935" s="18">
        <v>45461.958333333336</v>
      </c>
      <c r="AA935" s="12" t="s">
        <v>8049</v>
      </c>
    </row>
    <row r="936" ht="14.25" customHeight="1">
      <c r="A936" s="3">
        <v>129.0</v>
      </c>
      <c r="B936" s="3">
        <v>10831.0</v>
      </c>
      <c r="C936" s="3">
        <v>2011.0</v>
      </c>
      <c r="D936" s="3">
        <v>2021.0</v>
      </c>
      <c r="E936" s="4" t="s">
        <v>8189</v>
      </c>
      <c r="F936" s="3">
        <v>11.0</v>
      </c>
      <c r="G936" s="4" t="s">
        <v>8121</v>
      </c>
      <c r="H936" s="3">
        <v>1.632392062E9</v>
      </c>
      <c r="I936" s="4" t="s">
        <v>8040</v>
      </c>
      <c r="J936" s="4" t="s">
        <v>8190</v>
      </c>
      <c r="K936" s="3">
        <v>6496.0</v>
      </c>
      <c r="L936" s="4" t="s">
        <v>8191</v>
      </c>
      <c r="M936" s="3">
        <v>3000.0</v>
      </c>
      <c r="N936" s="3">
        <v>3000.0</v>
      </c>
      <c r="O936" s="4" t="s">
        <v>8192</v>
      </c>
      <c r="P936" s="4" t="s">
        <v>8043</v>
      </c>
      <c r="Q936" s="4" t="s">
        <v>8193</v>
      </c>
      <c r="R936" s="4" t="s">
        <v>8098</v>
      </c>
      <c r="S936" s="4" t="s">
        <v>8198</v>
      </c>
      <c r="T936" s="3">
        <v>0.0</v>
      </c>
      <c r="U936" s="3">
        <v>1.86E8</v>
      </c>
      <c r="V936" s="3">
        <v>2016.0</v>
      </c>
      <c r="W936" s="4" t="s">
        <v>8051</v>
      </c>
      <c r="X936" s="4" t="s">
        <v>8109</v>
      </c>
      <c r="Y936" s="4" t="s">
        <v>8194</v>
      </c>
      <c r="Z936" s="17">
        <v>45461.958333333336</v>
      </c>
      <c r="AA936" s="4" t="s">
        <v>8049</v>
      </c>
    </row>
    <row r="937" ht="14.25" customHeight="1">
      <c r="A937" s="11">
        <v>129.0</v>
      </c>
      <c r="B937" s="11">
        <v>10831.0</v>
      </c>
      <c r="C937" s="11">
        <v>2011.0</v>
      </c>
      <c r="D937" s="11">
        <v>2021.0</v>
      </c>
      <c r="E937" s="12" t="s">
        <v>8189</v>
      </c>
      <c r="F937" s="11">
        <v>11.0</v>
      </c>
      <c r="G937" s="12" t="s">
        <v>8121</v>
      </c>
      <c r="H937" s="11">
        <v>1.632392062E9</v>
      </c>
      <c r="I937" s="12" t="s">
        <v>8040</v>
      </c>
      <c r="J937" s="12" t="s">
        <v>8190</v>
      </c>
      <c r="K937" s="11">
        <v>6496.0</v>
      </c>
      <c r="L937" s="12" t="s">
        <v>8191</v>
      </c>
      <c r="M937" s="11">
        <v>3000.0</v>
      </c>
      <c r="N937" s="11">
        <v>3000.0</v>
      </c>
      <c r="O937" s="12" t="s">
        <v>8192</v>
      </c>
      <c r="P937" s="12" t="s">
        <v>8043</v>
      </c>
      <c r="Q937" s="12" t="s">
        <v>8193</v>
      </c>
      <c r="R937" s="12" t="s">
        <v>8098</v>
      </c>
      <c r="S937" s="12" t="s">
        <v>8198</v>
      </c>
      <c r="T937" s="11">
        <v>0.0</v>
      </c>
      <c r="U937" s="11">
        <v>1.86E8</v>
      </c>
      <c r="V937" s="11">
        <v>2016.0</v>
      </c>
      <c r="W937" s="12" t="s">
        <v>8133</v>
      </c>
      <c r="X937" s="12" t="s">
        <v>8196</v>
      </c>
      <c r="Y937" s="12" t="s">
        <v>8194</v>
      </c>
      <c r="Z937" s="18">
        <v>45461.958333333336</v>
      </c>
      <c r="AA937" s="12" t="s">
        <v>8049</v>
      </c>
    </row>
    <row r="938" ht="14.25" customHeight="1">
      <c r="A938" s="3">
        <v>129.0</v>
      </c>
      <c r="B938" s="3">
        <v>10831.0</v>
      </c>
      <c r="C938" s="3">
        <v>2011.0</v>
      </c>
      <c r="D938" s="3">
        <v>2021.0</v>
      </c>
      <c r="E938" s="4" t="s">
        <v>8189</v>
      </c>
      <c r="F938" s="3">
        <v>11.0</v>
      </c>
      <c r="G938" s="4" t="s">
        <v>8121</v>
      </c>
      <c r="H938" s="3">
        <v>1.632392062E9</v>
      </c>
      <c r="I938" s="4" t="s">
        <v>8040</v>
      </c>
      <c r="J938" s="4" t="s">
        <v>8190</v>
      </c>
      <c r="K938" s="3">
        <v>6496.0</v>
      </c>
      <c r="L938" s="4" t="s">
        <v>8191</v>
      </c>
      <c r="M938" s="3">
        <v>3000.0</v>
      </c>
      <c r="N938" s="3">
        <v>3000.0</v>
      </c>
      <c r="O938" s="4" t="s">
        <v>8192</v>
      </c>
      <c r="P938" s="4" t="s">
        <v>8043</v>
      </c>
      <c r="Q938" s="4" t="s">
        <v>8193</v>
      </c>
      <c r="R938" s="4" t="s">
        <v>8098</v>
      </c>
      <c r="S938" s="4" t="s">
        <v>8198</v>
      </c>
      <c r="T938" s="3">
        <v>0.0</v>
      </c>
      <c r="U938" s="3">
        <v>1.86E8</v>
      </c>
      <c r="V938" s="3">
        <v>2016.0</v>
      </c>
      <c r="W938" s="4" t="s">
        <v>8133</v>
      </c>
      <c r="X938" s="4" t="s">
        <v>8134</v>
      </c>
      <c r="Y938" s="4" t="s">
        <v>8194</v>
      </c>
      <c r="Z938" s="17">
        <v>45461.958333333336</v>
      </c>
      <c r="AA938" s="4" t="s">
        <v>8049</v>
      </c>
    </row>
    <row r="939" ht="14.25" customHeight="1">
      <c r="A939" s="11">
        <v>129.0</v>
      </c>
      <c r="B939" s="11">
        <v>10831.0</v>
      </c>
      <c r="C939" s="11">
        <v>2011.0</v>
      </c>
      <c r="D939" s="11">
        <v>2021.0</v>
      </c>
      <c r="E939" s="12" t="s">
        <v>8189</v>
      </c>
      <c r="F939" s="11">
        <v>11.0</v>
      </c>
      <c r="G939" s="12" t="s">
        <v>8121</v>
      </c>
      <c r="H939" s="11">
        <v>1.632392062E9</v>
      </c>
      <c r="I939" s="12" t="s">
        <v>8040</v>
      </c>
      <c r="J939" s="12" t="s">
        <v>8190</v>
      </c>
      <c r="K939" s="11">
        <v>6496.0</v>
      </c>
      <c r="L939" s="12" t="s">
        <v>8191</v>
      </c>
      <c r="M939" s="11">
        <v>3000.0</v>
      </c>
      <c r="N939" s="11">
        <v>3000.0</v>
      </c>
      <c r="O939" s="12" t="s">
        <v>8192</v>
      </c>
      <c r="P939" s="12" t="s">
        <v>8043</v>
      </c>
      <c r="Q939" s="12" t="s">
        <v>8193</v>
      </c>
      <c r="R939" s="12" t="s">
        <v>8098</v>
      </c>
      <c r="S939" s="12" t="s">
        <v>8198</v>
      </c>
      <c r="T939" s="11">
        <v>0.0</v>
      </c>
      <c r="U939" s="11">
        <v>1.86E8</v>
      </c>
      <c r="V939" s="11">
        <v>2016.0</v>
      </c>
      <c r="W939" s="12" t="s">
        <v>8133</v>
      </c>
      <c r="X939" s="12" t="s">
        <v>8197</v>
      </c>
      <c r="Y939" s="12" t="s">
        <v>8194</v>
      </c>
      <c r="Z939" s="18">
        <v>45461.958333333336</v>
      </c>
      <c r="AA939" s="12" t="s">
        <v>8049</v>
      </c>
    </row>
    <row r="940" ht="14.25" customHeight="1">
      <c r="A940" s="3">
        <v>129.0</v>
      </c>
      <c r="B940" s="3">
        <v>10831.0</v>
      </c>
      <c r="C940" s="3">
        <v>2011.0</v>
      </c>
      <c r="D940" s="3">
        <v>2021.0</v>
      </c>
      <c r="E940" s="4" t="s">
        <v>8189</v>
      </c>
      <c r="F940" s="3">
        <v>11.0</v>
      </c>
      <c r="G940" s="4" t="s">
        <v>8121</v>
      </c>
      <c r="H940" s="3">
        <v>1.632392062E9</v>
      </c>
      <c r="I940" s="4" t="s">
        <v>8040</v>
      </c>
      <c r="J940" s="4" t="s">
        <v>8190</v>
      </c>
      <c r="K940" s="3">
        <v>6496.0</v>
      </c>
      <c r="L940" s="4" t="s">
        <v>8191</v>
      </c>
      <c r="M940" s="3">
        <v>3000.0</v>
      </c>
      <c r="N940" s="3">
        <v>3000.0</v>
      </c>
      <c r="O940" s="4" t="s">
        <v>8192</v>
      </c>
      <c r="P940" s="4" t="s">
        <v>8043</v>
      </c>
      <c r="Q940" s="4" t="s">
        <v>8193</v>
      </c>
      <c r="R940" s="4" t="s">
        <v>8098</v>
      </c>
      <c r="S940" s="4" t="s">
        <v>8198</v>
      </c>
      <c r="T940" s="3">
        <v>0.0</v>
      </c>
      <c r="U940" s="3">
        <v>1.86E8</v>
      </c>
      <c r="V940" s="3">
        <v>2016.0</v>
      </c>
      <c r="W940" s="4" t="s">
        <v>8060</v>
      </c>
      <c r="X940" s="4" t="s">
        <v>8061</v>
      </c>
      <c r="Y940" s="4" t="s">
        <v>8194</v>
      </c>
      <c r="Z940" s="17">
        <v>45461.958333333336</v>
      </c>
      <c r="AA940" s="4" t="s">
        <v>8049</v>
      </c>
    </row>
    <row r="941" ht="14.25" customHeight="1">
      <c r="A941" s="11">
        <v>129.0</v>
      </c>
      <c r="B941" s="11">
        <v>10831.0</v>
      </c>
      <c r="C941" s="11">
        <v>2011.0</v>
      </c>
      <c r="D941" s="11">
        <v>2021.0</v>
      </c>
      <c r="E941" s="12" t="s">
        <v>8189</v>
      </c>
      <c r="F941" s="11">
        <v>11.0</v>
      </c>
      <c r="G941" s="12" t="s">
        <v>8121</v>
      </c>
      <c r="H941" s="11">
        <v>1.632392062E9</v>
      </c>
      <c r="I941" s="12" t="s">
        <v>8040</v>
      </c>
      <c r="J941" s="12" t="s">
        <v>8190</v>
      </c>
      <c r="K941" s="11">
        <v>6496.0</v>
      </c>
      <c r="L941" s="12" t="s">
        <v>8191</v>
      </c>
      <c r="M941" s="11">
        <v>3000.0</v>
      </c>
      <c r="N941" s="11">
        <v>3000.0</v>
      </c>
      <c r="O941" s="12" t="s">
        <v>8192</v>
      </c>
      <c r="P941" s="12" t="s">
        <v>8043</v>
      </c>
      <c r="Q941" s="12" t="s">
        <v>8193</v>
      </c>
      <c r="R941" s="12" t="s">
        <v>8098</v>
      </c>
      <c r="S941" s="12" t="s">
        <v>8198</v>
      </c>
      <c r="T941" s="11">
        <v>0.0</v>
      </c>
      <c r="U941" s="11">
        <v>1.86E8</v>
      </c>
      <c r="V941" s="11">
        <v>2016.0</v>
      </c>
      <c r="W941" s="12" t="s">
        <v>8060</v>
      </c>
      <c r="X941" s="12" t="s">
        <v>8124</v>
      </c>
      <c r="Y941" s="12" t="s">
        <v>8194</v>
      </c>
      <c r="Z941" s="18">
        <v>45461.958333333336</v>
      </c>
      <c r="AA941" s="12" t="s">
        <v>8049</v>
      </c>
    </row>
    <row r="942" ht="14.25" customHeight="1">
      <c r="A942" s="3">
        <v>129.0</v>
      </c>
      <c r="B942" s="3">
        <v>10831.0</v>
      </c>
      <c r="C942" s="3">
        <v>2011.0</v>
      </c>
      <c r="D942" s="3">
        <v>2021.0</v>
      </c>
      <c r="E942" s="4" t="s">
        <v>8189</v>
      </c>
      <c r="F942" s="3">
        <v>11.0</v>
      </c>
      <c r="G942" s="4" t="s">
        <v>8121</v>
      </c>
      <c r="H942" s="3">
        <v>1.632392062E9</v>
      </c>
      <c r="I942" s="4" t="s">
        <v>8040</v>
      </c>
      <c r="J942" s="4" t="s">
        <v>8190</v>
      </c>
      <c r="K942" s="3">
        <v>6496.0</v>
      </c>
      <c r="L942" s="4" t="s">
        <v>8191</v>
      </c>
      <c r="M942" s="3">
        <v>3000.0</v>
      </c>
      <c r="N942" s="3">
        <v>3000.0</v>
      </c>
      <c r="O942" s="4" t="s">
        <v>8192</v>
      </c>
      <c r="P942" s="4" t="s">
        <v>8043</v>
      </c>
      <c r="Q942" s="4" t="s">
        <v>8193</v>
      </c>
      <c r="R942" s="4" t="s">
        <v>8098</v>
      </c>
      <c r="S942" s="4" t="s">
        <v>8198</v>
      </c>
      <c r="T942" s="3">
        <v>0.0</v>
      </c>
      <c r="U942" s="3">
        <v>1.86E8</v>
      </c>
      <c r="V942" s="3">
        <v>2016.0</v>
      </c>
      <c r="W942" s="4" t="s">
        <v>8060</v>
      </c>
      <c r="X942" s="4" t="s">
        <v>8126</v>
      </c>
      <c r="Y942" s="4" t="s">
        <v>8194</v>
      </c>
      <c r="Z942" s="17">
        <v>45461.958333333336</v>
      </c>
      <c r="AA942" s="4" t="s">
        <v>8049</v>
      </c>
    </row>
    <row r="943" ht="14.25" customHeight="1">
      <c r="A943" s="11">
        <v>129.0</v>
      </c>
      <c r="B943" s="11">
        <v>10831.0</v>
      </c>
      <c r="C943" s="11">
        <v>2011.0</v>
      </c>
      <c r="D943" s="11">
        <v>2021.0</v>
      </c>
      <c r="E943" s="12" t="s">
        <v>8189</v>
      </c>
      <c r="F943" s="11">
        <v>11.0</v>
      </c>
      <c r="G943" s="12" t="s">
        <v>8121</v>
      </c>
      <c r="H943" s="11">
        <v>1.632392062E9</v>
      </c>
      <c r="I943" s="12" t="s">
        <v>8040</v>
      </c>
      <c r="J943" s="12" t="s">
        <v>8190</v>
      </c>
      <c r="K943" s="11">
        <v>6496.0</v>
      </c>
      <c r="L943" s="12" t="s">
        <v>8191</v>
      </c>
      <c r="M943" s="11">
        <v>3000.0</v>
      </c>
      <c r="N943" s="11">
        <v>3000.0</v>
      </c>
      <c r="O943" s="12" t="s">
        <v>8192</v>
      </c>
      <c r="P943" s="12" t="s">
        <v>8043</v>
      </c>
      <c r="Q943" s="12" t="s">
        <v>8193</v>
      </c>
      <c r="R943" s="12" t="s">
        <v>8098</v>
      </c>
      <c r="S943" s="12" t="s">
        <v>8198</v>
      </c>
      <c r="T943" s="11">
        <v>3.5E7</v>
      </c>
      <c r="U943" s="11">
        <v>0.0</v>
      </c>
      <c r="V943" s="11">
        <v>2019.0</v>
      </c>
      <c r="W943" s="12" t="s">
        <v>8055</v>
      </c>
      <c r="X943" s="12" t="s">
        <v>8117</v>
      </c>
      <c r="Y943" s="12" t="s">
        <v>8194</v>
      </c>
      <c r="Z943" s="18">
        <v>45461.958333333336</v>
      </c>
      <c r="AA943" s="12" t="s">
        <v>8049</v>
      </c>
    </row>
    <row r="944" ht="14.25" customHeight="1">
      <c r="A944" s="3">
        <v>129.0</v>
      </c>
      <c r="B944" s="3">
        <v>10831.0</v>
      </c>
      <c r="C944" s="3">
        <v>2011.0</v>
      </c>
      <c r="D944" s="3">
        <v>2021.0</v>
      </c>
      <c r="E944" s="4" t="s">
        <v>8189</v>
      </c>
      <c r="F944" s="3">
        <v>11.0</v>
      </c>
      <c r="G944" s="4" t="s">
        <v>8121</v>
      </c>
      <c r="H944" s="3">
        <v>1.632392062E9</v>
      </c>
      <c r="I944" s="4" t="s">
        <v>8040</v>
      </c>
      <c r="J944" s="4" t="s">
        <v>8190</v>
      </c>
      <c r="K944" s="3">
        <v>6496.0</v>
      </c>
      <c r="L944" s="4" t="s">
        <v>8191</v>
      </c>
      <c r="M944" s="3">
        <v>3000.0</v>
      </c>
      <c r="N944" s="3">
        <v>3000.0</v>
      </c>
      <c r="O944" s="4" t="s">
        <v>8192</v>
      </c>
      <c r="P944" s="4" t="s">
        <v>8043</v>
      </c>
      <c r="Q944" s="4" t="s">
        <v>8193</v>
      </c>
      <c r="R944" s="4" t="s">
        <v>8098</v>
      </c>
      <c r="S944" s="4" t="s">
        <v>8198</v>
      </c>
      <c r="T944" s="3">
        <v>3.5E7</v>
      </c>
      <c r="U944" s="3">
        <v>0.0</v>
      </c>
      <c r="V944" s="3">
        <v>2019.0</v>
      </c>
      <c r="W944" s="4" t="s">
        <v>8187</v>
      </c>
      <c r="X944" s="4" t="s">
        <v>8188</v>
      </c>
      <c r="Y944" s="4" t="s">
        <v>8194</v>
      </c>
      <c r="Z944" s="17">
        <v>45461.958333333336</v>
      </c>
      <c r="AA944" s="4" t="s">
        <v>8049</v>
      </c>
    </row>
    <row r="945" ht="14.25" customHeight="1">
      <c r="A945" s="11">
        <v>129.0</v>
      </c>
      <c r="B945" s="11">
        <v>10831.0</v>
      </c>
      <c r="C945" s="11">
        <v>2011.0</v>
      </c>
      <c r="D945" s="11">
        <v>2021.0</v>
      </c>
      <c r="E945" s="12" t="s">
        <v>8189</v>
      </c>
      <c r="F945" s="11">
        <v>11.0</v>
      </c>
      <c r="G945" s="12" t="s">
        <v>8121</v>
      </c>
      <c r="H945" s="11">
        <v>1.632392062E9</v>
      </c>
      <c r="I945" s="12" t="s">
        <v>8040</v>
      </c>
      <c r="J945" s="12" t="s">
        <v>8190</v>
      </c>
      <c r="K945" s="11">
        <v>6496.0</v>
      </c>
      <c r="L945" s="12" t="s">
        <v>8191</v>
      </c>
      <c r="M945" s="11">
        <v>3000.0</v>
      </c>
      <c r="N945" s="11">
        <v>3000.0</v>
      </c>
      <c r="O945" s="12" t="s">
        <v>8192</v>
      </c>
      <c r="P945" s="12" t="s">
        <v>8043</v>
      </c>
      <c r="Q945" s="12" t="s">
        <v>8193</v>
      </c>
      <c r="R945" s="12" t="s">
        <v>8098</v>
      </c>
      <c r="S945" s="12" t="s">
        <v>8198</v>
      </c>
      <c r="T945" s="11">
        <v>3.5E7</v>
      </c>
      <c r="U945" s="11">
        <v>0.0</v>
      </c>
      <c r="V945" s="11">
        <v>2019.0</v>
      </c>
      <c r="W945" s="12" t="s">
        <v>8187</v>
      </c>
      <c r="X945" s="12" t="s">
        <v>8195</v>
      </c>
      <c r="Y945" s="12" t="s">
        <v>8194</v>
      </c>
      <c r="Z945" s="18">
        <v>45461.958333333336</v>
      </c>
      <c r="AA945" s="12" t="s">
        <v>8049</v>
      </c>
    </row>
    <row r="946" ht="14.25" customHeight="1">
      <c r="A946" s="3">
        <v>129.0</v>
      </c>
      <c r="B946" s="3">
        <v>10831.0</v>
      </c>
      <c r="C946" s="3">
        <v>2011.0</v>
      </c>
      <c r="D946" s="3">
        <v>2021.0</v>
      </c>
      <c r="E946" s="4" t="s">
        <v>8189</v>
      </c>
      <c r="F946" s="3">
        <v>11.0</v>
      </c>
      <c r="G946" s="4" t="s">
        <v>8121</v>
      </c>
      <c r="H946" s="3">
        <v>1.632392062E9</v>
      </c>
      <c r="I946" s="4" t="s">
        <v>8040</v>
      </c>
      <c r="J946" s="4" t="s">
        <v>8190</v>
      </c>
      <c r="K946" s="3">
        <v>6496.0</v>
      </c>
      <c r="L946" s="4" t="s">
        <v>8191</v>
      </c>
      <c r="M946" s="3">
        <v>3000.0</v>
      </c>
      <c r="N946" s="3">
        <v>3000.0</v>
      </c>
      <c r="O946" s="4" t="s">
        <v>8192</v>
      </c>
      <c r="P946" s="4" t="s">
        <v>8043</v>
      </c>
      <c r="Q946" s="4" t="s">
        <v>8193</v>
      </c>
      <c r="R946" s="4" t="s">
        <v>8098</v>
      </c>
      <c r="S946" s="4" t="s">
        <v>8198</v>
      </c>
      <c r="T946" s="3">
        <v>3.5E7</v>
      </c>
      <c r="U946" s="3">
        <v>0.0</v>
      </c>
      <c r="V946" s="3">
        <v>2019.0</v>
      </c>
      <c r="W946" s="4" t="s">
        <v>8051</v>
      </c>
      <c r="X946" s="4" t="s">
        <v>8109</v>
      </c>
      <c r="Y946" s="4" t="s">
        <v>8194</v>
      </c>
      <c r="Z946" s="17">
        <v>45461.958333333336</v>
      </c>
      <c r="AA946" s="4" t="s">
        <v>8049</v>
      </c>
    </row>
    <row r="947" ht="14.25" customHeight="1">
      <c r="A947" s="11">
        <v>129.0</v>
      </c>
      <c r="B947" s="11">
        <v>10831.0</v>
      </c>
      <c r="C947" s="11">
        <v>2011.0</v>
      </c>
      <c r="D947" s="11">
        <v>2021.0</v>
      </c>
      <c r="E947" s="12" t="s">
        <v>8189</v>
      </c>
      <c r="F947" s="11">
        <v>11.0</v>
      </c>
      <c r="G947" s="12" t="s">
        <v>8121</v>
      </c>
      <c r="H947" s="11">
        <v>1.632392062E9</v>
      </c>
      <c r="I947" s="12" t="s">
        <v>8040</v>
      </c>
      <c r="J947" s="12" t="s">
        <v>8190</v>
      </c>
      <c r="K947" s="11">
        <v>6496.0</v>
      </c>
      <c r="L947" s="12" t="s">
        <v>8191</v>
      </c>
      <c r="M947" s="11">
        <v>3000.0</v>
      </c>
      <c r="N947" s="11">
        <v>3000.0</v>
      </c>
      <c r="O947" s="12" t="s">
        <v>8192</v>
      </c>
      <c r="P947" s="12" t="s">
        <v>8043</v>
      </c>
      <c r="Q947" s="12" t="s">
        <v>8193</v>
      </c>
      <c r="R947" s="12" t="s">
        <v>8098</v>
      </c>
      <c r="S947" s="12" t="s">
        <v>8198</v>
      </c>
      <c r="T947" s="11">
        <v>3.5E7</v>
      </c>
      <c r="U947" s="11">
        <v>0.0</v>
      </c>
      <c r="V947" s="11">
        <v>2019.0</v>
      </c>
      <c r="W947" s="12" t="s">
        <v>8133</v>
      </c>
      <c r="X947" s="12" t="s">
        <v>8196</v>
      </c>
      <c r="Y947" s="12" t="s">
        <v>8194</v>
      </c>
      <c r="Z947" s="18">
        <v>45461.958333333336</v>
      </c>
      <c r="AA947" s="12" t="s">
        <v>8049</v>
      </c>
    </row>
    <row r="948" ht="14.25" customHeight="1">
      <c r="A948" s="3">
        <v>129.0</v>
      </c>
      <c r="B948" s="3">
        <v>10831.0</v>
      </c>
      <c r="C948" s="3">
        <v>2011.0</v>
      </c>
      <c r="D948" s="3">
        <v>2021.0</v>
      </c>
      <c r="E948" s="4" t="s">
        <v>8189</v>
      </c>
      <c r="F948" s="3">
        <v>11.0</v>
      </c>
      <c r="G948" s="4" t="s">
        <v>8121</v>
      </c>
      <c r="H948" s="3">
        <v>1.632392062E9</v>
      </c>
      <c r="I948" s="4" t="s">
        <v>8040</v>
      </c>
      <c r="J948" s="4" t="s">
        <v>8190</v>
      </c>
      <c r="K948" s="3">
        <v>6496.0</v>
      </c>
      <c r="L948" s="4" t="s">
        <v>8191</v>
      </c>
      <c r="M948" s="3">
        <v>3000.0</v>
      </c>
      <c r="N948" s="3">
        <v>3000.0</v>
      </c>
      <c r="O948" s="4" t="s">
        <v>8192</v>
      </c>
      <c r="P948" s="4" t="s">
        <v>8043</v>
      </c>
      <c r="Q948" s="4" t="s">
        <v>8193</v>
      </c>
      <c r="R948" s="4" t="s">
        <v>8098</v>
      </c>
      <c r="S948" s="4" t="s">
        <v>8198</v>
      </c>
      <c r="T948" s="3">
        <v>3.5E7</v>
      </c>
      <c r="U948" s="3">
        <v>0.0</v>
      </c>
      <c r="V948" s="3">
        <v>2019.0</v>
      </c>
      <c r="W948" s="4" t="s">
        <v>8133</v>
      </c>
      <c r="X948" s="4" t="s">
        <v>8134</v>
      </c>
      <c r="Y948" s="4" t="s">
        <v>8194</v>
      </c>
      <c r="Z948" s="17">
        <v>45461.958333333336</v>
      </c>
      <c r="AA948" s="4" t="s">
        <v>8049</v>
      </c>
    </row>
    <row r="949" ht="14.25" customHeight="1">
      <c r="A949" s="11">
        <v>129.0</v>
      </c>
      <c r="B949" s="11">
        <v>10831.0</v>
      </c>
      <c r="C949" s="11">
        <v>2011.0</v>
      </c>
      <c r="D949" s="11">
        <v>2021.0</v>
      </c>
      <c r="E949" s="12" t="s">
        <v>8189</v>
      </c>
      <c r="F949" s="11">
        <v>11.0</v>
      </c>
      <c r="G949" s="12" t="s">
        <v>8121</v>
      </c>
      <c r="H949" s="11">
        <v>1.632392062E9</v>
      </c>
      <c r="I949" s="12" t="s">
        <v>8040</v>
      </c>
      <c r="J949" s="12" t="s">
        <v>8190</v>
      </c>
      <c r="K949" s="11">
        <v>6496.0</v>
      </c>
      <c r="L949" s="12" t="s">
        <v>8191</v>
      </c>
      <c r="M949" s="11">
        <v>3000.0</v>
      </c>
      <c r="N949" s="11">
        <v>3000.0</v>
      </c>
      <c r="O949" s="12" t="s">
        <v>8192</v>
      </c>
      <c r="P949" s="12" t="s">
        <v>8043</v>
      </c>
      <c r="Q949" s="12" t="s">
        <v>8193</v>
      </c>
      <c r="R949" s="12" t="s">
        <v>8098</v>
      </c>
      <c r="S949" s="12" t="s">
        <v>8198</v>
      </c>
      <c r="T949" s="11">
        <v>3.5E7</v>
      </c>
      <c r="U949" s="11">
        <v>0.0</v>
      </c>
      <c r="V949" s="11">
        <v>2019.0</v>
      </c>
      <c r="W949" s="12" t="s">
        <v>8133</v>
      </c>
      <c r="X949" s="12" t="s">
        <v>8197</v>
      </c>
      <c r="Y949" s="12" t="s">
        <v>8194</v>
      </c>
      <c r="Z949" s="18">
        <v>45461.958333333336</v>
      </c>
      <c r="AA949" s="12" t="s">
        <v>8049</v>
      </c>
    </row>
    <row r="950" ht="14.25" customHeight="1">
      <c r="A950" s="3">
        <v>129.0</v>
      </c>
      <c r="B950" s="3">
        <v>10831.0</v>
      </c>
      <c r="C950" s="3">
        <v>2011.0</v>
      </c>
      <c r="D950" s="3">
        <v>2021.0</v>
      </c>
      <c r="E950" s="4" t="s">
        <v>8189</v>
      </c>
      <c r="F950" s="3">
        <v>11.0</v>
      </c>
      <c r="G950" s="4" t="s">
        <v>8121</v>
      </c>
      <c r="H950" s="3">
        <v>1.632392062E9</v>
      </c>
      <c r="I950" s="4" t="s">
        <v>8040</v>
      </c>
      <c r="J950" s="4" t="s">
        <v>8190</v>
      </c>
      <c r="K950" s="3">
        <v>6496.0</v>
      </c>
      <c r="L950" s="4" t="s">
        <v>8191</v>
      </c>
      <c r="M950" s="3">
        <v>3000.0</v>
      </c>
      <c r="N950" s="3">
        <v>3000.0</v>
      </c>
      <c r="O950" s="4" t="s">
        <v>8192</v>
      </c>
      <c r="P950" s="4" t="s">
        <v>8043</v>
      </c>
      <c r="Q950" s="4" t="s">
        <v>8193</v>
      </c>
      <c r="R950" s="4" t="s">
        <v>8098</v>
      </c>
      <c r="S950" s="4" t="s">
        <v>8198</v>
      </c>
      <c r="T950" s="3">
        <v>3.5E7</v>
      </c>
      <c r="U950" s="3">
        <v>0.0</v>
      </c>
      <c r="V950" s="3">
        <v>2019.0</v>
      </c>
      <c r="W950" s="4" t="s">
        <v>8060</v>
      </c>
      <c r="X950" s="4" t="s">
        <v>8061</v>
      </c>
      <c r="Y950" s="4" t="s">
        <v>8194</v>
      </c>
      <c r="Z950" s="17">
        <v>45461.958333333336</v>
      </c>
      <c r="AA950" s="4" t="s">
        <v>8049</v>
      </c>
    </row>
    <row r="951" ht="14.25" customHeight="1">
      <c r="A951" s="11">
        <v>129.0</v>
      </c>
      <c r="B951" s="11">
        <v>10831.0</v>
      </c>
      <c r="C951" s="11">
        <v>2011.0</v>
      </c>
      <c r="D951" s="11">
        <v>2021.0</v>
      </c>
      <c r="E951" s="12" t="s">
        <v>8189</v>
      </c>
      <c r="F951" s="11">
        <v>11.0</v>
      </c>
      <c r="G951" s="12" t="s">
        <v>8121</v>
      </c>
      <c r="H951" s="11">
        <v>1.632392062E9</v>
      </c>
      <c r="I951" s="12" t="s">
        <v>8040</v>
      </c>
      <c r="J951" s="12" t="s">
        <v>8190</v>
      </c>
      <c r="K951" s="11">
        <v>6496.0</v>
      </c>
      <c r="L951" s="12" t="s">
        <v>8191</v>
      </c>
      <c r="M951" s="11">
        <v>3000.0</v>
      </c>
      <c r="N951" s="11">
        <v>3000.0</v>
      </c>
      <c r="O951" s="12" t="s">
        <v>8192</v>
      </c>
      <c r="P951" s="12" t="s">
        <v>8043</v>
      </c>
      <c r="Q951" s="12" t="s">
        <v>8193</v>
      </c>
      <c r="R951" s="12" t="s">
        <v>8098</v>
      </c>
      <c r="S951" s="12" t="s">
        <v>8198</v>
      </c>
      <c r="T951" s="11">
        <v>3.5E7</v>
      </c>
      <c r="U951" s="11">
        <v>0.0</v>
      </c>
      <c r="V951" s="11">
        <v>2019.0</v>
      </c>
      <c r="W951" s="12" t="s">
        <v>8060</v>
      </c>
      <c r="X951" s="12" t="s">
        <v>8124</v>
      </c>
      <c r="Y951" s="12" t="s">
        <v>8194</v>
      </c>
      <c r="Z951" s="18">
        <v>45461.958333333336</v>
      </c>
      <c r="AA951" s="12" t="s">
        <v>8049</v>
      </c>
    </row>
    <row r="952" ht="14.25" customHeight="1">
      <c r="A952" s="3">
        <v>129.0</v>
      </c>
      <c r="B952" s="3">
        <v>10831.0</v>
      </c>
      <c r="C952" s="3">
        <v>2011.0</v>
      </c>
      <c r="D952" s="3">
        <v>2021.0</v>
      </c>
      <c r="E952" s="4" t="s">
        <v>8189</v>
      </c>
      <c r="F952" s="3">
        <v>11.0</v>
      </c>
      <c r="G952" s="4" t="s">
        <v>8121</v>
      </c>
      <c r="H952" s="3">
        <v>1.632392062E9</v>
      </c>
      <c r="I952" s="4" t="s">
        <v>8040</v>
      </c>
      <c r="J952" s="4" t="s">
        <v>8190</v>
      </c>
      <c r="K952" s="3">
        <v>6496.0</v>
      </c>
      <c r="L952" s="4" t="s">
        <v>8191</v>
      </c>
      <c r="M952" s="3">
        <v>3000.0</v>
      </c>
      <c r="N952" s="3">
        <v>3000.0</v>
      </c>
      <c r="O952" s="4" t="s">
        <v>8192</v>
      </c>
      <c r="P952" s="4" t="s">
        <v>8043</v>
      </c>
      <c r="Q952" s="4" t="s">
        <v>8193</v>
      </c>
      <c r="R952" s="4" t="s">
        <v>8098</v>
      </c>
      <c r="S952" s="4" t="s">
        <v>8198</v>
      </c>
      <c r="T952" s="3">
        <v>3.5E7</v>
      </c>
      <c r="U952" s="3">
        <v>0.0</v>
      </c>
      <c r="V952" s="3">
        <v>2019.0</v>
      </c>
      <c r="W952" s="4" t="s">
        <v>8060</v>
      </c>
      <c r="X952" s="4" t="s">
        <v>8126</v>
      </c>
      <c r="Y952" s="4" t="s">
        <v>8194</v>
      </c>
      <c r="Z952" s="17">
        <v>45461.958333333336</v>
      </c>
      <c r="AA952" s="4" t="s">
        <v>8049</v>
      </c>
    </row>
    <row r="953" ht="14.25" customHeight="1">
      <c r="A953" s="11">
        <v>129.0</v>
      </c>
      <c r="B953" s="11">
        <v>10831.0</v>
      </c>
      <c r="C953" s="11">
        <v>2011.0</v>
      </c>
      <c r="D953" s="11">
        <v>2021.0</v>
      </c>
      <c r="E953" s="12" t="s">
        <v>8189</v>
      </c>
      <c r="F953" s="11">
        <v>11.0</v>
      </c>
      <c r="G953" s="12" t="s">
        <v>8121</v>
      </c>
      <c r="H953" s="11">
        <v>1.632392062E9</v>
      </c>
      <c r="I953" s="12" t="s">
        <v>8040</v>
      </c>
      <c r="J953" s="12" t="s">
        <v>8190</v>
      </c>
      <c r="K953" s="11">
        <v>6496.0</v>
      </c>
      <c r="L953" s="12" t="s">
        <v>8191</v>
      </c>
      <c r="M953" s="11">
        <v>3000.0</v>
      </c>
      <c r="N953" s="11">
        <v>3000.0</v>
      </c>
      <c r="O953" s="12" t="s">
        <v>8192</v>
      </c>
      <c r="P953" s="12" t="s">
        <v>8043</v>
      </c>
      <c r="Q953" s="12" t="s">
        <v>8193</v>
      </c>
      <c r="R953" s="12" t="s">
        <v>8098</v>
      </c>
      <c r="S953" s="12" t="s">
        <v>8198</v>
      </c>
      <c r="T953" s="11">
        <v>9.802E7</v>
      </c>
      <c r="U953" s="11">
        <v>2.0435231953E10</v>
      </c>
      <c r="V953" s="11">
        <v>2017.0</v>
      </c>
      <c r="W953" s="12" t="s">
        <v>8055</v>
      </c>
      <c r="X953" s="12" t="s">
        <v>8117</v>
      </c>
      <c r="Y953" s="12" t="s">
        <v>8194</v>
      </c>
      <c r="Z953" s="18">
        <v>45461.958333333336</v>
      </c>
      <c r="AA953" s="12" t="s">
        <v>8049</v>
      </c>
    </row>
    <row r="954" ht="14.25" customHeight="1">
      <c r="A954" s="3">
        <v>129.0</v>
      </c>
      <c r="B954" s="3">
        <v>10831.0</v>
      </c>
      <c r="C954" s="3">
        <v>2011.0</v>
      </c>
      <c r="D954" s="3">
        <v>2021.0</v>
      </c>
      <c r="E954" s="4" t="s">
        <v>8189</v>
      </c>
      <c r="F954" s="3">
        <v>11.0</v>
      </c>
      <c r="G954" s="4" t="s">
        <v>8121</v>
      </c>
      <c r="H954" s="3">
        <v>1.632392062E9</v>
      </c>
      <c r="I954" s="4" t="s">
        <v>8040</v>
      </c>
      <c r="J954" s="4" t="s">
        <v>8190</v>
      </c>
      <c r="K954" s="3">
        <v>6496.0</v>
      </c>
      <c r="L954" s="4" t="s">
        <v>8191</v>
      </c>
      <c r="M954" s="3">
        <v>3000.0</v>
      </c>
      <c r="N954" s="3">
        <v>3000.0</v>
      </c>
      <c r="O954" s="4" t="s">
        <v>8192</v>
      </c>
      <c r="P954" s="4" t="s">
        <v>8043</v>
      </c>
      <c r="Q954" s="4" t="s">
        <v>8193</v>
      </c>
      <c r="R954" s="4" t="s">
        <v>8098</v>
      </c>
      <c r="S954" s="4" t="s">
        <v>8198</v>
      </c>
      <c r="T954" s="3">
        <v>9.802E7</v>
      </c>
      <c r="U954" s="3">
        <v>2.0435231953E10</v>
      </c>
      <c r="V954" s="3">
        <v>2017.0</v>
      </c>
      <c r="W954" s="4" t="s">
        <v>8187</v>
      </c>
      <c r="X954" s="4" t="s">
        <v>8188</v>
      </c>
      <c r="Y954" s="4" t="s">
        <v>8194</v>
      </c>
      <c r="Z954" s="17">
        <v>45461.958333333336</v>
      </c>
      <c r="AA954" s="4" t="s">
        <v>8049</v>
      </c>
    </row>
    <row r="955" ht="14.25" customHeight="1">
      <c r="A955" s="11">
        <v>129.0</v>
      </c>
      <c r="B955" s="11">
        <v>10831.0</v>
      </c>
      <c r="C955" s="11">
        <v>2011.0</v>
      </c>
      <c r="D955" s="11">
        <v>2021.0</v>
      </c>
      <c r="E955" s="12" t="s">
        <v>8189</v>
      </c>
      <c r="F955" s="11">
        <v>11.0</v>
      </c>
      <c r="G955" s="12" t="s">
        <v>8121</v>
      </c>
      <c r="H955" s="11">
        <v>1.632392062E9</v>
      </c>
      <c r="I955" s="12" t="s">
        <v>8040</v>
      </c>
      <c r="J955" s="12" t="s">
        <v>8190</v>
      </c>
      <c r="K955" s="11">
        <v>6496.0</v>
      </c>
      <c r="L955" s="12" t="s">
        <v>8191</v>
      </c>
      <c r="M955" s="11">
        <v>3000.0</v>
      </c>
      <c r="N955" s="11">
        <v>3000.0</v>
      </c>
      <c r="O955" s="12" t="s">
        <v>8192</v>
      </c>
      <c r="P955" s="12" t="s">
        <v>8043</v>
      </c>
      <c r="Q955" s="12" t="s">
        <v>8193</v>
      </c>
      <c r="R955" s="12" t="s">
        <v>8098</v>
      </c>
      <c r="S955" s="12" t="s">
        <v>8198</v>
      </c>
      <c r="T955" s="11">
        <v>9.802E7</v>
      </c>
      <c r="U955" s="11">
        <v>2.0435231953E10</v>
      </c>
      <c r="V955" s="11">
        <v>2017.0</v>
      </c>
      <c r="W955" s="12" t="s">
        <v>8187</v>
      </c>
      <c r="X955" s="12" t="s">
        <v>8195</v>
      </c>
      <c r="Y955" s="12" t="s">
        <v>8194</v>
      </c>
      <c r="Z955" s="18">
        <v>45461.958333333336</v>
      </c>
      <c r="AA955" s="12" t="s">
        <v>8049</v>
      </c>
    </row>
    <row r="956" ht="14.25" customHeight="1">
      <c r="A956" s="3">
        <v>129.0</v>
      </c>
      <c r="B956" s="3">
        <v>10831.0</v>
      </c>
      <c r="C956" s="3">
        <v>2011.0</v>
      </c>
      <c r="D956" s="3">
        <v>2021.0</v>
      </c>
      <c r="E956" s="4" t="s">
        <v>8189</v>
      </c>
      <c r="F956" s="3">
        <v>11.0</v>
      </c>
      <c r="G956" s="4" t="s">
        <v>8121</v>
      </c>
      <c r="H956" s="3">
        <v>1.632392062E9</v>
      </c>
      <c r="I956" s="4" t="s">
        <v>8040</v>
      </c>
      <c r="J956" s="4" t="s">
        <v>8190</v>
      </c>
      <c r="K956" s="3">
        <v>6496.0</v>
      </c>
      <c r="L956" s="4" t="s">
        <v>8191</v>
      </c>
      <c r="M956" s="3">
        <v>3000.0</v>
      </c>
      <c r="N956" s="3">
        <v>3000.0</v>
      </c>
      <c r="O956" s="4" t="s">
        <v>8192</v>
      </c>
      <c r="P956" s="4" t="s">
        <v>8043</v>
      </c>
      <c r="Q956" s="4" t="s">
        <v>8193</v>
      </c>
      <c r="R956" s="4" t="s">
        <v>8098</v>
      </c>
      <c r="S956" s="4" t="s">
        <v>8198</v>
      </c>
      <c r="T956" s="3">
        <v>9.802E7</v>
      </c>
      <c r="U956" s="3">
        <v>2.0435231953E10</v>
      </c>
      <c r="V956" s="3">
        <v>2017.0</v>
      </c>
      <c r="W956" s="4" t="s">
        <v>8051</v>
      </c>
      <c r="X956" s="4" t="s">
        <v>8109</v>
      </c>
      <c r="Y956" s="4" t="s">
        <v>8194</v>
      </c>
      <c r="Z956" s="17">
        <v>45461.958333333336</v>
      </c>
      <c r="AA956" s="4" t="s">
        <v>8049</v>
      </c>
    </row>
    <row r="957" ht="14.25" customHeight="1">
      <c r="A957" s="11">
        <v>129.0</v>
      </c>
      <c r="B957" s="11">
        <v>10831.0</v>
      </c>
      <c r="C957" s="11">
        <v>2011.0</v>
      </c>
      <c r="D957" s="11">
        <v>2021.0</v>
      </c>
      <c r="E957" s="12" t="s">
        <v>8189</v>
      </c>
      <c r="F957" s="11">
        <v>11.0</v>
      </c>
      <c r="G957" s="12" t="s">
        <v>8121</v>
      </c>
      <c r="H957" s="11">
        <v>1.632392062E9</v>
      </c>
      <c r="I957" s="12" t="s">
        <v>8040</v>
      </c>
      <c r="J957" s="12" t="s">
        <v>8190</v>
      </c>
      <c r="K957" s="11">
        <v>6496.0</v>
      </c>
      <c r="L957" s="12" t="s">
        <v>8191</v>
      </c>
      <c r="M957" s="11">
        <v>3000.0</v>
      </c>
      <c r="N957" s="11">
        <v>3000.0</v>
      </c>
      <c r="O957" s="12" t="s">
        <v>8192</v>
      </c>
      <c r="P957" s="12" t="s">
        <v>8043</v>
      </c>
      <c r="Q957" s="12" t="s">
        <v>8193</v>
      </c>
      <c r="R957" s="12" t="s">
        <v>8098</v>
      </c>
      <c r="S957" s="12" t="s">
        <v>8198</v>
      </c>
      <c r="T957" s="11">
        <v>9.802E7</v>
      </c>
      <c r="U957" s="11">
        <v>2.0435231953E10</v>
      </c>
      <c r="V957" s="11">
        <v>2017.0</v>
      </c>
      <c r="W957" s="12" t="s">
        <v>8133</v>
      </c>
      <c r="X957" s="12" t="s">
        <v>8196</v>
      </c>
      <c r="Y957" s="12" t="s">
        <v>8194</v>
      </c>
      <c r="Z957" s="18">
        <v>45461.958333333336</v>
      </c>
      <c r="AA957" s="12" t="s">
        <v>8049</v>
      </c>
    </row>
    <row r="958" ht="14.25" customHeight="1">
      <c r="A958" s="3">
        <v>129.0</v>
      </c>
      <c r="B958" s="3">
        <v>10831.0</v>
      </c>
      <c r="C958" s="3">
        <v>2011.0</v>
      </c>
      <c r="D958" s="3">
        <v>2021.0</v>
      </c>
      <c r="E958" s="4" t="s">
        <v>8189</v>
      </c>
      <c r="F958" s="3">
        <v>11.0</v>
      </c>
      <c r="G958" s="4" t="s">
        <v>8121</v>
      </c>
      <c r="H958" s="3">
        <v>1.632392062E9</v>
      </c>
      <c r="I958" s="4" t="s">
        <v>8040</v>
      </c>
      <c r="J958" s="4" t="s">
        <v>8190</v>
      </c>
      <c r="K958" s="3">
        <v>6496.0</v>
      </c>
      <c r="L958" s="4" t="s">
        <v>8191</v>
      </c>
      <c r="M958" s="3">
        <v>3000.0</v>
      </c>
      <c r="N958" s="3">
        <v>3000.0</v>
      </c>
      <c r="O958" s="4" t="s">
        <v>8192</v>
      </c>
      <c r="P958" s="4" t="s">
        <v>8043</v>
      </c>
      <c r="Q958" s="4" t="s">
        <v>8193</v>
      </c>
      <c r="R958" s="4" t="s">
        <v>8098</v>
      </c>
      <c r="S958" s="4" t="s">
        <v>8198</v>
      </c>
      <c r="T958" s="3">
        <v>9.802E7</v>
      </c>
      <c r="U958" s="3">
        <v>2.0435231953E10</v>
      </c>
      <c r="V958" s="3">
        <v>2017.0</v>
      </c>
      <c r="W958" s="4" t="s">
        <v>8133</v>
      </c>
      <c r="X958" s="4" t="s">
        <v>8134</v>
      </c>
      <c r="Y958" s="4" t="s">
        <v>8194</v>
      </c>
      <c r="Z958" s="17">
        <v>45461.958333333336</v>
      </c>
      <c r="AA958" s="4" t="s">
        <v>8049</v>
      </c>
    </row>
    <row r="959" ht="14.25" customHeight="1">
      <c r="A959" s="11">
        <v>129.0</v>
      </c>
      <c r="B959" s="11">
        <v>10831.0</v>
      </c>
      <c r="C959" s="11">
        <v>2011.0</v>
      </c>
      <c r="D959" s="11">
        <v>2021.0</v>
      </c>
      <c r="E959" s="12" t="s">
        <v>8189</v>
      </c>
      <c r="F959" s="11">
        <v>11.0</v>
      </c>
      <c r="G959" s="12" t="s">
        <v>8121</v>
      </c>
      <c r="H959" s="11">
        <v>1.632392062E9</v>
      </c>
      <c r="I959" s="12" t="s">
        <v>8040</v>
      </c>
      <c r="J959" s="12" t="s">
        <v>8190</v>
      </c>
      <c r="K959" s="11">
        <v>6496.0</v>
      </c>
      <c r="L959" s="12" t="s">
        <v>8191</v>
      </c>
      <c r="M959" s="11">
        <v>3000.0</v>
      </c>
      <c r="N959" s="11">
        <v>3000.0</v>
      </c>
      <c r="O959" s="12" t="s">
        <v>8192</v>
      </c>
      <c r="P959" s="12" t="s">
        <v>8043</v>
      </c>
      <c r="Q959" s="12" t="s">
        <v>8193</v>
      </c>
      <c r="R959" s="12" t="s">
        <v>8098</v>
      </c>
      <c r="S959" s="12" t="s">
        <v>8198</v>
      </c>
      <c r="T959" s="11">
        <v>9.802E7</v>
      </c>
      <c r="U959" s="11">
        <v>2.0435231953E10</v>
      </c>
      <c r="V959" s="11">
        <v>2017.0</v>
      </c>
      <c r="W959" s="12" t="s">
        <v>8133</v>
      </c>
      <c r="X959" s="12" t="s">
        <v>8197</v>
      </c>
      <c r="Y959" s="12" t="s">
        <v>8194</v>
      </c>
      <c r="Z959" s="18">
        <v>45461.958333333336</v>
      </c>
      <c r="AA959" s="12" t="s">
        <v>8049</v>
      </c>
    </row>
    <row r="960" ht="14.25" customHeight="1">
      <c r="A960" s="3">
        <v>129.0</v>
      </c>
      <c r="B960" s="3">
        <v>10831.0</v>
      </c>
      <c r="C960" s="3">
        <v>2011.0</v>
      </c>
      <c r="D960" s="3">
        <v>2021.0</v>
      </c>
      <c r="E960" s="4" t="s">
        <v>8189</v>
      </c>
      <c r="F960" s="3">
        <v>11.0</v>
      </c>
      <c r="G960" s="4" t="s">
        <v>8121</v>
      </c>
      <c r="H960" s="3">
        <v>1.632392062E9</v>
      </c>
      <c r="I960" s="4" t="s">
        <v>8040</v>
      </c>
      <c r="J960" s="4" t="s">
        <v>8190</v>
      </c>
      <c r="K960" s="3">
        <v>6496.0</v>
      </c>
      <c r="L960" s="4" t="s">
        <v>8191</v>
      </c>
      <c r="M960" s="3">
        <v>3000.0</v>
      </c>
      <c r="N960" s="3">
        <v>3000.0</v>
      </c>
      <c r="O960" s="4" t="s">
        <v>8192</v>
      </c>
      <c r="P960" s="4" t="s">
        <v>8043</v>
      </c>
      <c r="Q960" s="4" t="s">
        <v>8193</v>
      </c>
      <c r="R960" s="4" t="s">
        <v>8098</v>
      </c>
      <c r="S960" s="4" t="s">
        <v>8198</v>
      </c>
      <c r="T960" s="3">
        <v>9.802E7</v>
      </c>
      <c r="U960" s="3">
        <v>2.0435231953E10</v>
      </c>
      <c r="V960" s="3">
        <v>2017.0</v>
      </c>
      <c r="W960" s="4" t="s">
        <v>8060</v>
      </c>
      <c r="X960" s="4" t="s">
        <v>8061</v>
      </c>
      <c r="Y960" s="4" t="s">
        <v>8194</v>
      </c>
      <c r="Z960" s="17">
        <v>45461.958333333336</v>
      </c>
      <c r="AA960" s="4" t="s">
        <v>8049</v>
      </c>
    </row>
    <row r="961" ht="14.25" customHeight="1">
      <c r="A961" s="11">
        <v>129.0</v>
      </c>
      <c r="B961" s="11">
        <v>10831.0</v>
      </c>
      <c r="C961" s="11">
        <v>2011.0</v>
      </c>
      <c r="D961" s="11">
        <v>2021.0</v>
      </c>
      <c r="E961" s="12" t="s">
        <v>8189</v>
      </c>
      <c r="F961" s="11">
        <v>11.0</v>
      </c>
      <c r="G961" s="12" t="s">
        <v>8121</v>
      </c>
      <c r="H961" s="11">
        <v>1.632392062E9</v>
      </c>
      <c r="I961" s="12" t="s">
        <v>8040</v>
      </c>
      <c r="J961" s="12" t="s">
        <v>8190</v>
      </c>
      <c r="K961" s="11">
        <v>6496.0</v>
      </c>
      <c r="L961" s="12" t="s">
        <v>8191</v>
      </c>
      <c r="M961" s="11">
        <v>3000.0</v>
      </c>
      <c r="N961" s="11">
        <v>3000.0</v>
      </c>
      <c r="O961" s="12" t="s">
        <v>8192</v>
      </c>
      <c r="P961" s="12" t="s">
        <v>8043</v>
      </c>
      <c r="Q961" s="12" t="s">
        <v>8193</v>
      </c>
      <c r="R961" s="12" t="s">
        <v>8098</v>
      </c>
      <c r="S961" s="12" t="s">
        <v>8198</v>
      </c>
      <c r="T961" s="11">
        <v>9.802E7</v>
      </c>
      <c r="U961" s="11">
        <v>2.0435231953E10</v>
      </c>
      <c r="V961" s="11">
        <v>2017.0</v>
      </c>
      <c r="W961" s="12" t="s">
        <v>8060</v>
      </c>
      <c r="X961" s="12" t="s">
        <v>8124</v>
      </c>
      <c r="Y961" s="12" t="s">
        <v>8194</v>
      </c>
      <c r="Z961" s="18">
        <v>45461.958333333336</v>
      </c>
      <c r="AA961" s="12" t="s">
        <v>8049</v>
      </c>
    </row>
    <row r="962" ht="14.25" customHeight="1">
      <c r="A962" s="3">
        <v>129.0</v>
      </c>
      <c r="B962" s="3">
        <v>10831.0</v>
      </c>
      <c r="C962" s="3">
        <v>2011.0</v>
      </c>
      <c r="D962" s="3">
        <v>2021.0</v>
      </c>
      <c r="E962" s="4" t="s">
        <v>8189</v>
      </c>
      <c r="F962" s="3">
        <v>11.0</v>
      </c>
      <c r="G962" s="4" t="s">
        <v>8121</v>
      </c>
      <c r="H962" s="3">
        <v>1.632392062E9</v>
      </c>
      <c r="I962" s="4" t="s">
        <v>8040</v>
      </c>
      <c r="J962" s="4" t="s">
        <v>8190</v>
      </c>
      <c r="K962" s="3">
        <v>6496.0</v>
      </c>
      <c r="L962" s="4" t="s">
        <v>8191</v>
      </c>
      <c r="M962" s="3">
        <v>3000.0</v>
      </c>
      <c r="N962" s="3">
        <v>3000.0</v>
      </c>
      <c r="O962" s="4" t="s">
        <v>8192</v>
      </c>
      <c r="P962" s="4" t="s">
        <v>8043</v>
      </c>
      <c r="Q962" s="4" t="s">
        <v>8193</v>
      </c>
      <c r="R962" s="4" t="s">
        <v>8098</v>
      </c>
      <c r="S962" s="4" t="s">
        <v>8198</v>
      </c>
      <c r="T962" s="3">
        <v>9.802E7</v>
      </c>
      <c r="U962" s="3">
        <v>2.0435231953E10</v>
      </c>
      <c r="V962" s="3">
        <v>2017.0</v>
      </c>
      <c r="W962" s="4" t="s">
        <v>8060</v>
      </c>
      <c r="X962" s="4" t="s">
        <v>8126</v>
      </c>
      <c r="Y962" s="4" t="s">
        <v>8194</v>
      </c>
      <c r="Z962" s="17">
        <v>45461.958333333336</v>
      </c>
      <c r="AA962" s="4" t="s">
        <v>8049</v>
      </c>
    </row>
    <row r="963" ht="14.25" customHeight="1">
      <c r="A963" s="11">
        <v>129.0</v>
      </c>
      <c r="B963" s="11">
        <v>10831.0</v>
      </c>
      <c r="C963" s="11">
        <v>2011.0</v>
      </c>
      <c r="D963" s="11">
        <v>2021.0</v>
      </c>
      <c r="E963" s="12" t="s">
        <v>8189</v>
      </c>
      <c r="F963" s="11">
        <v>11.0</v>
      </c>
      <c r="G963" s="12" t="s">
        <v>8121</v>
      </c>
      <c r="H963" s="11">
        <v>1.632392062E9</v>
      </c>
      <c r="I963" s="12" t="s">
        <v>8040</v>
      </c>
      <c r="J963" s="12" t="s">
        <v>8190</v>
      </c>
      <c r="K963" s="11">
        <v>6496.0</v>
      </c>
      <c r="L963" s="12" t="s">
        <v>8191</v>
      </c>
      <c r="M963" s="11">
        <v>3000.0</v>
      </c>
      <c r="N963" s="11">
        <v>3000.0</v>
      </c>
      <c r="O963" s="12" t="s">
        <v>8192</v>
      </c>
      <c r="P963" s="12" t="s">
        <v>8043</v>
      </c>
      <c r="Q963" s="12" t="s">
        <v>8193</v>
      </c>
      <c r="R963" s="12" t="s">
        <v>8199</v>
      </c>
      <c r="S963" s="12" t="s">
        <v>8198</v>
      </c>
      <c r="T963" s="11">
        <v>3.2175E8</v>
      </c>
      <c r="U963" s="11">
        <v>2.9280843789E10</v>
      </c>
      <c r="V963" s="11">
        <v>2018.0</v>
      </c>
      <c r="W963" s="12" t="s">
        <v>8055</v>
      </c>
      <c r="X963" s="12" t="s">
        <v>8117</v>
      </c>
      <c r="Y963" s="12" t="s">
        <v>8194</v>
      </c>
      <c r="Z963" s="18">
        <v>45461.958333333336</v>
      </c>
      <c r="AA963" s="12" t="s">
        <v>8049</v>
      </c>
    </row>
    <row r="964" ht="14.25" customHeight="1">
      <c r="A964" s="3">
        <v>129.0</v>
      </c>
      <c r="B964" s="3">
        <v>10831.0</v>
      </c>
      <c r="C964" s="3">
        <v>2011.0</v>
      </c>
      <c r="D964" s="3">
        <v>2021.0</v>
      </c>
      <c r="E964" s="4" t="s">
        <v>8189</v>
      </c>
      <c r="F964" s="3">
        <v>11.0</v>
      </c>
      <c r="G964" s="4" t="s">
        <v>8121</v>
      </c>
      <c r="H964" s="3">
        <v>1.632392062E9</v>
      </c>
      <c r="I964" s="4" t="s">
        <v>8040</v>
      </c>
      <c r="J964" s="4" t="s">
        <v>8190</v>
      </c>
      <c r="K964" s="3">
        <v>6496.0</v>
      </c>
      <c r="L964" s="4" t="s">
        <v>8191</v>
      </c>
      <c r="M964" s="3">
        <v>3000.0</v>
      </c>
      <c r="N964" s="3">
        <v>3000.0</v>
      </c>
      <c r="O964" s="4" t="s">
        <v>8192</v>
      </c>
      <c r="P964" s="4" t="s">
        <v>8043</v>
      </c>
      <c r="Q964" s="4" t="s">
        <v>8193</v>
      </c>
      <c r="R964" s="4" t="s">
        <v>8199</v>
      </c>
      <c r="S964" s="4" t="s">
        <v>8198</v>
      </c>
      <c r="T964" s="3">
        <v>3.2175E8</v>
      </c>
      <c r="U964" s="3">
        <v>2.9280843789E10</v>
      </c>
      <c r="V964" s="3">
        <v>2018.0</v>
      </c>
      <c r="W964" s="4" t="s">
        <v>8187</v>
      </c>
      <c r="X964" s="4" t="s">
        <v>8188</v>
      </c>
      <c r="Y964" s="4" t="s">
        <v>8194</v>
      </c>
      <c r="Z964" s="17">
        <v>45461.958333333336</v>
      </c>
      <c r="AA964" s="4" t="s">
        <v>8049</v>
      </c>
    </row>
    <row r="965" ht="14.25" customHeight="1">
      <c r="A965" s="11">
        <v>129.0</v>
      </c>
      <c r="B965" s="11">
        <v>10831.0</v>
      </c>
      <c r="C965" s="11">
        <v>2011.0</v>
      </c>
      <c r="D965" s="11">
        <v>2021.0</v>
      </c>
      <c r="E965" s="12" t="s">
        <v>8189</v>
      </c>
      <c r="F965" s="11">
        <v>11.0</v>
      </c>
      <c r="G965" s="12" t="s">
        <v>8121</v>
      </c>
      <c r="H965" s="11">
        <v>1.632392062E9</v>
      </c>
      <c r="I965" s="12" t="s">
        <v>8040</v>
      </c>
      <c r="J965" s="12" t="s">
        <v>8190</v>
      </c>
      <c r="K965" s="11">
        <v>6496.0</v>
      </c>
      <c r="L965" s="12" t="s">
        <v>8191</v>
      </c>
      <c r="M965" s="11">
        <v>3000.0</v>
      </c>
      <c r="N965" s="11">
        <v>3000.0</v>
      </c>
      <c r="O965" s="12" t="s">
        <v>8192</v>
      </c>
      <c r="P965" s="12" t="s">
        <v>8043</v>
      </c>
      <c r="Q965" s="12" t="s">
        <v>8193</v>
      </c>
      <c r="R965" s="12" t="s">
        <v>8199</v>
      </c>
      <c r="S965" s="12" t="s">
        <v>8198</v>
      </c>
      <c r="T965" s="11">
        <v>3.2175E8</v>
      </c>
      <c r="U965" s="11">
        <v>2.9280843789E10</v>
      </c>
      <c r="V965" s="11">
        <v>2018.0</v>
      </c>
      <c r="W965" s="12" t="s">
        <v>8187</v>
      </c>
      <c r="X965" s="12" t="s">
        <v>8195</v>
      </c>
      <c r="Y965" s="12" t="s">
        <v>8194</v>
      </c>
      <c r="Z965" s="18">
        <v>45461.958333333336</v>
      </c>
      <c r="AA965" s="12" t="s">
        <v>8049</v>
      </c>
    </row>
    <row r="966" ht="14.25" customHeight="1">
      <c r="A966" s="3">
        <v>129.0</v>
      </c>
      <c r="B966" s="3">
        <v>10831.0</v>
      </c>
      <c r="C966" s="3">
        <v>2011.0</v>
      </c>
      <c r="D966" s="3">
        <v>2021.0</v>
      </c>
      <c r="E966" s="4" t="s">
        <v>8189</v>
      </c>
      <c r="F966" s="3">
        <v>11.0</v>
      </c>
      <c r="G966" s="4" t="s">
        <v>8121</v>
      </c>
      <c r="H966" s="3">
        <v>1.632392062E9</v>
      </c>
      <c r="I966" s="4" t="s">
        <v>8040</v>
      </c>
      <c r="J966" s="4" t="s">
        <v>8190</v>
      </c>
      <c r="K966" s="3">
        <v>6496.0</v>
      </c>
      <c r="L966" s="4" t="s">
        <v>8191</v>
      </c>
      <c r="M966" s="3">
        <v>3000.0</v>
      </c>
      <c r="N966" s="3">
        <v>3000.0</v>
      </c>
      <c r="O966" s="4" t="s">
        <v>8192</v>
      </c>
      <c r="P966" s="4" t="s">
        <v>8043</v>
      </c>
      <c r="Q966" s="4" t="s">
        <v>8193</v>
      </c>
      <c r="R966" s="4" t="s">
        <v>8199</v>
      </c>
      <c r="S966" s="4" t="s">
        <v>8198</v>
      </c>
      <c r="T966" s="3">
        <v>3.2175E8</v>
      </c>
      <c r="U966" s="3">
        <v>2.9280843789E10</v>
      </c>
      <c r="V966" s="3">
        <v>2018.0</v>
      </c>
      <c r="W966" s="4" t="s">
        <v>8051</v>
      </c>
      <c r="X966" s="4" t="s">
        <v>8109</v>
      </c>
      <c r="Y966" s="4" t="s">
        <v>8194</v>
      </c>
      <c r="Z966" s="17">
        <v>45461.958333333336</v>
      </c>
      <c r="AA966" s="4" t="s">
        <v>8049</v>
      </c>
    </row>
    <row r="967" ht="14.25" customHeight="1">
      <c r="A967" s="11">
        <v>129.0</v>
      </c>
      <c r="B967" s="11">
        <v>10831.0</v>
      </c>
      <c r="C967" s="11">
        <v>2011.0</v>
      </c>
      <c r="D967" s="11">
        <v>2021.0</v>
      </c>
      <c r="E967" s="12" t="s">
        <v>8189</v>
      </c>
      <c r="F967" s="11">
        <v>11.0</v>
      </c>
      <c r="G967" s="12" t="s">
        <v>8121</v>
      </c>
      <c r="H967" s="11">
        <v>1.632392062E9</v>
      </c>
      <c r="I967" s="12" t="s">
        <v>8040</v>
      </c>
      <c r="J967" s="12" t="s">
        <v>8190</v>
      </c>
      <c r="K967" s="11">
        <v>6496.0</v>
      </c>
      <c r="L967" s="12" t="s">
        <v>8191</v>
      </c>
      <c r="M967" s="11">
        <v>3000.0</v>
      </c>
      <c r="N967" s="11">
        <v>3000.0</v>
      </c>
      <c r="O967" s="12" t="s">
        <v>8192</v>
      </c>
      <c r="P967" s="12" t="s">
        <v>8043</v>
      </c>
      <c r="Q967" s="12" t="s">
        <v>8193</v>
      </c>
      <c r="R967" s="12" t="s">
        <v>8199</v>
      </c>
      <c r="S967" s="12" t="s">
        <v>8198</v>
      </c>
      <c r="T967" s="11">
        <v>3.2175E8</v>
      </c>
      <c r="U967" s="11">
        <v>2.9280843789E10</v>
      </c>
      <c r="V967" s="11">
        <v>2018.0</v>
      </c>
      <c r="W967" s="12" t="s">
        <v>8133</v>
      </c>
      <c r="X967" s="12" t="s">
        <v>8196</v>
      </c>
      <c r="Y967" s="12" t="s">
        <v>8194</v>
      </c>
      <c r="Z967" s="18">
        <v>45461.958333333336</v>
      </c>
      <c r="AA967" s="12" t="s">
        <v>8049</v>
      </c>
    </row>
    <row r="968" ht="14.25" customHeight="1">
      <c r="A968" s="3">
        <v>129.0</v>
      </c>
      <c r="B968" s="3">
        <v>10831.0</v>
      </c>
      <c r="C968" s="3">
        <v>2011.0</v>
      </c>
      <c r="D968" s="3">
        <v>2021.0</v>
      </c>
      <c r="E968" s="4" t="s">
        <v>8189</v>
      </c>
      <c r="F968" s="3">
        <v>11.0</v>
      </c>
      <c r="G968" s="4" t="s">
        <v>8121</v>
      </c>
      <c r="H968" s="3">
        <v>1.632392062E9</v>
      </c>
      <c r="I968" s="4" t="s">
        <v>8040</v>
      </c>
      <c r="J968" s="4" t="s">
        <v>8190</v>
      </c>
      <c r="K968" s="3">
        <v>6496.0</v>
      </c>
      <c r="L968" s="4" t="s">
        <v>8191</v>
      </c>
      <c r="M968" s="3">
        <v>3000.0</v>
      </c>
      <c r="N968" s="3">
        <v>3000.0</v>
      </c>
      <c r="O968" s="4" t="s">
        <v>8192</v>
      </c>
      <c r="P968" s="4" t="s">
        <v>8043</v>
      </c>
      <c r="Q968" s="4" t="s">
        <v>8193</v>
      </c>
      <c r="R968" s="4" t="s">
        <v>8199</v>
      </c>
      <c r="S968" s="4" t="s">
        <v>8198</v>
      </c>
      <c r="T968" s="3">
        <v>3.2175E8</v>
      </c>
      <c r="U968" s="3">
        <v>2.9280843789E10</v>
      </c>
      <c r="V968" s="3">
        <v>2018.0</v>
      </c>
      <c r="W968" s="4" t="s">
        <v>8133</v>
      </c>
      <c r="X968" s="4" t="s">
        <v>8134</v>
      </c>
      <c r="Y968" s="4" t="s">
        <v>8194</v>
      </c>
      <c r="Z968" s="17">
        <v>45461.958333333336</v>
      </c>
      <c r="AA968" s="4" t="s">
        <v>8049</v>
      </c>
    </row>
    <row r="969" ht="14.25" customHeight="1">
      <c r="A969" s="11">
        <v>129.0</v>
      </c>
      <c r="B969" s="11">
        <v>10831.0</v>
      </c>
      <c r="C969" s="11">
        <v>2011.0</v>
      </c>
      <c r="D969" s="11">
        <v>2021.0</v>
      </c>
      <c r="E969" s="12" t="s">
        <v>8189</v>
      </c>
      <c r="F969" s="11">
        <v>11.0</v>
      </c>
      <c r="G969" s="12" t="s">
        <v>8121</v>
      </c>
      <c r="H969" s="11">
        <v>1.632392062E9</v>
      </c>
      <c r="I969" s="12" t="s">
        <v>8040</v>
      </c>
      <c r="J969" s="12" t="s">
        <v>8190</v>
      </c>
      <c r="K969" s="11">
        <v>6496.0</v>
      </c>
      <c r="L969" s="12" t="s">
        <v>8191</v>
      </c>
      <c r="M969" s="11">
        <v>3000.0</v>
      </c>
      <c r="N969" s="11">
        <v>3000.0</v>
      </c>
      <c r="O969" s="12" t="s">
        <v>8192</v>
      </c>
      <c r="P969" s="12" t="s">
        <v>8043</v>
      </c>
      <c r="Q969" s="12" t="s">
        <v>8193</v>
      </c>
      <c r="R969" s="12" t="s">
        <v>8199</v>
      </c>
      <c r="S969" s="12" t="s">
        <v>8198</v>
      </c>
      <c r="T969" s="11">
        <v>3.2175E8</v>
      </c>
      <c r="U969" s="11">
        <v>2.9280843789E10</v>
      </c>
      <c r="V969" s="11">
        <v>2018.0</v>
      </c>
      <c r="W969" s="12" t="s">
        <v>8133</v>
      </c>
      <c r="X969" s="12" t="s">
        <v>8197</v>
      </c>
      <c r="Y969" s="12" t="s">
        <v>8194</v>
      </c>
      <c r="Z969" s="18">
        <v>45461.958333333336</v>
      </c>
      <c r="AA969" s="12" t="s">
        <v>8049</v>
      </c>
    </row>
    <row r="970" ht="14.25" customHeight="1">
      <c r="A970" s="3">
        <v>129.0</v>
      </c>
      <c r="B970" s="3">
        <v>10831.0</v>
      </c>
      <c r="C970" s="3">
        <v>2011.0</v>
      </c>
      <c r="D970" s="3">
        <v>2021.0</v>
      </c>
      <c r="E970" s="4" t="s">
        <v>8189</v>
      </c>
      <c r="F970" s="3">
        <v>11.0</v>
      </c>
      <c r="G970" s="4" t="s">
        <v>8121</v>
      </c>
      <c r="H970" s="3">
        <v>1.632392062E9</v>
      </c>
      <c r="I970" s="4" t="s">
        <v>8040</v>
      </c>
      <c r="J970" s="4" t="s">
        <v>8190</v>
      </c>
      <c r="K970" s="3">
        <v>6496.0</v>
      </c>
      <c r="L970" s="4" t="s">
        <v>8191</v>
      </c>
      <c r="M970" s="3">
        <v>3000.0</v>
      </c>
      <c r="N970" s="3">
        <v>3000.0</v>
      </c>
      <c r="O970" s="4" t="s">
        <v>8192</v>
      </c>
      <c r="P970" s="4" t="s">
        <v>8043</v>
      </c>
      <c r="Q970" s="4" t="s">
        <v>8193</v>
      </c>
      <c r="R970" s="4" t="s">
        <v>8199</v>
      </c>
      <c r="S970" s="4" t="s">
        <v>8198</v>
      </c>
      <c r="T970" s="3">
        <v>3.2175E8</v>
      </c>
      <c r="U970" s="3">
        <v>2.9280843789E10</v>
      </c>
      <c r="V970" s="3">
        <v>2018.0</v>
      </c>
      <c r="W970" s="4" t="s">
        <v>8060</v>
      </c>
      <c r="X970" s="4" t="s">
        <v>8061</v>
      </c>
      <c r="Y970" s="4" t="s">
        <v>8194</v>
      </c>
      <c r="Z970" s="17">
        <v>45461.958333333336</v>
      </c>
      <c r="AA970" s="4" t="s">
        <v>8049</v>
      </c>
    </row>
    <row r="971" ht="14.25" customHeight="1">
      <c r="A971" s="11">
        <v>129.0</v>
      </c>
      <c r="B971" s="11">
        <v>10831.0</v>
      </c>
      <c r="C971" s="11">
        <v>2011.0</v>
      </c>
      <c r="D971" s="11">
        <v>2021.0</v>
      </c>
      <c r="E971" s="12" t="s">
        <v>8189</v>
      </c>
      <c r="F971" s="11">
        <v>11.0</v>
      </c>
      <c r="G971" s="12" t="s">
        <v>8121</v>
      </c>
      <c r="H971" s="11">
        <v>1.632392062E9</v>
      </c>
      <c r="I971" s="12" t="s">
        <v>8040</v>
      </c>
      <c r="J971" s="12" t="s">
        <v>8190</v>
      </c>
      <c r="K971" s="11">
        <v>6496.0</v>
      </c>
      <c r="L971" s="12" t="s">
        <v>8191</v>
      </c>
      <c r="M971" s="11">
        <v>3000.0</v>
      </c>
      <c r="N971" s="11">
        <v>3000.0</v>
      </c>
      <c r="O971" s="12" t="s">
        <v>8192</v>
      </c>
      <c r="P971" s="12" t="s">
        <v>8043</v>
      </c>
      <c r="Q971" s="12" t="s">
        <v>8193</v>
      </c>
      <c r="R971" s="12" t="s">
        <v>8199</v>
      </c>
      <c r="S971" s="12" t="s">
        <v>8198</v>
      </c>
      <c r="T971" s="11">
        <v>3.2175E8</v>
      </c>
      <c r="U971" s="11">
        <v>2.9280843789E10</v>
      </c>
      <c r="V971" s="11">
        <v>2018.0</v>
      </c>
      <c r="W971" s="12" t="s">
        <v>8060</v>
      </c>
      <c r="X971" s="12" t="s">
        <v>8124</v>
      </c>
      <c r="Y971" s="12" t="s">
        <v>8194</v>
      </c>
      <c r="Z971" s="18">
        <v>45461.958333333336</v>
      </c>
      <c r="AA971" s="12" t="s">
        <v>8049</v>
      </c>
    </row>
    <row r="972" ht="14.25" customHeight="1">
      <c r="A972" s="3">
        <v>129.0</v>
      </c>
      <c r="B972" s="3">
        <v>10831.0</v>
      </c>
      <c r="C972" s="3">
        <v>2011.0</v>
      </c>
      <c r="D972" s="3">
        <v>2021.0</v>
      </c>
      <c r="E972" s="4" t="s">
        <v>8189</v>
      </c>
      <c r="F972" s="3">
        <v>11.0</v>
      </c>
      <c r="G972" s="4" t="s">
        <v>8121</v>
      </c>
      <c r="H972" s="3">
        <v>1.632392062E9</v>
      </c>
      <c r="I972" s="4" t="s">
        <v>8040</v>
      </c>
      <c r="J972" s="4" t="s">
        <v>8190</v>
      </c>
      <c r="K972" s="3">
        <v>6496.0</v>
      </c>
      <c r="L972" s="4" t="s">
        <v>8191</v>
      </c>
      <c r="M972" s="3">
        <v>3000.0</v>
      </c>
      <c r="N972" s="3">
        <v>3000.0</v>
      </c>
      <c r="O972" s="4" t="s">
        <v>8192</v>
      </c>
      <c r="P972" s="4" t="s">
        <v>8043</v>
      </c>
      <c r="Q972" s="4" t="s">
        <v>8193</v>
      </c>
      <c r="R972" s="4" t="s">
        <v>8199</v>
      </c>
      <c r="S972" s="4" t="s">
        <v>8198</v>
      </c>
      <c r="T972" s="3">
        <v>3.2175E8</v>
      </c>
      <c r="U972" s="3">
        <v>2.9280843789E10</v>
      </c>
      <c r="V972" s="3">
        <v>2018.0</v>
      </c>
      <c r="W972" s="4" t="s">
        <v>8060</v>
      </c>
      <c r="X972" s="4" t="s">
        <v>8126</v>
      </c>
      <c r="Y972" s="4" t="s">
        <v>8194</v>
      </c>
      <c r="Z972" s="17">
        <v>45461.958333333336</v>
      </c>
      <c r="AA972" s="4" t="s">
        <v>8049</v>
      </c>
    </row>
    <row r="973" ht="14.25" customHeight="1">
      <c r="A973" s="11">
        <v>129.0</v>
      </c>
      <c r="B973" s="11">
        <v>10831.0</v>
      </c>
      <c r="C973" s="11">
        <v>2011.0</v>
      </c>
      <c r="D973" s="11">
        <v>2021.0</v>
      </c>
      <c r="E973" s="12" t="s">
        <v>8189</v>
      </c>
      <c r="F973" s="11">
        <v>11.0</v>
      </c>
      <c r="G973" s="12" t="s">
        <v>8121</v>
      </c>
      <c r="H973" s="11">
        <v>1.632392062E9</v>
      </c>
      <c r="I973" s="12" t="s">
        <v>8040</v>
      </c>
      <c r="J973" s="12" t="s">
        <v>8190</v>
      </c>
      <c r="K973" s="11">
        <v>6496.0</v>
      </c>
      <c r="L973" s="12" t="s">
        <v>8191</v>
      </c>
      <c r="M973" s="11">
        <v>3000.0</v>
      </c>
      <c r="N973" s="11">
        <v>3000.0</v>
      </c>
      <c r="O973" s="12" t="s">
        <v>8192</v>
      </c>
      <c r="P973" s="12" t="s">
        <v>8043</v>
      </c>
      <c r="Q973" s="12" t="s">
        <v>8193</v>
      </c>
      <c r="R973" s="12" t="s">
        <v>8199</v>
      </c>
      <c r="S973" s="12" t="s">
        <v>8198</v>
      </c>
      <c r="T973" s="11">
        <v>7.341492441E9</v>
      </c>
      <c r="U973" s="11">
        <v>2.8060790295E10</v>
      </c>
      <c r="V973" s="11">
        <v>2016.0</v>
      </c>
      <c r="W973" s="12" t="s">
        <v>8055</v>
      </c>
      <c r="X973" s="12" t="s">
        <v>8117</v>
      </c>
      <c r="Y973" s="12" t="s">
        <v>8194</v>
      </c>
      <c r="Z973" s="18">
        <v>45461.958333333336</v>
      </c>
      <c r="AA973" s="12" t="s">
        <v>8049</v>
      </c>
    </row>
    <row r="974" ht="14.25" customHeight="1">
      <c r="A974" s="3">
        <v>129.0</v>
      </c>
      <c r="B974" s="3">
        <v>10831.0</v>
      </c>
      <c r="C974" s="3">
        <v>2011.0</v>
      </c>
      <c r="D974" s="3">
        <v>2021.0</v>
      </c>
      <c r="E974" s="4" t="s">
        <v>8189</v>
      </c>
      <c r="F974" s="3">
        <v>11.0</v>
      </c>
      <c r="G974" s="4" t="s">
        <v>8121</v>
      </c>
      <c r="H974" s="3">
        <v>1.632392062E9</v>
      </c>
      <c r="I974" s="4" t="s">
        <v>8040</v>
      </c>
      <c r="J974" s="4" t="s">
        <v>8190</v>
      </c>
      <c r="K974" s="3">
        <v>6496.0</v>
      </c>
      <c r="L974" s="4" t="s">
        <v>8191</v>
      </c>
      <c r="M974" s="3">
        <v>3000.0</v>
      </c>
      <c r="N974" s="3">
        <v>3000.0</v>
      </c>
      <c r="O974" s="4" t="s">
        <v>8192</v>
      </c>
      <c r="P974" s="4" t="s">
        <v>8043</v>
      </c>
      <c r="Q974" s="4" t="s">
        <v>8193</v>
      </c>
      <c r="R974" s="4" t="s">
        <v>8199</v>
      </c>
      <c r="S974" s="4" t="s">
        <v>8198</v>
      </c>
      <c r="T974" s="3">
        <v>7.341492441E9</v>
      </c>
      <c r="U974" s="3">
        <v>2.8060790295E10</v>
      </c>
      <c r="V974" s="3">
        <v>2016.0</v>
      </c>
      <c r="W974" s="4" t="s">
        <v>8187</v>
      </c>
      <c r="X974" s="4" t="s">
        <v>8188</v>
      </c>
      <c r="Y974" s="4" t="s">
        <v>8194</v>
      </c>
      <c r="Z974" s="17">
        <v>45461.958333333336</v>
      </c>
      <c r="AA974" s="4" t="s">
        <v>8049</v>
      </c>
    </row>
    <row r="975" ht="14.25" customHeight="1">
      <c r="A975" s="11">
        <v>129.0</v>
      </c>
      <c r="B975" s="11">
        <v>10831.0</v>
      </c>
      <c r="C975" s="11">
        <v>2011.0</v>
      </c>
      <c r="D975" s="11">
        <v>2021.0</v>
      </c>
      <c r="E975" s="12" t="s">
        <v>8189</v>
      </c>
      <c r="F975" s="11">
        <v>11.0</v>
      </c>
      <c r="G975" s="12" t="s">
        <v>8121</v>
      </c>
      <c r="H975" s="11">
        <v>1.632392062E9</v>
      </c>
      <c r="I975" s="12" t="s">
        <v>8040</v>
      </c>
      <c r="J975" s="12" t="s">
        <v>8190</v>
      </c>
      <c r="K975" s="11">
        <v>6496.0</v>
      </c>
      <c r="L975" s="12" t="s">
        <v>8191</v>
      </c>
      <c r="M975" s="11">
        <v>3000.0</v>
      </c>
      <c r="N975" s="11">
        <v>3000.0</v>
      </c>
      <c r="O975" s="12" t="s">
        <v>8192</v>
      </c>
      <c r="P975" s="12" t="s">
        <v>8043</v>
      </c>
      <c r="Q975" s="12" t="s">
        <v>8193</v>
      </c>
      <c r="R975" s="12" t="s">
        <v>8199</v>
      </c>
      <c r="S975" s="12" t="s">
        <v>8198</v>
      </c>
      <c r="T975" s="11">
        <v>7.341492441E9</v>
      </c>
      <c r="U975" s="11">
        <v>2.8060790295E10</v>
      </c>
      <c r="V975" s="11">
        <v>2016.0</v>
      </c>
      <c r="W975" s="12" t="s">
        <v>8187</v>
      </c>
      <c r="X975" s="12" t="s">
        <v>8195</v>
      </c>
      <c r="Y975" s="12" t="s">
        <v>8194</v>
      </c>
      <c r="Z975" s="18">
        <v>45461.958333333336</v>
      </c>
      <c r="AA975" s="12" t="s">
        <v>8049</v>
      </c>
    </row>
    <row r="976" ht="14.25" customHeight="1">
      <c r="A976" s="3">
        <v>129.0</v>
      </c>
      <c r="B976" s="3">
        <v>10831.0</v>
      </c>
      <c r="C976" s="3">
        <v>2011.0</v>
      </c>
      <c r="D976" s="3">
        <v>2021.0</v>
      </c>
      <c r="E976" s="4" t="s">
        <v>8189</v>
      </c>
      <c r="F976" s="3">
        <v>11.0</v>
      </c>
      <c r="G976" s="4" t="s">
        <v>8121</v>
      </c>
      <c r="H976" s="3">
        <v>1.632392062E9</v>
      </c>
      <c r="I976" s="4" t="s">
        <v>8040</v>
      </c>
      <c r="J976" s="4" t="s">
        <v>8190</v>
      </c>
      <c r="K976" s="3">
        <v>6496.0</v>
      </c>
      <c r="L976" s="4" t="s">
        <v>8191</v>
      </c>
      <c r="M976" s="3">
        <v>3000.0</v>
      </c>
      <c r="N976" s="3">
        <v>3000.0</v>
      </c>
      <c r="O976" s="4" t="s">
        <v>8192</v>
      </c>
      <c r="P976" s="4" t="s">
        <v>8043</v>
      </c>
      <c r="Q976" s="4" t="s">
        <v>8193</v>
      </c>
      <c r="R976" s="4" t="s">
        <v>8199</v>
      </c>
      <c r="S976" s="4" t="s">
        <v>8198</v>
      </c>
      <c r="T976" s="3">
        <v>7.341492441E9</v>
      </c>
      <c r="U976" s="3">
        <v>2.8060790295E10</v>
      </c>
      <c r="V976" s="3">
        <v>2016.0</v>
      </c>
      <c r="W976" s="4" t="s">
        <v>8051</v>
      </c>
      <c r="X976" s="4" t="s">
        <v>8109</v>
      </c>
      <c r="Y976" s="4" t="s">
        <v>8194</v>
      </c>
      <c r="Z976" s="17">
        <v>45461.958333333336</v>
      </c>
      <c r="AA976" s="4" t="s">
        <v>8049</v>
      </c>
    </row>
    <row r="977" ht="14.25" customHeight="1">
      <c r="A977" s="11">
        <v>129.0</v>
      </c>
      <c r="B977" s="11">
        <v>10831.0</v>
      </c>
      <c r="C977" s="11">
        <v>2011.0</v>
      </c>
      <c r="D977" s="11">
        <v>2021.0</v>
      </c>
      <c r="E977" s="12" t="s">
        <v>8189</v>
      </c>
      <c r="F977" s="11">
        <v>11.0</v>
      </c>
      <c r="G977" s="12" t="s">
        <v>8121</v>
      </c>
      <c r="H977" s="11">
        <v>1.632392062E9</v>
      </c>
      <c r="I977" s="12" t="s">
        <v>8040</v>
      </c>
      <c r="J977" s="12" t="s">
        <v>8190</v>
      </c>
      <c r="K977" s="11">
        <v>6496.0</v>
      </c>
      <c r="L977" s="12" t="s">
        <v>8191</v>
      </c>
      <c r="M977" s="11">
        <v>3000.0</v>
      </c>
      <c r="N977" s="11">
        <v>3000.0</v>
      </c>
      <c r="O977" s="12" t="s">
        <v>8192</v>
      </c>
      <c r="P977" s="12" t="s">
        <v>8043</v>
      </c>
      <c r="Q977" s="12" t="s">
        <v>8193</v>
      </c>
      <c r="R977" s="12" t="s">
        <v>8199</v>
      </c>
      <c r="S977" s="12" t="s">
        <v>8198</v>
      </c>
      <c r="T977" s="11">
        <v>7.341492441E9</v>
      </c>
      <c r="U977" s="11">
        <v>2.8060790295E10</v>
      </c>
      <c r="V977" s="11">
        <v>2016.0</v>
      </c>
      <c r="W977" s="12" t="s">
        <v>8133</v>
      </c>
      <c r="X977" s="12" t="s">
        <v>8196</v>
      </c>
      <c r="Y977" s="12" t="s">
        <v>8194</v>
      </c>
      <c r="Z977" s="18">
        <v>45461.958333333336</v>
      </c>
      <c r="AA977" s="12" t="s">
        <v>8049</v>
      </c>
    </row>
    <row r="978" ht="14.25" customHeight="1">
      <c r="A978" s="3">
        <v>129.0</v>
      </c>
      <c r="B978" s="3">
        <v>10831.0</v>
      </c>
      <c r="C978" s="3">
        <v>2011.0</v>
      </c>
      <c r="D978" s="3">
        <v>2021.0</v>
      </c>
      <c r="E978" s="4" t="s">
        <v>8189</v>
      </c>
      <c r="F978" s="3">
        <v>11.0</v>
      </c>
      <c r="G978" s="4" t="s">
        <v>8121</v>
      </c>
      <c r="H978" s="3">
        <v>1.632392062E9</v>
      </c>
      <c r="I978" s="4" t="s">
        <v>8040</v>
      </c>
      <c r="J978" s="4" t="s">
        <v>8190</v>
      </c>
      <c r="K978" s="3">
        <v>6496.0</v>
      </c>
      <c r="L978" s="4" t="s">
        <v>8191</v>
      </c>
      <c r="M978" s="3">
        <v>3000.0</v>
      </c>
      <c r="N978" s="3">
        <v>3000.0</v>
      </c>
      <c r="O978" s="4" t="s">
        <v>8192</v>
      </c>
      <c r="P978" s="4" t="s">
        <v>8043</v>
      </c>
      <c r="Q978" s="4" t="s">
        <v>8193</v>
      </c>
      <c r="R978" s="4" t="s">
        <v>8199</v>
      </c>
      <c r="S978" s="4" t="s">
        <v>8198</v>
      </c>
      <c r="T978" s="3">
        <v>7.341492441E9</v>
      </c>
      <c r="U978" s="3">
        <v>2.8060790295E10</v>
      </c>
      <c r="V978" s="3">
        <v>2016.0</v>
      </c>
      <c r="W978" s="4" t="s">
        <v>8133</v>
      </c>
      <c r="X978" s="4" t="s">
        <v>8134</v>
      </c>
      <c r="Y978" s="4" t="s">
        <v>8194</v>
      </c>
      <c r="Z978" s="17">
        <v>45461.958333333336</v>
      </c>
      <c r="AA978" s="4" t="s">
        <v>8049</v>
      </c>
    </row>
    <row r="979" ht="14.25" customHeight="1">
      <c r="A979" s="11">
        <v>129.0</v>
      </c>
      <c r="B979" s="11">
        <v>10831.0</v>
      </c>
      <c r="C979" s="11">
        <v>2011.0</v>
      </c>
      <c r="D979" s="11">
        <v>2021.0</v>
      </c>
      <c r="E979" s="12" t="s">
        <v>8189</v>
      </c>
      <c r="F979" s="11">
        <v>11.0</v>
      </c>
      <c r="G979" s="12" t="s">
        <v>8121</v>
      </c>
      <c r="H979" s="11">
        <v>1.632392062E9</v>
      </c>
      <c r="I979" s="12" t="s">
        <v>8040</v>
      </c>
      <c r="J979" s="12" t="s">
        <v>8190</v>
      </c>
      <c r="K979" s="11">
        <v>6496.0</v>
      </c>
      <c r="L979" s="12" t="s">
        <v>8191</v>
      </c>
      <c r="M979" s="11">
        <v>3000.0</v>
      </c>
      <c r="N979" s="11">
        <v>3000.0</v>
      </c>
      <c r="O979" s="12" t="s">
        <v>8192</v>
      </c>
      <c r="P979" s="12" t="s">
        <v>8043</v>
      </c>
      <c r="Q979" s="12" t="s">
        <v>8193</v>
      </c>
      <c r="R979" s="12" t="s">
        <v>8199</v>
      </c>
      <c r="S979" s="12" t="s">
        <v>8198</v>
      </c>
      <c r="T979" s="11">
        <v>7.341492441E9</v>
      </c>
      <c r="U979" s="11">
        <v>2.8060790295E10</v>
      </c>
      <c r="V979" s="11">
        <v>2016.0</v>
      </c>
      <c r="W979" s="12" t="s">
        <v>8133</v>
      </c>
      <c r="X979" s="12" t="s">
        <v>8197</v>
      </c>
      <c r="Y979" s="12" t="s">
        <v>8194</v>
      </c>
      <c r="Z979" s="18">
        <v>45461.958333333336</v>
      </c>
      <c r="AA979" s="12" t="s">
        <v>8049</v>
      </c>
    </row>
    <row r="980" ht="14.25" customHeight="1">
      <c r="A980" s="3">
        <v>129.0</v>
      </c>
      <c r="B980" s="3">
        <v>10831.0</v>
      </c>
      <c r="C980" s="3">
        <v>2011.0</v>
      </c>
      <c r="D980" s="3">
        <v>2021.0</v>
      </c>
      <c r="E980" s="4" t="s">
        <v>8189</v>
      </c>
      <c r="F980" s="3">
        <v>11.0</v>
      </c>
      <c r="G980" s="4" t="s">
        <v>8121</v>
      </c>
      <c r="H980" s="3">
        <v>1.632392062E9</v>
      </c>
      <c r="I980" s="4" t="s">
        <v>8040</v>
      </c>
      <c r="J980" s="4" t="s">
        <v>8190</v>
      </c>
      <c r="K980" s="3">
        <v>6496.0</v>
      </c>
      <c r="L980" s="4" t="s">
        <v>8191</v>
      </c>
      <c r="M980" s="3">
        <v>3000.0</v>
      </c>
      <c r="N980" s="3">
        <v>3000.0</v>
      </c>
      <c r="O980" s="4" t="s">
        <v>8192</v>
      </c>
      <c r="P980" s="4" t="s">
        <v>8043</v>
      </c>
      <c r="Q980" s="4" t="s">
        <v>8193</v>
      </c>
      <c r="R980" s="4" t="s">
        <v>8199</v>
      </c>
      <c r="S980" s="4" t="s">
        <v>8198</v>
      </c>
      <c r="T980" s="3">
        <v>7.341492441E9</v>
      </c>
      <c r="U980" s="3">
        <v>2.8060790295E10</v>
      </c>
      <c r="V980" s="3">
        <v>2016.0</v>
      </c>
      <c r="W980" s="4" t="s">
        <v>8060</v>
      </c>
      <c r="X980" s="4" t="s">
        <v>8061</v>
      </c>
      <c r="Y980" s="4" t="s">
        <v>8194</v>
      </c>
      <c r="Z980" s="17">
        <v>45461.958333333336</v>
      </c>
      <c r="AA980" s="4" t="s">
        <v>8049</v>
      </c>
    </row>
    <row r="981" ht="14.25" customHeight="1">
      <c r="A981" s="11">
        <v>129.0</v>
      </c>
      <c r="B981" s="11">
        <v>10831.0</v>
      </c>
      <c r="C981" s="11">
        <v>2011.0</v>
      </c>
      <c r="D981" s="11">
        <v>2021.0</v>
      </c>
      <c r="E981" s="12" t="s">
        <v>8189</v>
      </c>
      <c r="F981" s="11">
        <v>11.0</v>
      </c>
      <c r="G981" s="12" t="s">
        <v>8121</v>
      </c>
      <c r="H981" s="11">
        <v>1.632392062E9</v>
      </c>
      <c r="I981" s="12" t="s">
        <v>8040</v>
      </c>
      <c r="J981" s="12" t="s">
        <v>8190</v>
      </c>
      <c r="K981" s="11">
        <v>6496.0</v>
      </c>
      <c r="L981" s="12" t="s">
        <v>8191</v>
      </c>
      <c r="M981" s="11">
        <v>3000.0</v>
      </c>
      <c r="N981" s="11">
        <v>3000.0</v>
      </c>
      <c r="O981" s="12" t="s">
        <v>8192</v>
      </c>
      <c r="P981" s="12" t="s">
        <v>8043</v>
      </c>
      <c r="Q981" s="12" t="s">
        <v>8193</v>
      </c>
      <c r="R981" s="12" t="s">
        <v>8199</v>
      </c>
      <c r="S981" s="12" t="s">
        <v>8198</v>
      </c>
      <c r="T981" s="11">
        <v>7.341492441E9</v>
      </c>
      <c r="U981" s="11">
        <v>2.8060790295E10</v>
      </c>
      <c r="V981" s="11">
        <v>2016.0</v>
      </c>
      <c r="W981" s="12" t="s">
        <v>8060</v>
      </c>
      <c r="X981" s="12" t="s">
        <v>8124</v>
      </c>
      <c r="Y981" s="12" t="s">
        <v>8194</v>
      </c>
      <c r="Z981" s="18">
        <v>45461.958333333336</v>
      </c>
      <c r="AA981" s="12" t="s">
        <v>8049</v>
      </c>
    </row>
    <row r="982" ht="14.25" customHeight="1">
      <c r="A982" s="3">
        <v>129.0</v>
      </c>
      <c r="B982" s="3">
        <v>10831.0</v>
      </c>
      <c r="C982" s="3">
        <v>2011.0</v>
      </c>
      <c r="D982" s="3">
        <v>2021.0</v>
      </c>
      <c r="E982" s="4" t="s">
        <v>8189</v>
      </c>
      <c r="F982" s="3">
        <v>11.0</v>
      </c>
      <c r="G982" s="4" t="s">
        <v>8121</v>
      </c>
      <c r="H982" s="3">
        <v>1.632392062E9</v>
      </c>
      <c r="I982" s="4" t="s">
        <v>8040</v>
      </c>
      <c r="J982" s="4" t="s">
        <v>8190</v>
      </c>
      <c r="K982" s="3">
        <v>6496.0</v>
      </c>
      <c r="L982" s="4" t="s">
        <v>8191</v>
      </c>
      <c r="M982" s="3">
        <v>3000.0</v>
      </c>
      <c r="N982" s="3">
        <v>3000.0</v>
      </c>
      <c r="O982" s="4" t="s">
        <v>8192</v>
      </c>
      <c r="P982" s="4" t="s">
        <v>8043</v>
      </c>
      <c r="Q982" s="4" t="s">
        <v>8193</v>
      </c>
      <c r="R982" s="4" t="s">
        <v>8199</v>
      </c>
      <c r="S982" s="4" t="s">
        <v>8198</v>
      </c>
      <c r="T982" s="3">
        <v>7.341492441E9</v>
      </c>
      <c r="U982" s="3">
        <v>2.8060790295E10</v>
      </c>
      <c r="V982" s="3">
        <v>2016.0</v>
      </c>
      <c r="W982" s="4" t="s">
        <v>8060</v>
      </c>
      <c r="X982" s="4" t="s">
        <v>8126</v>
      </c>
      <c r="Y982" s="4" t="s">
        <v>8194</v>
      </c>
      <c r="Z982" s="17">
        <v>45461.958333333336</v>
      </c>
      <c r="AA982" s="4" t="s">
        <v>8049</v>
      </c>
    </row>
    <row r="983" ht="14.25" customHeight="1">
      <c r="A983" s="11">
        <v>126.0</v>
      </c>
      <c r="B983" s="11">
        <v>1729.0</v>
      </c>
      <c r="C983" s="11">
        <v>2007.0</v>
      </c>
      <c r="D983" s="11">
        <v>2023.0</v>
      </c>
      <c r="E983" s="12" t="s">
        <v>8200</v>
      </c>
      <c r="F983" s="11">
        <v>17.0</v>
      </c>
      <c r="G983" s="12" t="s">
        <v>7618</v>
      </c>
      <c r="H983" s="11">
        <v>1.314659961E9</v>
      </c>
      <c r="I983" s="12" t="s">
        <v>8040</v>
      </c>
      <c r="J983" s="12" t="s">
        <v>128</v>
      </c>
      <c r="K983" s="11">
        <v>10076.0</v>
      </c>
      <c r="L983" s="12" t="s">
        <v>8201</v>
      </c>
      <c r="M983" s="11">
        <v>0.0</v>
      </c>
      <c r="N983" s="11">
        <v>0.0</v>
      </c>
      <c r="O983" s="12" t="s">
        <v>8115</v>
      </c>
      <c r="P983" s="12" t="s">
        <v>8043</v>
      </c>
      <c r="Q983" s="12" t="s">
        <v>8116</v>
      </c>
      <c r="R983" s="12" t="s">
        <v>8202</v>
      </c>
      <c r="S983" s="12" t="s">
        <v>8203</v>
      </c>
      <c r="T983" s="11">
        <v>2.9615762E8</v>
      </c>
      <c r="U983" s="11">
        <v>2.9615762078E10</v>
      </c>
      <c r="V983" s="11">
        <v>2020.0</v>
      </c>
      <c r="W983" s="12" t="s">
        <v>8051</v>
      </c>
      <c r="X983" s="12" t="s">
        <v>8052</v>
      </c>
      <c r="Y983" s="12" t="s">
        <v>8204</v>
      </c>
      <c r="Z983" s="18">
        <v>45461.958333333336</v>
      </c>
      <c r="AA983" s="12" t="s">
        <v>8049</v>
      </c>
    </row>
    <row r="984" ht="14.25" customHeight="1">
      <c r="A984" s="3">
        <v>126.0</v>
      </c>
      <c r="B984" s="3">
        <v>1729.0</v>
      </c>
      <c r="C984" s="3">
        <v>2007.0</v>
      </c>
      <c r="D984" s="3">
        <v>2023.0</v>
      </c>
      <c r="E984" s="4" t="s">
        <v>8200</v>
      </c>
      <c r="F984" s="3">
        <v>17.0</v>
      </c>
      <c r="G984" s="4" t="s">
        <v>7618</v>
      </c>
      <c r="H984" s="3">
        <v>1.314659961E9</v>
      </c>
      <c r="I984" s="4" t="s">
        <v>8040</v>
      </c>
      <c r="J984" s="4" t="s">
        <v>128</v>
      </c>
      <c r="K984" s="3">
        <v>10076.0</v>
      </c>
      <c r="L984" s="4" t="s">
        <v>8201</v>
      </c>
      <c r="M984" s="3">
        <v>0.0</v>
      </c>
      <c r="N984" s="3">
        <v>0.0</v>
      </c>
      <c r="O984" s="4" t="s">
        <v>8115</v>
      </c>
      <c r="P984" s="4" t="s">
        <v>8043</v>
      </c>
      <c r="Q984" s="4" t="s">
        <v>8116</v>
      </c>
      <c r="R984" s="4" t="s">
        <v>8093</v>
      </c>
      <c r="S984" s="4" t="s">
        <v>8094</v>
      </c>
      <c r="T984" s="3">
        <v>1.2596223E7</v>
      </c>
      <c r="U984" s="3">
        <v>3.25962226E8</v>
      </c>
      <c r="V984" s="3">
        <v>2020.0</v>
      </c>
      <c r="W984" s="4" t="s">
        <v>8051</v>
      </c>
      <c r="X984" s="4" t="s">
        <v>8052</v>
      </c>
      <c r="Y984" s="4" t="s">
        <v>8204</v>
      </c>
      <c r="Z984" s="17">
        <v>45461.958333333336</v>
      </c>
      <c r="AA984" s="4" t="s">
        <v>8049</v>
      </c>
    </row>
    <row r="985" ht="14.25" customHeight="1">
      <c r="A985" s="11">
        <v>126.0</v>
      </c>
      <c r="B985" s="11">
        <v>1729.0</v>
      </c>
      <c r="C985" s="11">
        <v>2007.0</v>
      </c>
      <c r="D985" s="11">
        <v>2023.0</v>
      </c>
      <c r="E985" s="12" t="s">
        <v>8200</v>
      </c>
      <c r="F985" s="11">
        <v>17.0</v>
      </c>
      <c r="G985" s="12" t="s">
        <v>7618</v>
      </c>
      <c r="H985" s="11">
        <v>1.314659961E9</v>
      </c>
      <c r="I985" s="12" t="s">
        <v>8040</v>
      </c>
      <c r="J985" s="12" t="s">
        <v>128</v>
      </c>
      <c r="K985" s="11">
        <v>10076.0</v>
      </c>
      <c r="L985" s="12" t="s">
        <v>8201</v>
      </c>
      <c r="M985" s="11">
        <v>0.0</v>
      </c>
      <c r="N985" s="11">
        <v>0.0</v>
      </c>
      <c r="O985" s="12" t="s">
        <v>8115</v>
      </c>
      <c r="P985" s="12" t="s">
        <v>8043</v>
      </c>
      <c r="Q985" s="12" t="s">
        <v>8116</v>
      </c>
      <c r="R985" s="12" t="s">
        <v>8093</v>
      </c>
      <c r="S985" s="12" t="s">
        <v>8094</v>
      </c>
      <c r="T985" s="11">
        <v>5.4768813E7</v>
      </c>
      <c r="U985" s="11">
        <v>5.476881224E9</v>
      </c>
      <c r="V985" s="11">
        <v>2021.0</v>
      </c>
      <c r="W985" s="12" t="s">
        <v>8051</v>
      </c>
      <c r="X985" s="12" t="s">
        <v>8052</v>
      </c>
      <c r="Y985" s="12" t="s">
        <v>8204</v>
      </c>
      <c r="Z985" s="18">
        <v>45461.958333333336</v>
      </c>
      <c r="AA985" s="12" t="s">
        <v>8049</v>
      </c>
    </row>
    <row r="986" ht="14.25" customHeight="1">
      <c r="A986" s="3">
        <v>126.0</v>
      </c>
      <c r="B986" s="3">
        <v>1729.0</v>
      </c>
      <c r="C986" s="3">
        <v>2007.0</v>
      </c>
      <c r="D986" s="3">
        <v>2023.0</v>
      </c>
      <c r="E986" s="4" t="s">
        <v>8200</v>
      </c>
      <c r="F986" s="3">
        <v>17.0</v>
      </c>
      <c r="G986" s="4" t="s">
        <v>7618</v>
      </c>
      <c r="H986" s="3">
        <v>1.314659961E9</v>
      </c>
      <c r="I986" s="4" t="s">
        <v>8040</v>
      </c>
      <c r="J986" s="4" t="s">
        <v>128</v>
      </c>
      <c r="K986" s="3">
        <v>10076.0</v>
      </c>
      <c r="L986" s="4" t="s">
        <v>8201</v>
      </c>
      <c r="M986" s="3">
        <v>0.0</v>
      </c>
      <c r="N986" s="3">
        <v>0.0</v>
      </c>
      <c r="O986" s="4" t="s">
        <v>8115</v>
      </c>
      <c r="P986" s="4" t="s">
        <v>8043</v>
      </c>
      <c r="Q986" s="4" t="s">
        <v>8116</v>
      </c>
      <c r="R986" s="4" t="s">
        <v>8093</v>
      </c>
      <c r="S986" s="4" t="s">
        <v>8203</v>
      </c>
      <c r="T986" s="3">
        <v>0.0</v>
      </c>
      <c r="U986" s="3">
        <v>0.0</v>
      </c>
      <c r="V986" s="3">
        <v>2020.0</v>
      </c>
      <c r="W986" s="4" t="s">
        <v>8051</v>
      </c>
      <c r="X986" s="4" t="s">
        <v>8052</v>
      </c>
      <c r="Y986" s="4" t="s">
        <v>8204</v>
      </c>
      <c r="Z986" s="17">
        <v>45461.958333333336</v>
      </c>
      <c r="AA986" s="4" t="s">
        <v>8049</v>
      </c>
    </row>
    <row r="987" ht="14.25" customHeight="1">
      <c r="A987" s="11">
        <v>126.0</v>
      </c>
      <c r="B987" s="11">
        <v>1729.0</v>
      </c>
      <c r="C987" s="11">
        <v>2007.0</v>
      </c>
      <c r="D987" s="11">
        <v>2023.0</v>
      </c>
      <c r="E987" s="12" t="s">
        <v>8200</v>
      </c>
      <c r="F987" s="11">
        <v>17.0</v>
      </c>
      <c r="G987" s="12" t="s">
        <v>7618</v>
      </c>
      <c r="H987" s="11">
        <v>1.314659961E9</v>
      </c>
      <c r="I987" s="12" t="s">
        <v>8040</v>
      </c>
      <c r="J987" s="12" t="s">
        <v>128</v>
      </c>
      <c r="K987" s="11">
        <v>10076.0</v>
      </c>
      <c r="L987" s="12" t="s">
        <v>8201</v>
      </c>
      <c r="M987" s="11">
        <v>0.0</v>
      </c>
      <c r="N987" s="11">
        <v>0.0</v>
      </c>
      <c r="O987" s="12" t="s">
        <v>8115</v>
      </c>
      <c r="P987" s="12" t="s">
        <v>8043</v>
      </c>
      <c r="Q987" s="12" t="s">
        <v>8116</v>
      </c>
      <c r="R987" s="12" t="s">
        <v>35</v>
      </c>
      <c r="S987" s="12" t="s">
        <v>8045</v>
      </c>
      <c r="T987" s="11">
        <v>0.0</v>
      </c>
      <c r="U987" s="11">
        <v>0.0</v>
      </c>
      <c r="V987" s="11">
        <v>2020.0</v>
      </c>
      <c r="W987" s="12" t="s">
        <v>8051</v>
      </c>
      <c r="X987" s="12" t="s">
        <v>8052</v>
      </c>
      <c r="Y987" s="12" t="s">
        <v>8204</v>
      </c>
      <c r="Z987" s="18">
        <v>45461.958333333336</v>
      </c>
      <c r="AA987" s="12" t="s">
        <v>8049</v>
      </c>
    </row>
    <row r="988" ht="14.25" customHeight="1">
      <c r="A988" s="3">
        <v>126.0</v>
      </c>
      <c r="B988" s="3">
        <v>1729.0</v>
      </c>
      <c r="C988" s="3">
        <v>2007.0</v>
      </c>
      <c r="D988" s="3">
        <v>2023.0</v>
      </c>
      <c r="E988" s="4" t="s">
        <v>8200</v>
      </c>
      <c r="F988" s="3">
        <v>17.0</v>
      </c>
      <c r="G988" s="4" t="s">
        <v>7618</v>
      </c>
      <c r="H988" s="3">
        <v>1.314659961E9</v>
      </c>
      <c r="I988" s="4" t="s">
        <v>8040</v>
      </c>
      <c r="J988" s="4" t="s">
        <v>128</v>
      </c>
      <c r="K988" s="3">
        <v>10076.0</v>
      </c>
      <c r="L988" s="4" t="s">
        <v>8201</v>
      </c>
      <c r="M988" s="3">
        <v>0.0</v>
      </c>
      <c r="N988" s="3">
        <v>0.0</v>
      </c>
      <c r="O988" s="4" t="s">
        <v>8115</v>
      </c>
      <c r="P988" s="4" t="s">
        <v>8043</v>
      </c>
      <c r="Q988" s="4" t="s">
        <v>8116</v>
      </c>
      <c r="R988" s="4" t="s">
        <v>35</v>
      </c>
      <c r="S988" s="4" t="s">
        <v>8045</v>
      </c>
      <c r="T988" s="3">
        <v>1.3E8</v>
      </c>
      <c r="U988" s="3">
        <v>0.0</v>
      </c>
      <c r="V988" s="3">
        <v>2017.0</v>
      </c>
      <c r="W988" s="4" t="s">
        <v>8051</v>
      </c>
      <c r="X988" s="4" t="s">
        <v>8052</v>
      </c>
      <c r="Y988" s="4" t="s">
        <v>8204</v>
      </c>
      <c r="Z988" s="17">
        <v>45461.958333333336</v>
      </c>
      <c r="AA988" s="4" t="s">
        <v>8049</v>
      </c>
    </row>
    <row r="989" ht="14.25" customHeight="1">
      <c r="A989" s="11">
        <v>126.0</v>
      </c>
      <c r="B989" s="11">
        <v>1729.0</v>
      </c>
      <c r="C989" s="11">
        <v>2007.0</v>
      </c>
      <c r="D989" s="11">
        <v>2023.0</v>
      </c>
      <c r="E989" s="12" t="s">
        <v>8200</v>
      </c>
      <c r="F989" s="11">
        <v>17.0</v>
      </c>
      <c r="G989" s="12" t="s">
        <v>7618</v>
      </c>
      <c r="H989" s="11">
        <v>1.314659961E9</v>
      </c>
      <c r="I989" s="12" t="s">
        <v>8040</v>
      </c>
      <c r="J989" s="12" t="s">
        <v>128</v>
      </c>
      <c r="K989" s="11">
        <v>10076.0</v>
      </c>
      <c r="L989" s="12" t="s">
        <v>8201</v>
      </c>
      <c r="M989" s="11">
        <v>0.0</v>
      </c>
      <c r="N989" s="11">
        <v>0.0</v>
      </c>
      <c r="O989" s="12" t="s">
        <v>8115</v>
      </c>
      <c r="P989" s="12" t="s">
        <v>8043</v>
      </c>
      <c r="Q989" s="12" t="s">
        <v>8116</v>
      </c>
      <c r="R989" s="12" t="s">
        <v>35</v>
      </c>
      <c r="S989" s="12" t="s">
        <v>8045</v>
      </c>
      <c r="T989" s="11">
        <v>3.01896771E8</v>
      </c>
      <c r="U989" s="11">
        <v>2.9385085358E10</v>
      </c>
      <c r="V989" s="11">
        <v>2022.0</v>
      </c>
      <c r="W989" s="12" t="s">
        <v>8051</v>
      </c>
      <c r="X989" s="12" t="s">
        <v>8052</v>
      </c>
      <c r="Y989" s="12" t="s">
        <v>8204</v>
      </c>
      <c r="Z989" s="18">
        <v>45461.958333333336</v>
      </c>
      <c r="AA989" s="12" t="s">
        <v>8049</v>
      </c>
    </row>
    <row r="990" ht="14.25" customHeight="1">
      <c r="A990" s="3">
        <v>126.0</v>
      </c>
      <c r="B990" s="3">
        <v>1729.0</v>
      </c>
      <c r="C990" s="3">
        <v>2007.0</v>
      </c>
      <c r="D990" s="3">
        <v>2023.0</v>
      </c>
      <c r="E990" s="4" t="s">
        <v>8200</v>
      </c>
      <c r="F990" s="3">
        <v>17.0</v>
      </c>
      <c r="G990" s="4" t="s">
        <v>7618</v>
      </c>
      <c r="H990" s="3">
        <v>1.314659961E9</v>
      </c>
      <c r="I990" s="4" t="s">
        <v>8040</v>
      </c>
      <c r="J990" s="4" t="s">
        <v>128</v>
      </c>
      <c r="K990" s="3">
        <v>10076.0</v>
      </c>
      <c r="L990" s="4" t="s">
        <v>8201</v>
      </c>
      <c r="M990" s="3">
        <v>0.0</v>
      </c>
      <c r="N990" s="3">
        <v>0.0</v>
      </c>
      <c r="O990" s="4" t="s">
        <v>8115</v>
      </c>
      <c r="P990" s="4" t="s">
        <v>8043</v>
      </c>
      <c r="Q990" s="4" t="s">
        <v>8116</v>
      </c>
      <c r="R990" s="4" t="s">
        <v>35</v>
      </c>
      <c r="S990" s="4" t="s">
        <v>8045</v>
      </c>
      <c r="T990" s="3">
        <v>5.7740623823E10</v>
      </c>
      <c r="U990" s="3">
        <v>5.7740623823E10</v>
      </c>
      <c r="V990" s="3">
        <v>2023.0</v>
      </c>
      <c r="W990" s="4" t="s">
        <v>8051</v>
      </c>
      <c r="X990" s="4" t="s">
        <v>8052</v>
      </c>
      <c r="Y990" s="4" t="s">
        <v>8204</v>
      </c>
      <c r="Z990" s="17">
        <v>45461.958333333336</v>
      </c>
      <c r="AA990" s="4" t="s">
        <v>8049</v>
      </c>
    </row>
    <row r="991" ht="14.25" customHeight="1">
      <c r="A991" s="11">
        <v>126.0</v>
      </c>
      <c r="B991" s="11">
        <v>1729.0</v>
      </c>
      <c r="C991" s="11">
        <v>2007.0</v>
      </c>
      <c r="D991" s="11">
        <v>2023.0</v>
      </c>
      <c r="E991" s="12" t="s">
        <v>8200</v>
      </c>
      <c r="F991" s="11">
        <v>17.0</v>
      </c>
      <c r="G991" s="12" t="s">
        <v>7618</v>
      </c>
      <c r="H991" s="11">
        <v>1.314659961E9</v>
      </c>
      <c r="I991" s="12" t="s">
        <v>8040</v>
      </c>
      <c r="J991" s="12" t="s">
        <v>128</v>
      </c>
      <c r="K991" s="11">
        <v>10076.0</v>
      </c>
      <c r="L991" s="12" t="s">
        <v>8201</v>
      </c>
      <c r="M991" s="11">
        <v>0.0</v>
      </c>
      <c r="N991" s="11">
        <v>0.0</v>
      </c>
      <c r="O991" s="12" t="s">
        <v>8115</v>
      </c>
      <c r="P991" s="12" t="s">
        <v>8043</v>
      </c>
      <c r="Q991" s="12" t="s">
        <v>8116</v>
      </c>
      <c r="R991" s="12" t="s">
        <v>35</v>
      </c>
      <c r="S991" s="12" t="s">
        <v>8045</v>
      </c>
      <c r="T991" s="11">
        <v>7.0E7</v>
      </c>
      <c r="U991" s="11">
        <v>7.0E7</v>
      </c>
      <c r="V991" s="11">
        <v>2016.0</v>
      </c>
      <c r="W991" s="12" t="s">
        <v>8051</v>
      </c>
      <c r="X991" s="12" t="s">
        <v>8052</v>
      </c>
      <c r="Y991" s="12" t="s">
        <v>8204</v>
      </c>
      <c r="Z991" s="18">
        <v>45461.958333333336</v>
      </c>
      <c r="AA991" s="12" t="s">
        <v>8049</v>
      </c>
    </row>
    <row r="992" ht="14.25" customHeight="1">
      <c r="A992" s="3">
        <v>10.0</v>
      </c>
      <c r="B992" s="3">
        <v>11327.0</v>
      </c>
      <c r="C992" s="3">
        <v>2012.0</v>
      </c>
      <c r="D992" s="3">
        <v>2021.0</v>
      </c>
      <c r="E992" s="4" t="s">
        <v>8205</v>
      </c>
      <c r="F992" s="3">
        <v>10.0</v>
      </c>
      <c r="G992" s="4" t="s">
        <v>8121</v>
      </c>
      <c r="H992" s="3">
        <v>4.5E8</v>
      </c>
      <c r="I992" s="4" t="s">
        <v>8206</v>
      </c>
      <c r="J992" s="4" t="s">
        <v>8190</v>
      </c>
      <c r="K992" s="3">
        <v>4602.0</v>
      </c>
      <c r="L992" s="4" t="s">
        <v>8142</v>
      </c>
      <c r="M992" s="3">
        <v>4.0</v>
      </c>
      <c r="N992" s="3">
        <v>3.0</v>
      </c>
      <c r="O992" s="4" t="s">
        <v>8143</v>
      </c>
      <c r="P992" s="4" t="s">
        <v>8043</v>
      </c>
      <c r="Q992" s="4" t="s">
        <v>8207</v>
      </c>
      <c r="R992" s="4" t="s">
        <v>35</v>
      </c>
      <c r="S992" s="4" t="s">
        <v>8127</v>
      </c>
      <c r="T992" s="3">
        <v>0.0</v>
      </c>
      <c r="U992" s="3">
        <v>3.1358227E7</v>
      </c>
      <c r="V992" s="3">
        <v>2017.0</v>
      </c>
      <c r="W992" s="4" t="s">
        <v>8208</v>
      </c>
      <c r="X992" s="4" t="s">
        <v>8072</v>
      </c>
      <c r="Y992" s="4" t="s">
        <v>8208</v>
      </c>
      <c r="Z992" s="17">
        <v>45461.958333333336</v>
      </c>
      <c r="AA992" s="4" t="s">
        <v>8049</v>
      </c>
    </row>
    <row r="993" ht="14.25" customHeight="1">
      <c r="A993" s="11">
        <v>10.0</v>
      </c>
      <c r="B993" s="11">
        <v>11327.0</v>
      </c>
      <c r="C993" s="11">
        <v>2012.0</v>
      </c>
      <c r="D993" s="11">
        <v>2021.0</v>
      </c>
      <c r="E993" s="12" t="s">
        <v>8205</v>
      </c>
      <c r="F993" s="11">
        <v>10.0</v>
      </c>
      <c r="G993" s="12" t="s">
        <v>8121</v>
      </c>
      <c r="H993" s="11">
        <v>4.5E8</v>
      </c>
      <c r="I993" s="12" t="s">
        <v>8206</v>
      </c>
      <c r="J993" s="12" t="s">
        <v>8190</v>
      </c>
      <c r="K993" s="11">
        <v>4602.0</v>
      </c>
      <c r="L993" s="12" t="s">
        <v>8142</v>
      </c>
      <c r="M993" s="11">
        <v>4.0</v>
      </c>
      <c r="N993" s="11">
        <v>3.0</v>
      </c>
      <c r="O993" s="12" t="s">
        <v>8143</v>
      </c>
      <c r="P993" s="12" t="s">
        <v>8043</v>
      </c>
      <c r="Q993" s="12" t="s">
        <v>8207</v>
      </c>
      <c r="R993" s="12" t="s">
        <v>35</v>
      </c>
      <c r="S993" s="12" t="s">
        <v>8127</v>
      </c>
      <c r="T993" s="11">
        <v>1.0E7</v>
      </c>
      <c r="U993" s="11">
        <v>4.63397157E8</v>
      </c>
      <c r="V993" s="11">
        <v>2016.0</v>
      </c>
      <c r="W993" s="12" t="s">
        <v>8208</v>
      </c>
      <c r="X993" s="12" t="s">
        <v>8072</v>
      </c>
      <c r="Y993" s="12" t="s">
        <v>8208</v>
      </c>
      <c r="Z993" s="18">
        <v>45461.958333333336</v>
      </c>
      <c r="AA993" s="12" t="s">
        <v>8049</v>
      </c>
    </row>
    <row r="994" ht="14.25" customHeight="1">
      <c r="A994" s="3">
        <v>10.0</v>
      </c>
      <c r="B994" s="3">
        <v>11327.0</v>
      </c>
      <c r="C994" s="3">
        <v>2012.0</v>
      </c>
      <c r="D994" s="3">
        <v>2021.0</v>
      </c>
      <c r="E994" s="4" t="s">
        <v>8205</v>
      </c>
      <c r="F994" s="3">
        <v>10.0</v>
      </c>
      <c r="G994" s="4" t="s">
        <v>8121</v>
      </c>
      <c r="H994" s="3">
        <v>4.5E8</v>
      </c>
      <c r="I994" s="4" t="s">
        <v>8206</v>
      </c>
      <c r="J994" s="4" t="s">
        <v>8190</v>
      </c>
      <c r="K994" s="3">
        <v>4602.0</v>
      </c>
      <c r="L994" s="4" t="s">
        <v>8142</v>
      </c>
      <c r="M994" s="3">
        <v>4.0</v>
      </c>
      <c r="N994" s="3">
        <v>3.0</v>
      </c>
      <c r="O994" s="4" t="s">
        <v>8143</v>
      </c>
      <c r="P994" s="4" t="s">
        <v>8043</v>
      </c>
      <c r="Q994" s="4" t="s">
        <v>8207</v>
      </c>
      <c r="R994" s="4" t="s">
        <v>35</v>
      </c>
      <c r="S994" s="4" t="s">
        <v>8127</v>
      </c>
      <c r="T994" s="3">
        <v>1.0E7</v>
      </c>
      <c r="U994" s="3">
        <v>8.43290983E8</v>
      </c>
      <c r="V994" s="3">
        <v>2018.0</v>
      </c>
      <c r="W994" s="4" t="s">
        <v>8208</v>
      </c>
      <c r="X994" s="4" t="s">
        <v>8072</v>
      </c>
      <c r="Y994" s="4" t="s">
        <v>8208</v>
      </c>
      <c r="Z994" s="17">
        <v>45461.958333333336</v>
      </c>
      <c r="AA994" s="4" t="s">
        <v>8049</v>
      </c>
    </row>
    <row r="995" ht="14.25" customHeight="1">
      <c r="A995" s="11">
        <v>10.0</v>
      </c>
      <c r="B995" s="11">
        <v>11327.0</v>
      </c>
      <c r="C995" s="11">
        <v>2012.0</v>
      </c>
      <c r="D995" s="11">
        <v>2021.0</v>
      </c>
      <c r="E995" s="12" t="s">
        <v>8205</v>
      </c>
      <c r="F995" s="11">
        <v>10.0</v>
      </c>
      <c r="G995" s="12" t="s">
        <v>8121</v>
      </c>
      <c r="H995" s="11">
        <v>4.5E8</v>
      </c>
      <c r="I995" s="12" t="s">
        <v>8206</v>
      </c>
      <c r="J995" s="12" t="s">
        <v>8190</v>
      </c>
      <c r="K995" s="11">
        <v>4602.0</v>
      </c>
      <c r="L995" s="12" t="s">
        <v>8142</v>
      </c>
      <c r="M995" s="11">
        <v>4.0</v>
      </c>
      <c r="N995" s="11">
        <v>3.0</v>
      </c>
      <c r="O995" s="12" t="s">
        <v>8143</v>
      </c>
      <c r="P995" s="12" t="s">
        <v>8043</v>
      </c>
      <c r="Q995" s="12" t="s">
        <v>8207</v>
      </c>
      <c r="R995" s="12" t="s">
        <v>35</v>
      </c>
      <c r="S995" s="12" t="s">
        <v>8127</v>
      </c>
      <c r="T995" s="11">
        <v>3000000.0</v>
      </c>
      <c r="U995" s="11">
        <v>0.0</v>
      </c>
      <c r="V995" s="11">
        <v>2019.0</v>
      </c>
      <c r="W995" s="12" t="s">
        <v>8208</v>
      </c>
      <c r="X995" s="12" t="s">
        <v>8072</v>
      </c>
      <c r="Y995" s="12" t="s">
        <v>8208</v>
      </c>
      <c r="Z995" s="18">
        <v>45461.958333333336</v>
      </c>
      <c r="AA995" s="12" t="s">
        <v>8049</v>
      </c>
    </row>
    <row r="996" ht="14.25" customHeight="1">
      <c r="A996" s="3">
        <v>10.0</v>
      </c>
      <c r="B996" s="3">
        <v>11327.0</v>
      </c>
      <c r="C996" s="3">
        <v>2012.0</v>
      </c>
      <c r="D996" s="3">
        <v>2021.0</v>
      </c>
      <c r="E996" s="4" t="s">
        <v>8205</v>
      </c>
      <c r="F996" s="3">
        <v>10.0</v>
      </c>
      <c r="G996" s="4" t="s">
        <v>8121</v>
      </c>
      <c r="H996" s="3">
        <v>4.5E8</v>
      </c>
      <c r="I996" s="4" t="s">
        <v>8206</v>
      </c>
      <c r="J996" s="4" t="s">
        <v>8190</v>
      </c>
      <c r="K996" s="3">
        <v>4602.0</v>
      </c>
      <c r="L996" s="4" t="s">
        <v>8142</v>
      </c>
      <c r="M996" s="3">
        <v>4.0</v>
      </c>
      <c r="N996" s="3">
        <v>3.0</v>
      </c>
      <c r="O996" s="4" t="s">
        <v>8143</v>
      </c>
      <c r="P996" s="4" t="s">
        <v>8043</v>
      </c>
      <c r="Q996" s="4" t="s">
        <v>8207</v>
      </c>
      <c r="R996" s="4" t="s">
        <v>35</v>
      </c>
      <c r="S996" s="4" t="s">
        <v>8045</v>
      </c>
      <c r="T996" s="3">
        <v>0.0</v>
      </c>
      <c r="U996" s="3">
        <v>0.0</v>
      </c>
      <c r="V996" s="3">
        <v>2016.0</v>
      </c>
      <c r="W996" s="4" t="s">
        <v>8208</v>
      </c>
      <c r="X996" s="4" t="s">
        <v>8072</v>
      </c>
      <c r="Y996" s="4" t="s">
        <v>8208</v>
      </c>
      <c r="Z996" s="17">
        <v>45461.958333333336</v>
      </c>
      <c r="AA996" s="4" t="s">
        <v>8049</v>
      </c>
    </row>
    <row r="997" ht="14.25" customHeight="1">
      <c r="A997" s="11">
        <v>10.0</v>
      </c>
      <c r="B997" s="11">
        <v>11327.0</v>
      </c>
      <c r="C997" s="11">
        <v>2012.0</v>
      </c>
      <c r="D997" s="11">
        <v>2021.0</v>
      </c>
      <c r="E997" s="12" t="s">
        <v>8205</v>
      </c>
      <c r="F997" s="11">
        <v>10.0</v>
      </c>
      <c r="G997" s="12" t="s">
        <v>8121</v>
      </c>
      <c r="H997" s="11">
        <v>4.5E8</v>
      </c>
      <c r="I997" s="12" t="s">
        <v>8206</v>
      </c>
      <c r="J997" s="12" t="s">
        <v>8190</v>
      </c>
      <c r="K997" s="11">
        <v>4602.0</v>
      </c>
      <c r="L997" s="12" t="s">
        <v>8142</v>
      </c>
      <c r="M997" s="11">
        <v>4.0</v>
      </c>
      <c r="N997" s="11">
        <v>3.0</v>
      </c>
      <c r="O997" s="12" t="s">
        <v>8143</v>
      </c>
      <c r="P997" s="12" t="s">
        <v>8043</v>
      </c>
      <c r="Q997" s="12" t="s">
        <v>8207</v>
      </c>
      <c r="R997" s="12" t="s">
        <v>35</v>
      </c>
      <c r="S997" s="12" t="s">
        <v>8045</v>
      </c>
      <c r="T997" s="11">
        <v>2006780.0</v>
      </c>
      <c r="U997" s="11">
        <v>1.33898329E8</v>
      </c>
      <c r="V997" s="11">
        <v>2017.0</v>
      </c>
      <c r="W997" s="12" t="s">
        <v>8208</v>
      </c>
      <c r="X997" s="12" t="s">
        <v>8072</v>
      </c>
      <c r="Y997" s="12" t="s">
        <v>8208</v>
      </c>
      <c r="Z997" s="18">
        <v>45461.958333333336</v>
      </c>
      <c r="AA997" s="12" t="s">
        <v>8049</v>
      </c>
    </row>
    <row r="998" ht="14.25" customHeight="1">
      <c r="A998" s="3">
        <v>10.0</v>
      </c>
      <c r="B998" s="3">
        <v>11327.0</v>
      </c>
      <c r="C998" s="3">
        <v>2012.0</v>
      </c>
      <c r="D998" s="3">
        <v>2021.0</v>
      </c>
      <c r="E998" s="4" t="s">
        <v>8205</v>
      </c>
      <c r="F998" s="3">
        <v>10.0</v>
      </c>
      <c r="G998" s="4" t="s">
        <v>8121</v>
      </c>
      <c r="H998" s="3">
        <v>4.5E8</v>
      </c>
      <c r="I998" s="4" t="s">
        <v>8206</v>
      </c>
      <c r="J998" s="4" t="s">
        <v>8190</v>
      </c>
      <c r="K998" s="3">
        <v>4602.0</v>
      </c>
      <c r="L998" s="4" t="s">
        <v>8142</v>
      </c>
      <c r="M998" s="3">
        <v>4.0</v>
      </c>
      <c r="N998" s="3">
        <v>3.0</v>
      </c>
      <c r="O998" s="4" t="s">
        <v>8143</v>
      </c>
      <c r="P998" s="4" t="s">
        <v>8043</v>
      </c>
      <c r="Q998" s="4" t="s">
        <v>8207</v>
      </c>
      <c r="R998" s="4" t="s">
        <v>35</v>
      </c>
      <c r="S998" s="4" t="s">
        <v>8045</v>
      </c>
      <c r="T998" s="3">
        <v>4.3999999E7</v>
      </c>
      <c r="U998" s="3">
        <v>0.0</v>
      </c>
      <c r="V998" s="3">
        <v>2018.0</v>
      </c>
      <c r="W998" s="4" t="s">
        <v>8208</v>
      </c>
      <c r="X998" s="4" t="s">
        <v>8072</v>
      </c>
      <c r="Y998" s="4" t="s">
        <v>8208</v>
      </c>
      <c r="Z998" s="17">
        <v>45461.958333333336</v>
      </c>
      <c r="AA998" s="4" t="s">
        <v>8049</v>
      </c>
    </row>
    <row r="999" ht="14.25" customHeight="1">
      <c r="A999" s="11">
        <v>10.0</v>
      </c>
      <c r="B999" s="11">
        <v>11327.0</v>
      </c>
      <c r="C999" s="11">
        <v>2012.0</v>
      </c>
      <c r="D999" s="11">
        <v>2021.0</v>
      </c>
      <c r="E999" s="12" t="s">
        <v>8205</v>
      </c>
      <c r="F999" s="11">
        <v>10.0</v>
      </c>
      <c r="G999" s="12" t="s">
        <v>8121</v>
      </c>
      <c r="H999" s="11">
        <v>4.5E8</v>
      </c>
      <c r="I999" s="12" t="s">
        <v>8206</v>
      </c>
      <c r="J999" s="12" t="s">
        <v>8190</v>
      </c>
      <c r="K999" s="11">
        <v>4602.0</v>
      </c>
      <c r="L999" s="12" t="s">
        <v>8142</v>
      </c>
      <c r="M999" s="11">
        <v>4.0</v>
      </c>
      <c r="N999" s="11">
        <v>3.0</v>
      </c>
      <c r="O999" s="12" t="s">
        <v>8143</v>
      </c>
      <c r="P999" s="12" t="s">
        <v>8043</v>
      </c>
      <c r="Q999" s="12" t="s">
        <v>8207</v>
      </c>
      <c r="R999" s="12" t="s">
        <v>8098</v>
      </c>
      <c r="S999" s="12" t="s">
        <v>8123</v>
      </c>
      <c r="T999" s="11">
        <v>1.35072E8</v>
      </c>
      <c r="U999" s="11">
        <v>9.163959666E9</v>
      </c>
      <c r="V999" s="11">
        <v>2017.0</v>
      </c>
      <c r="W999" s="12" t="s">
        <v>8208</v>
      </c>
      <c r="X999" s="12" t="s">
        <v>8072</v>
      </c>
      <c r="Y999" s="12" t="s">
        <v>8208</v>
      </c>
      <c r="Z999" s="18">
        <v>45461.958333333336</v>
      </c>
      <c r="AA999" s="12" t="s">
        <v>8049</v>
      </c>
    </row>
    <row r="1000" ht="14.25" customHeight="1">
      <c r="A1000" s="3">
        <v>10.0</v>
      </c>
      <c r="B1000" s="3">
        <v>11327.0</v>
      </c>
      <c r="C1000" s="3">
        <v>2012.0</v>
      </c>
      <c r="D1000" s="3">
        <v>2021.0</v>
      </c>
      <c r="E1000" s="4" t="s">
        <v>8205</v>
      </c>
      <c r="F1000" s="3">
        <v>10.0</v>
      </c>
      <c r="G1000" s="4" t="s">
        <v>8121</v>
      </c>
      <c r="H1000" s="3">
        <v>4.5E8</v>
      </c>
      <c r="I1000" s="4" t="s">
        <v>8206</v>
      </c>
      <c r="J1000" s="4" t="s">
        <v>8190</v>
      </c>
      <c r="K1000" s="3">
        <v>4602.0</v>
      </c>
      <c r="L1000" s="4" t="s">
        <v>8142</v>
      </c>
      <c r="M1000" s="3">
        <v>4.0</v>
      </c>
      <c r="N1000" s="3">
        <v>3.0</v>
      </c>
      <c r="O1000" s="4" t="s">
        <v>8143</v>
      </c>
      <c r="P1000" s="4" t="s">
        <v>8043</v>
      </c>
      <c r="Q1000" s="4" t="s">
        <v>8207</v>
      </c>
      <c r="R1000" s="4" t="s">
        <v>8098</v>
      </c>
      <c r="S1000" s="4" t="s">
        <v>8123</v>
      </c>
      <c r="T1000" s="3">
        <v>2.832548E7</v>
      </c>
      <c r="U1000" s="3">
        <v>7.950232249E9</v>
      </c>
      <c r="V1000" s="3">
        <v>2018.0</v>
      </c>
      <c r="W1000" s="4" t="s">
        <v>8208</v>
      </c>
      <c r="X1000" s="4" t="s">
        <v>8072</v>
      </c>
      <c r="Y1000" s="4" t="s">
        <v>8208</v>
      </c>
      <c r="Z1000" s="17">
        <v>45461.958333333336</v>
      </c>
      <c r="AA1000" s="4" t="s">
        <v>8049</v>
      </c>
    </row>
    <row r="1001" ht="14.25" customHeight="1">
      <c r="A1001" s="11">
        <v>10.0</v>
      </c>
      <c r="B1001" s="11">
        <v>11327.0</v>
      </c>
      <c r="C1001" s="11">
        <v>2012.0</v>
      </c>
      <c r="D1001" s="11">
        <v>2021.0</v>
      </c>
      <c r="E1001" s="12" t="s">
        <v>8205</v>
      </c>
      <c r="F1001" s="11">
        <v>10.0</v>
      </c>
      <c r="G1001" s="12" t="s">
        <v>8121</v>
      </c>
      <c r="H1001" s="11">
        <v>4.5E8</v>
      </c>
      <c r="I1001" s="12" t="s">
        <v>8206</v>
      </c>
      <c r="J1001" s="12" t="s">
        <v>8190</v>
      </c>
      <c r="K1001" s="11">
        <v>4602.0</v>
      </c>
      <c r="L1001" s="12" t="s">
        <v>8142</v>
      </c>
      <c r="M1001" s="11">
        <v>4.0</v>
      </c>
      <c r="N1001" s="11">
        <v>3.0</v>
      </c>
      <c r="O1001" s="12" t="s">
        <v>8143</v>
      </c>
      <c r="P1001" s="12" t="s">
        <v>8043</v>
      </c>
      <c r="Q1001" s="12" t="s">
        <v>8207</v>
      </c>
      <c r="R1001" s="12" t="s">
        <v>8098</v>
      </c>
      <c r="S1001" s="12" t="s">
        <v>8123</v>
      </c>
      <c r="T1001" s="11">
        <v>3.53266458E8</v>
      </c>
      <c r="U1001" s="11">
        <v>0.0</v>
      </c>
      <c r="V1001" s="11">
        <v>2016.0</v>
      </c>
      <c r="W1001" s="12" t="s">
        <v>8208</v>
      </c>
      <c r="X1001" s="12" t="s">
        <v>8072</v>
      </c>
      <c r="Y1001" s="12" t="s">
        <v>8208</v>
      </c>
      <c r="Z1001" s="18">
        <v>45461.958333333336</v>
      </c>
      <c r="AA1001" s="12" t="s">
        <v>8049</v>
      </c>
    </row>
    <row r="1002" ht="14.25" customHeight="1">
      <c r="A1002" s="3">
        <v>10.0</v>
      </c>
      <c r="B1002" s="3">
        <v>11327.0</v>
      </c>
      <c r="C1002" s="3">
        <v>2012.0</v>
      </c>
      <c r="D1002" s="3">
        <v>2021.0</v>
      </c>
      <c r="E1002" s="4" t="s">
        <v>8205</v>
      </c>
      <c r="F1002" s="3">
        <v>10.0</v>
      </c>
      <c r="G1002" s="4" t="s">
        <v>8121</v>
      </c>
      <c r="H1002" s="3">
        <v>4.5E8</v>
      </c>
      <c r="I1002" s="4" t="s">
        <v>8206</v>
      </c>
      <c r="J1002" s="4" t="s">
        <v>8190</v>
      </c>
      <c r="K1002" s="3">
        <v>4602.0</v>
      </c>
      <c r="L1002" s="4" t="s">
        <v>8142</v>
      </c>
      <c r="M1002" s="3">
        <v>4.0</v>
      </c>
      <c r="N1002" s="3">
        <v>3.0</v>
      </c>
      <c r="O1002" s="4" t="s">
        <v>8143</v>
      </c>
      <c r="P1002" s="4" t="s">
        <v>8043</v>
      </c>
      <c r="Q1002" s="4" t="s">
        <v>8207</v>
      </c>
      <c r="R1002" s="4" t="s">
        <v>8209</v>
      </c>
      <c r="S1002" s="4" t="s">
        <v>8123</v>
      </c>
      <c r="T1002" s="3">
        <v>6.670945842E9</v>
      </c>
      <c r="U1002" s="3">
        <v>1.843070091E9</v>
      </c>
      <c r="V1002" s="3">
        <v>2016.0</v>
      </c>
      <c r="W1002" s="4" t="s">
        <v>8208</v>
      </c>
      <c r="X1002" s="4" t="s">
        <v>8072</v>
      </c>
      <c r="Y1002" s="4" t="s">
        <v>8208</v>
      </c>
      <c r="Z1002" s="17">
        <v>45461.958333333336</v>
      </c>
      <c r="AA1002" s="4" t="s">
        <v>8049</v>
      </c>
    </row>
  </sheetData>
  <autoFilter ref="$A$1:$AA$1002"/>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12.0"/>
    <col customWidth="1" min="3" max="26" width="8.63"/>
  </cols>
  <sheetData>
    <row r="1" ht="14.25" customHeight="1">
      <c r="A1" s="19" t="s">
        <v>8210</v>
      </c>
      <c r="B1" s="19" t="s">
        <v>8211</v>
      </c>
      <c r="I1" s="20" t="s">
        <v>6709</v>
      </c>
      <c r="L1" s="21" t="str">
        <f>IFERROR(__xludf.DUMMYFUNCTION("UNIQUE(I:I)"),"GCPS-2022-00920")</f>
        <v>GCPS-2022-00920</v>
      </c>
    </row>
    <row r="2" ht="14.25" customHeight="1">
      <c r="A2" s="22">
        <v>14058.0</v>
      </c>
      <c r="B2" s="22">
        <v>14675.0</v>
      </c>
      <c r="E2" s="21" t="str">
        <f>IFERROR(__xludf.DUMMYFUNCTION("ARRAYFORMULA(FILTER(A2:A805,MATCH(A2:A805,B2:B1033,0)))"),"#REF!")</f>
        <v>#REF!</v>
      </c>
      <c r="I2" s="20" t="s">
        <v>6713</v>
      </c>
      <c r="L2" s="21" t="str">
        <f>IFERROR(__xludf.DUMMYFUNCTION("""COMPUTED_VALUE"""),"GCPS-2022-00568")</f>
        <v>GCPS-2022-00568</v>
      </c>
    </row>
    <row r="3" ht="14.25" customHeight="1">
      <c r="A3" s="22">
        <v>14058.0</v>
      </c>
      <c r="B3" s="22">
        <v>14675.0</v>
      </c>
      <c r="E3" s="21"/>
      <c r="I3" s="20" t="s">
        <v>6717</v>
      </c>
      <c r="L3" s="21" t="str">
        <f>IFERROR(__xludf.DUMMYFUNCTION("""COMPUTED_VALUE"""),"GCPS-2023-00119")</f>
        <v>GCPS-2023-00119</v>
      </c>
    </row>
    <row r="4" ht="14.25" customHeight="1">
      <c r="A4" s="22">
        <v>14058.0</v>
      </c>
      <c r="B4" s="22">
        <v>14675.0</v>
      </c>
      <c r="E4" s="21"/>
      <c r="I4" s="20" t="s">
        <v>6719</v>
      </c>
      <c r="L4" s="21" t="str">
        <f>IFERROR(__xludf.DUMMYFUNCTION("""COMPUTED_VALUE"""),"GCPS-2022-00913")</f>
        <v>GCPS-2022-00913</v>
      </c>
    </row>
    <row r="5" ht="14.25" customHeight="1">
      <c r="A5" s="22">
        <v>14058.0</v>
      </c>
      <c r="B5" s="22">
        <v>14673.0</v>
      </c>
      <c r="E5" s="21"/>
      <c r="I5" s="20" t="s">
        <v>6723</v>
      </c>
      <c r="L5" s="21" t="str">
        <f>IFERROR(__xludf.DUMMYFUNCTION("""COMPUTED_VALUE"""),"GCPS-2022-00924")</f>
        <v>GCPS-2022-00924</v>
      </c>
    </row>
    <row r="6" ht="14.25" customHeight="1">
      <c r="A6" s="22">
        <v>14058.0</v>
      </c>
      <c r="B6" s="22">
        <v>14673.0</v>
      </c>
      <c r="E6" s="21"/>
      <c r="I6" s="20" t="s">
        <v>6727</v>
      </c>
      <c r="L6" s="21" t="str">
        <f>IFERROR(__xludf.DUMMYFUNCTION("""COMPUTED_VALUE"""),"GCPS-2023-00643")</f>
        <v>GCPS-2023-00643</v>
      </c>
    </row>
    <row r="7" ht="14.25" customHeight="1">
      <c r="A7" s="22">
        <v>14058.0</v>
      </c>
      <c r="B7" s="22">
        <v>14673.0</v>
      </c>
      <c r="E7" s="21"/>
      <c r="I7" s="20" t="s">
        <v>6731</v>
      </c>
      <c r="L7" s="21" t="str">
        <f>IFERROR(__xludf.DUMMYFUNCTION("""COMPUTED_VALUE"""),"GCPS-2022-00927")</f>
        <v>GCPS-2022-00927</v>
      </c>
    </row>
    <row r="8" ht="14.25" customHeight="1">
      <c r="A8" s="22">
        <v>14058.0</v>
      </c>
      <c r="B8" s="22">
        <v>14558.0</v>
      </c>
      <c r="E8" s="21"/>
      <c r="I8" s="20" t="s">
        <v>6735</v>
      </c>
      <c r="L8" s="21" t="str">
        <f>IFERROR(__xludf.DUMMYFUNCTION("""COMPUTED_VALUE"""),"GCPS-2023-00264")</f>
        <v>GCPS-2023-00264</v>
      </c>
    </row>
    <row r="9" ht="14.25" customHeight="1">
      <c r="A9" s="22">
        <v>14087.0</v>
      </c>
      <c r="B9" s="22">
        <v>14558.0</v>
      </c>
      <c r="E9" s="21"/>
      <c r="I9" s="20" t="s">
        <v>6737</v>
      </c>
      <c r="L9" s="21" t="str">
        <f>IFERROR(__xludf.DUMMYFUNCTION("""COMPUTED_VALUE"""),"GCPS-2022-00923")</f>
        <v>GCPS-2022-00923</v>
      </c>
    </row>
    <row r="10" ht="14.25" customHeight="1">
      <c r="A10" s="22">
        <v>14103.0</v>
      </c>
      <c r="B10" s="22">
        <v>14558.0</v>
      </c>
      <c r="E10" s="21"/>
      <c r="I10" s="20" t="s">
        <v>6741</v>
      </c>
      <c r="L10" s="21" t="str">
        <f>IFERROR(__xludf.DUMMYFUNCTION("""COMPUTED_VALUE"""),"GCPS-2022-00921")</f>
        <v>GCPS-2022-00921</v>
      </c>
    </row>
    <row r="11" ht="14.25" customHeight="1">
      <c r="A11" s="22">
        <v>14106.0</v>
      </c>
      <c r="B11" s="22">
        <v>14558.0</v>
      </c>
      <c r="E11" s="21"/>
      <c r="I11" s="20" t="s">
        <v>6745</v>
      </c>
      <c r="L11" s="21" t="str">
        <f>IFERROR(__xludf.DUMMYFUNCTION("""COMPUTED_VALUE"""),"GCPS-2022-00926")</f>
        <v>GCPS-2022-00926</v>
      </c>
    </row>
    <row r="12" ht="14.25" customHeight="1">
      <c r="A12" s="22">
        <v>14204.0</v>
      </c>
      <c r="B12" s="22">
        <v>14534.0</v>
      </c>
      <c r="E12" s="21"/>
      <c r="I12" s="20" t="s">
        <v>6749</v>
      </c>
      <c r="L12" s="21" t="str">
        <f>IFERROR(__xludf.DUMMYFUNCTION("""COMPUTED_VALUE"""),"GCPS-2022-00909")</f>
        <v>GCPS-2022-00909</v>
      </c>
    </row>
    <row r="13" ht="14.25" customHeight="1">
      <c r="A13" s="22">
        <v>14207.0</v>
      </c>
      <c r="B13" s="22">
        <v>14534.0</v>
      </c>
      <c r="E13" s="21"/>
      <c r="I13" s="20" t="s">
        <v>6753</v>
      </c>
      <c r="L13" s="21" t="str">
        <f>IFERROR(__xludf.DUMMYFUNCTION("""COMPUTED_VALUE"""),"GCPS-2023-00267")</f>
        <v>GCPS-2023-00267</v>
      </c>
    </row>
    <row r="14" ht="14.25" customHeight="1">
      <c r="A14" s="22">
        <v>14207.0</v>
      </c>
      <c r="B14" s="22">
        <v>14534.0</v>
      </c>
      <c r="E14" s="21"/>
      <c r="I14" s="20" t="s">
        <v>6755</v>
      </c>
      <c r="L14" s="21" t="str">
        <f>IFERROR(__xludf.DUMMYFUNCTION("""COMPUTED_VALUE"""),"GCPS-2022-01017")</f>
        <v>GCPS-2022-01017</v>
      </c>
    </row>
    <row r="15" ht="14.25" customHeight="1">
      <c r="A15" s="22">
        <v>14210.0</v>
      </c>
      <c r="B15" s="22">
        <v>14488.0</v>
      </c>
      <c r="E15" s="21"/>
      <c r="I15" s="20" t="s">
        <v>6759</v>
      </c>
      <c r="L15" s="21" t="str">
        <f>IFERROR(__xludf.DUMMYFUNCTION("""COMPUTED_VALUE"""),"GCPS-2022-00912")</f>
        <v>GCPS-2022-00912</v>
      </c>
    </row>
    <row r="16" ht="14.25" customHeight="1">
      <c r="A16" s="22">
        <v>14228.0</v>
      </c>
      <c r="B16" s="22">
        <v>14488.0</v>
      </c>
      <c r="E16" s="21"/>
      <c r="I16" s="20" t="s">
        <v>6763</v>
      </c>
      <c r="L16" s="21" t="str">
        <f>IFERROR(__xludf.DUMMYFUNCTION("""COMPUTED_VALUE"""),"GCPS-2023-00324")</f>
        <v>GCPS-2023-00324</v>
      </c>
    </row>
    <row r="17" ht="14.25" customHeight="1">
      <c r="A17" s="22">
        <v>14249.0</v>
      </c>
      <c r="B17" s="22">
        <v>14405.0</v>
      </c>
      <c r="E17" s="23">
        <v>13856.0</v>
      </c>
      <c r="I17" s="20" t="s">
        <v>6768</v>
      </c>
      <c r="L17" s="21" t="str">
        <f>IFERROR(__xludf.DUMMYFUNCTION("""COMPUTED_VALUE"""),"GCPS-2023-00809")</f>
        <v>GCPS-2023-00809</v>
      </c>
    </row>
    <row r="18" ht="14.25" customHeight="1">
      <c r="A18" s="22">
        <v>14250.0</v>
      </c>
      <c r="B18" s="22">
        <v>14405.0</v>
      </c>
      <c r="I18" s="20" t="s">
        <v>6768</v>
      </c>
      <c r="L18" s="21" t="str">
        <f>IFERROR(__xludf.DUMMYFUNCTION("""COMPUTED_VALUE"""),"GCPS-2022-00831")</f>
        <v>GCPS-2022-00831</v>
      </c>
    </row>
    <row r="19" ht="14.25" customHeight="1">
      <c r="A19" s="22">
        <v>14229.0</v>
      </c>
      <c r="B19" s="22">
        <v>14405.0</v>
      </c>
      <c r="I19" s="20" t="s">
        <v>6771</v>
      </c>
      <c r="L19" s="21" t="str">
        <f>IFERROR(__xludf.DUMMYFUNCTION("""COMPUTED_VALUE"""),"GCPS-2023-00099")</f>
        <v>GCPS-2023-00099</v>
      </c>
    </row>
    <row r="20" ht="14.25" customHeight="1">
      <c r="A20" s="22">
        <v>14252.0</v>
      </c>
      <c r="B20" s="22">
        <v>14405.0</v>
      </c>
      <c r="I20" s="20" t="s">
        <v>6775</v>
      </c>
      <c r="L20" s="21" t="str">
        <f>IFERROR(__xludf.DUMMYFUNCTION("""COMPUTED_VALUE"""),"GCPS-2023-00266")</f>
        <v>GCPS-2023-00266</v>
      </c>
    </row>
    <row r="21" ht="14.25" customHeight="1">
      <c r="A21" s="22">
        <v>14237.0</v>
      </c>
      <c r="B21" s="22">
        <v>14405.0</v>
      </c>
      <c r="I21" s="20" t="s">
        <v>6777</v>
      </c>
      <c r="L21" s="21" t="str">
        <f>IFERROR(__xludf.DUMMYFUNCTION("""COMPUTED_VALUE"""),"GCPS-2022-00409")</f>
        <v>GCPS-2022-00409</v>
      </c>
    </row>
    <row r="22" ht="14.25" customHeight="1">
      <c r="A22" s="22">
        <v>14238.0</v>
      </c>
      <c r="B22" s="22">
        <v>14405.0</v>
      </c>
      <c r="I22" s="20" t="s">
        <v>6781</v>
      </c>
      <c r="L22" s="21" t="str">
        <f>IFERROR(__xludf.DUMMYFUNCTION("""COMPUTED_VALUE"""),"GCPS-2023-00349")</f>
        <v>GCPS-2023-00349</v>
      </c>
    </row>
    <row r="23" ht="14.25" customHeight="1">
      <c r="A23" s="22">
        <v>14238.0</v>
      </c>
      <c r="B23" s="22">
        <v>14405.0</v>
      </c>
      <c r="I23" s="20" t="s">
        <v>6783</v>
      </c>
      <c r="L23" s="21" t="str">
        <f>IFERROR(__xludf.DUMMYFUNCTION("""COMPUTED_VALUE"""),"GCPS-2022-00615")</f>
        <v>GCPS-2022-00615</v>
      </c>
    </row>
    <row r="24" ht="14.25" customHeight="1">
      <c r="A24" s="22">
        <v>14239.0</v>
      </c>
      <c r="B24" s="22">
        <v>14405.0</v>
      </c>
      <c r="I24" s="20" t="s">
        <v>6787</v>
      </c>
      <c r="L24" s="21" t="str">
        <f>IFERROR(__xludf.DUMMYFUNCTION("""COMPUTED_VALUE"""),"GCPS-2022-00473")</f>
        <v>GCPS-2022-00473</v>
      </c>
    </row>
    <row r="25" ht="14.25" customHeight="1">
      <c r="A25" s="22">
        <v>14243.0</v>
      </c>
      <c r="B25" s="22">
        <v>14405.0</v>
      </c>
      <c r="I25" s="20" t="s">
        <v>6791</v>
      </c>
      <c r="L25" s="21" t="str">
        <f>IFERROR(__xludf.DUMMYFUNCTION("""COMPUTED_VALUE"""),"GCPS-2023-00317")</f>
        <v>GCPS-2023-00317</v>
      </c>
    </row>
    <row r="26" ht="14.25" customHeight="1">
      <c r="A26" s="22">
        <v>14244.0</v>
      </c>
      <c r="B26" s="22">
        <v>14405.0</v>
      </c>
      <c r="I26" s="20" t="s">
        <v>6795</v>
      </c>
      <c r="L26" s="21" t="str">
        <f>IFERROR(__xludf.DUMMYFUNCTION("""COMPUTED_VALUE"""),"GCPS-2024-00006")</f>
        <v>GCPS-2024-00006</v>
      </c>
    </row>
    <row r="27" ht="14.25" customHeight="1">
      <c r="A27" s="22">
        <v>14244.0</v>
      </c>
      <c r="B27" s="22">
        <v>14405.0</v>
      </c>
      <c r="I27" s="20" t="s">
        <v>6800</v>
      </c>
      <c r="L27" s="21" t="str">
        <f>IFERROR(__xludf.DUMMYFUNCTION("""COMPUTED_VALUE"""),"GCPS-2023-00841")</f>
        <v>GCPS-2023-00841</v>
      </c>
    </row>
    <row r="28" ht="14.25" customHeight="1">
      <c r="A28" s="22">
        <v>14227.0</v>
      </c>
      <c r="B28" s="22">
        <v>14405.0</v>
      </c>
      <c r="I28" s="20" t="s">
        <v>6802</v>
      </c>
      <c r="L28" s="21" t="str">
        <f>IFERROR(__xludf.DUMMYFUNCTION("""COMPUTED_VALUE"""),"GCPS-2023-00843")</f>
        <v>GCPS-2023-00843</v>
      </c>
    </row>
    <row r="29" ht="14.25" customHeight="1">
      <c r="A29" s="22">
        <v>14262.0</v>
      </c>
      <c r="B29" s="22">
        <v>14405.0</v>
      </c>
      <c r="I29" s="20" t="s">
        <v>6804</v>
      </c>
      <c r="L29" s="21" t="str">
        <f>IFERROR(__xludf.DUMMYFUNCTION("""COMPUTED_VALUE"""),"GCPS-2023-00845")</f>
        <v>GCPS-2023-00845</v>
      </c>
    </row>
    <row r="30" ht="14.25" customHeight="1">
      <c r="A30" s="22">
        <v>14253.0</v>
      </c>
      <c r="B30" s="22">
        <v>14405.0</v>
      </c>
      <c r="I30" s="20" t="s">
        <v>6806</v>
      </c>
      <c r="L30" s="21" t="str">
        <f>IFERROR(__xludf.DUMMYFUNCTION("""COMPUTED_VALUE"""),"GCPS-2023-00846")</f>
        <v>GCPS-2023-00846</v>
      </c>
    </row>
    <row r="31" ht="14.25" customHeight="1">
      <c r="A31" s="22">
        <v>14390.0</v>
      </c>
      <c r="B31" s="22">
        <v>14405.0</v>
      </c>
      <c r="I31" s="20" t="s">
        <v>6808</v>
      </c>
      <c r="L31" s="21" t="str">
        <f>IFERROR(__xludf.DUMMYFUNCTION("""COMPUTED_VALUE"""),"GCPS-2023-00091")</f>
        <v>GCPS-2023-00091</v>
      </c>
    </row>
    <row r="32" ht="14.25" customHeight="1">
      <c r="A32" s="22">
        <v>14390.0</v>
      </c>
      <c r="B32" s="22">
        <v>14405.0</v>
      </c>
      <c r="I32" s="20" t="s">
        <v>6810</v>
      </c>
      <c r="L32" s="21" t="str">
        <f>IFERROR(__xludf.DUMMYFUNCTION("""COMPUTED_VALUE"""),"GCPS-2023-00230")</f>
        <v>GCPS-2023-00230</v>
      </c>
    </row>
    <row r="33" ht="14.25" customHeight="1">
      <c r="A33" s="22">
        <v>14255.0</v>
      </c>
      <c r="B33" s="22">
        <v>14405.0</v>
      </c>
      <c r="I33" s="20" t="s">
        <v>6812</v>
      </c>
      <c r="L33" s="21" t="str">
        <f>IFERROR(__xludf.DUMMYFUNCTION("""COMPUTED_VALUE"""),"GCPS-2023-00124")</f>
        <v>GCPS-2023-00124</v>
      </c>
    </row>
    <row r="34" ht="14.25" customHeight="1">
      <c r="A34" s="22">
        <v>14255.0</v>
      </c>
      <c r="B34" s="22">
        <v>14405.0</v>
      </c>
      <c r="I34" s="20" t="s">
        <v>6815</v>
      </c>
      <c r="L34" s="21" t="str">
        <f>IFERROR(__xludf.DUMMYFUNCTION("""COMPUTED_VALUE"""),"GCPS-2023-00363")</f>
        <v>GCPS-2023-00363</v>
      </c>
    </row>
    <row r="35" ht="14.25" customHeight="1">
      <c r="A35" s="22">
        <v>14257.0</v>
      </c>
      <c r="B35" s="22">
        <v>14405.0</v>
      </c>
      <c r="I35" s="20" t="s">
        <v>6819</v>
      </c>
      <c r="L35" s="21" t="str">
        <f>IFERROR(__xludf.DUMMYFUNCTION("""COMPUTED_VALUE"""),"GCPS-2022-00803")</f>
        <v>GCPS-2022-00803</v>
      </c>
    </row>
    <row r="36" ht="14.25" customHeight="1">
      <c r="A36" s="22">
        <v>14257.0</v>
      </c>
      <c r="B36" s="22">
        <v>14405.0</v>
      </c>
      <c r="I36" s="20" t="s">
        <v>6822</v>
      </c>
      <c r="L36" s="21" t="str">
        <f>IFERROR(__xludf.DUMMYFUNCTION("""COMPUTED_VALUE"""),"GCPS-2022-00890")</f>
        <v>GCPS-2022-00890</v>
      </c>
    </row>
    <row r="37" ht="14.25" customHeight="1">
      <c r="A37" s="22">
        <v>14388.0</v>
      </c>
      <c r="B37" s="22">
        <v>14405.0</v>
      </c>
      <c r="I37" s="20" t="s">
        <v>6826</v>
      </c>
      <c r="L37" s="21" t="str">
        <f>IFERROR(__xludf.DUMMYFUNCTION("""COMPUTED_VALUE"""),"GCPS-2022-00893")</f>
        <v>GCPS-2022-00893</v>
      </c>
    </row>
    <row r="38" ht="14.25" customHeight="1">
      <c r="A38" s="22">
        <v>14394.0</v>
      </c>
      <c r="B38" s="22">
        <v>14405.0</v>
      </c>
      <c r="I38" s="20" t="s">
        <v>6828</v>
      </c>
      <c r="L38" s="21" t="str">
        <f>IFERROR(__xludf.DUMMYFUNCTION("""COMPUTED_VALUE"""),"GCPS-2022-00680")</f>
        <v>GCPS-2022-00680</v>
      </c>
    </row>
    <row r="39" ht="14.25" customHeight="1">
      <c r="A39" s="22">
        <v>14394.0</v>
      </c>
      <c r="B39" s="22">
        <v>14405.0</v>
      </c>
      <c r="I39" s="20" t="s">
        <v>6830</v>
      </c>
      <c r="L39" s="21" t="str">
        <f>IFERROR(__xludf.DUMMYFUNCTION("""COMPUTED_VALUE"""),"GCPS-2022-00941")</f>
        <v>GCPS-2022-00941</v>
      </c>
    </row>
    <row r="40" ht="14.25" customHeight="1">
      <c r="A40" s="22">
        <v>14389.0</v>
      </c>
      <c r="B40" s="22">
        <v>14405.0</v>
      </c>
      <c r="I40" s="20" t="s">
        <v>6834</v>
      </c>
      <c r="L40" s="21" t="str">
        <f>IFERROR(__xludf.DUMMYFUNCTION("""COMPUTED_VALUE"""),"GCPS-2022-00949")</f>
        <v>GCPS-2022-00949</v>
      </c>
    </row>
    <row r="41" ht="14.25" customHeight="1">
      <c r="A41" s="22">
        <v>14389.0</v>
      </c>
      <c r="B41" s="22">
        <v>14405.0</v>
      </c>
      <c r="I41" s="20" t="s">
        <v>6836</v>
      </c>
      <c r="L41" s="21" t="str">
        <f>IFERROR(__xludf.DUMMYFUNCTION("""COMPUTED_VALUE"""),"GCPS-2022-00510")</f>
        <v>GCPS-2022-00510</v>
      </c>
    </row>
    <row r="42" ht="14.25" customHeight="1">
      <c r="A42" s="22">
        <v>14391.0</v>
      </c>
      <c r="B42" s="22">
        <v>14405.0</v>
      </c>
      <c r="I42" s="20" t="s">
        <v>6840</v>
      </c>
      <c r="L42" s="21" t="str">
        <f>IFERROR(__xludf.DUMMYFUNCTION("""COMPUTED_VALUE"""),"GCPS-2023-00077")</f>
        <v>GCPS-2023-00077</v>
      </c>
    </row>
    <row r="43" ht="14.25" customHeight="1">
      <c r="A43" s="22">
        <v>14392.0</v>
      </c>
      <c r="B43" s="22">
        <v>14405.0</v>
      </c>
      <c r="I43" s="20" t="s">
        <v>6842</v>
      </c>
      <c r="L43" s="21" t="str">
        <f>IFERROR(__xludf.DUMMYFUNCTION("""COMPUTED_VALUE"""),"GCPS-2022-01001")</f>
        <v>GCPS-2022-01001</v>
      </c>
    </row>
    <row r="44" ht="14.25" customHeight="1">
      <c r="A44" s="22">
        <v>14392.0</v>
      </c>
      <c r="B44" s="22">
        <v>14405.0</v>
      </c>
      <c r="I44" s="20" t="s">
        <v>6844</v>
      </c>
      <c r="L44" s="21" t="str">
        <f>IFERROR(__xludf.DUMMYFUNCTION("""COMPUTED_VALUE"""),"GCPS-2023-00499")</f>
        <v>GCPS-2023-00499</v>
      </c>
    </row>
    <row r="45" ht="14.25" customHeight="1">
      <c r="A45" s="22">
        <v>14235.0</v>
      </c>
      <c r="B45" s="22">
        <v>14405.0</v>
      </c>
      <c r="I45" s="20" t="s">
        <v>6846</v>
      </c>
      <c r="L45" s="21" t="str">
        <f>IFERROR(__xludf.DUMMYFUNCTION("""COMPUTED_VALUE"""),"GCPS-2022-00914")</f>
        <v>GCPS-2022-00914</v>
      </c>
    </row>
    <row r="46" ht="14.25" customHeight="1">
      <c r="A46" s="22">
        <v>14235.0</v>
      </c>
      <c r="B46" s="22">
        <v>14405.0</v>
      </c>
      <c r="I46" s="20" t="s">
        <v>6849</v>
      </c>
      <c r="L46" s="21" t="str">
        <f>IFERROR(__xludf.DUMMYFUNCTION("""COMPUTED_VALUE"""),"GCPS-2022-00918")</f>
        <v>GCPS-2022-00918</v>
      </c>
    </row>
    <row r="47" ht="14.25" customHeight="1">
      <c r="A47" s="22">
        <v>14235.0</v>
      </c>
      <c r="B47" s="22">
        <v>14405.0</v>
      </c>
      <c r="I47" s="20" t="s">
        <v>6853</v>
      </c>
      <c r="L47" s="21" t="str">
        <f>IFERROR(__xludf.DUMMYFUNCTION("""COMPUTED_VALUE"""),"GCPS-2023-00340")</f>
        <v>GCPS-2023-00340</v>
      </c>
    </row>
    <row r="48" ht="14.25" customHeight="1">
      <c r="A48" s="22">
        <v>14396.0</v>
      </c>
      <c r="B48" s="22">
        <v>14405.0</v>
      </c>
      <c r="I48" s="20" t="s">
        <v>6857</v>
      </c>
      <c r="L48" s="21" t="str">
        <f>IFERROR(__xludf.DUMMYFUNCTION("""COMPUTED_VALUE"""),"GCPS-2023-00467")</f>
        <v>GCPS-2023-00467</v>
      </c>
    </row>
    <row r="49" ht="14.25" customHeight="1">
      <c r="A49" s="22">
        <v>14396.0</v>
      </c>
      <c r="B49" s="22">
        <v>14405.0</v>
      </c>
      <c r="I49" s="20" t="s">
        <v>6861</v>
      </c>
      <c r="L49" s="21" t="str">
        <f>IFERROR(__xludf.DUMMYFUNCTION("""COMPUTED_VALUE"""),"GCPS-2022-00703")</f>
        <v>GCPS-2022-00703</v>
      </c>
    </row>
    <row r="50" ht="14.25" customHeight="1">
      <c r="A50" s="22">
        <v>14397.0</v>
      </c>
      <c r="B50" s="22">
        <v>14405.0</v>
      </c>
      <c r="I50" s="20" t="s">
        <v>6865</v>
      </c>
      <c r="L50" s="21" t="str">
        <f>IFERROR(__xludf.DUMMYFUNCTION("""COMPUTED_VALUE"""),"GCPS-2022-00973")</f>
        <v>GCPS-2022-00973</v>
      </c>
    </row>
    <row r="51" ht="14.25" customHeight="1">
      <c r="A51" s="22">
        <v>14397.0</v>
      </c>
      <c r="B51" s="22">
        <v>14405.0</v>
      </c>
      <c r="I51" s="20" t="s">
        <v>6867</v>
      </c>
      <c r="L51" s="21" t="str">
        <f>IFERROR(__xludf.DUMMYFUNCTION("""COMPUTED_VALUE"""),"GCPS-2023-00201")</f>
        <v>GCPS-2023-00201</v>
      </c>
    </row>
    <row r="52" ht="14.25" customHeight="1">
      <c r="A52" s="22">
        <v>14399.0</v>
      </c>
      <c r="B52" s="22">
        <v>14405.0</v>
      </c>
      <c r="I52" s="20" t="s">
        <v>6869</v>
      </c>
      <c r="L52" s="21" t="str">
        <f>IFERROR(__xludf.DUMMYFUNCTION("""COMPUTED_VALUE"""),"GCPS-2023-00517")</f>
        <v>GCPS-2023-00517</v>
      </c>
    </row>
    <row r="53" ht="14.25" customHeight="1">
      <c r="A53" s="22">
        <v>14399.0</v>
      </c>
      <c r="B53" s="22">
        <v>14405.0</v>
      </c>
      <c r="I53" s="20" t="s">
        <v>6872</v>
      </c>
      <c r="L53" s="21" t="str">
        <f>IFERROR(__xludf.DUMMYFUNCTION("""COMPUTED_VALUE"""),"GCPS-2023-00426")</f>
        <v>GCPS-2023-00426</v>
      </c>
    </row>
    <row r="54" ht="14.25" customHeight="1">
      <c r="A54" s="22">
        <v>14247.0</v>
      </c>
      <c r="B54" s="22">
        <v>14405.0</v>
      </c>
      <c r="I54" s="20" t="s">
        <v>6874</v>
      </c>
      <c r="L54" s="21" t="str">
        <f>IFERROR(__xludf.DUMMYFUNCTION("""COMPUTED_VALUE"""),"GCPS-2022-00805")</f>
        <v>GCPS-2022-00805</v>
      </c>
    </row>
    <row r="55" ht="14.25" customHeight="1">
      <c r="A55" s="22">
        <v>14247.0</v>
      </c>
      <c r="B55" s="22">
        <v>14405.0</v>
      </c>
      <c r="I55" s="20" t="s">
        <v>6878</v>
      </c>
      <c r="L55" s="21" t="str">
        <f>IFERROR(__xludf.DUMMYFUNCTION("""COMPUTED_VALUE"""),"GCPS-2023-00318")</f>
        <v>GCPS-2023-00318</v>
      </c>
    </row>
    <row r="56" ht="14.25" customHeight="1">
      <c r="A56" s="22">
        <v>14236.0</v>
      </c>
      <c r="B56" s="22">
        <v>14405.0</v>
      </c>
      <c r="I56" s="20" t="s">
        <v>6882</v>
      </c>
      <c r="L56" s="21" t="str">
        <f>IFERROR(__xludf.DUMMYFUNCTION("""COMPUTED_VALUE"""),"GCPS-2022-00963")</f>
        <v>GCPS-2022-00963</v>
      </c>
    </row>
    <row r="57" ht="14.25" customHeight="1">
      <c r="A57" s="22">
        <v>14236.0</v>
      </c>
      <c r="B57" s="22">
        <v>14405.0</v>
      </c>
      <c r="I57" s="20" t="s">
        <v>6884</v>
      </c>
      <c r="L57" s="21" t="str">
        <f>IFERROR(__xludf.DUMMYFUNCTION("""COMPUTED_VALUE"""),"GCPS-2023-00297")</f>
        <v>GCPS-2023-00297</v>
      </c>
    </row>
    <row r="58" ht="14.25" customHeight="1">
      <c r="A58" s="22">
        <v>14248.0</v>
      </c>
      <c r="B58" s="22">
        <v>14405.0</v>
      </c>
      <c r="I58" s="20" t="s">
        <v>6888</v>
      </c>
      <c r="L58" s="21" t="str">
        <f>IFERROR(__xludf.DUMMYFUNCTION("""COMPUTED_VALUE"""),"GCPS-2022-00760")</f>
        <v>GCPS-2022-00760</v>
      </c>
    </row>
    <row r="59" ht="14.25" customHeight="1">
      <c r="A59" s="22">
        <v>14400.0</v>
      </c>
      <c r="B59" s="22">
        <v>14405.0</v>
      </c>
      <c r="I59" s="20" t="s">
        <v>6890</v>
      </c>
      <c r="L59" s="21" t="str">
        <f>IFERROR(__xludf.DUMMYFUNCTION("""COMPUTED_VALUE"""),"GCPS-2023-00037")</f>
        <v>GCPS-2023-00037</v>
      </c>
    </row>
    <row r="60" ht="14.25" customHeight="1">
      <c r="A60" s="22">
        <v>14203.0</v>
      </c>
      <c r="B60" s="22">
        <v>14405.0</v>
      </c>
      <c r="I60" s="20" t="s">
        <v>6894</v>
      </c>
      <c r="L60" s="21" t="str">
        <f>IFERROR(__xludf.DUMMYFUNCTION("""COMPUTED_VALUE"""),"GCPS-2022-00889")</f>
        <v>GCPS-2022-00889</v>
      </c>
    </row>
    <row r="61" ht="14.25" customHeight="1">
      <c r="A61" s="22">
        <v>14203.0</v>
      </c>
      <c r="B61" s="22">
        <v>14405.0</v>
      </c>
      <c r="I61" s="20" t="s">
        <v>6897</v>
      </c>
      <c r="L61" s="21" t="str">
        <f>IFERROR(__xludf.DUMMYFUNCTION("""COMPUTED_VALUE"""),"GCPS-2022-00454")</f>
        <v>GCPS-2022-00454</v>
      </c>
    </row>
    <row r="62" ht="14.25" customHeight="1">
      <c r="A62" s="22">
        <v>14203.0</v>
      </c>
      <c r="B62" s="22">
        <v>14405.0</v>
      </c>
      <c r="I62" s="20" t="s">
        <v>6901</v>
      </c>
      <c r="L62" s="21" t="str">
        <f>IFERROR(__xludf.DUMMYFUNCTION("""COMPUTED_VALUE"""),"GCPS-2022-00604")</f>
        <v>GCPS-2022-00604</v>
      </c>
    </row>
    <row r="63" ht="14.25" customHeight="1">
      <c r="A63" s="22">
        <v>14203.0</v>
      </c>
      <c r="B63" s="22">
        <v>14405.0</v>
      </c>
      <c r="I63" s="20" t="s">
        <v>6905</v>
      </c>
      <c r="L63" s="21" t="str">
        <f>IFERROR(__xludf.DUMMYFUNCTION("""COMPUTED_VALUE"""),"GCPS-2022-00681")</f>
        <v>GCPS-2022-00681</v>
      </c>
    </row>
    <row r="64" ht="14.25" customHeight="1">
      <c r="A64" s="22">
        <v>14203.0</v>
      </c>
      <c r="B64" s="22">
        <v>14405.0</v>
      </c>
      <c r="I64" s="20" t="s">
        <v>6907</v>
      </c>
      <c r="L64" s="21" t="str">
        <f>IFERROR(__xludf.DUMMYFUNCTION("""COMPUTED_VALUE"""),"GCPS-2022-00769")</f>
        <v>GCPS-2022-00769</v>
      </c>
    </row>
    <row r="65" ht="14.25" customHeight="1">
      <c r="A65" s="22">
        <v>14203.0</v>
      </c>
      <c r="B65" s="22">
        <v>14405.0</v>
      </c>
      <c r="I65" s="20" t="s">
        <v>6909</v>
      </c>
      <c r="L65" s="21" t="str">
        <f>IFERROR(__xludf.DUMMYFUNCTION("""COMPUTED_VALUE"""),"GCPS-2022-00789")</f>
        <v>GCPS-2022-00789</v>
      </c>
    </row>
    <row r="66" ht="14.25" customHeight="1">
      <c r="A66" s="22">
        <v>14203.0</v>
      </c>
      <c r="B66" s="22">
        <v>14405.0</v>
      </c>
      <c r="I66" s="20" t="s">
        <v>6911</v>
      </c>
      <c r="L66" s="21" t="str">
        <f>IFERROR(__xludf.DUMMYFUNCTION("""COMPUTED_VALUE"""),"GCPS-2022-00904")</f>
        <v>GCPS-2022-00904</v>
      </c>
    </row>
    <row r="67" ht="14.25" customHeight="1">
      <c r="A67" s="22">
        <v>14203.0</v>
      </c>
      <c r="B67" s="22">
        <v>14405.0</v>
      </c>
      <c r="I67" s="20" t="s">
        <v>6913</v>
      </c>
      <c r="L67" s="21" t="str">
        <f>IFERROR(__xludf.DUMMYFUNCTION("""COMPUTED_VALUE"""),"GCPS-2022-00958")</f>
        <v>GCPS-2022-00958</v>
      </c>
    </row>
    <row r="68" ht="14.25" customHeight="1">
      <c r="A68" s="22">
        <v>14203.0</v>
      </c>
      <c r="B68" s="22">
        <v>14405.0</v>
      </c>
      <c r="I68" s="20" t="s">
        <v>6915</v>
      </c>
      <c r="L68" s="21" t="str">
        <f>IFERROR(__xludf.DUMMYFUNCTION("""COMPUTED_VALUE"""),"GCPS-2022-00957")</f>
        <v>GCPS-2022-00957</v>
      </c>
    </row>
    <row r="69" ht="14.25" customHeight="1">
      <c r="A69" s="22">
        <v>14203.0</v>
      </c>
      <c r="B69" s="22">
        <v>14405.0</v>
      </c>
      <c r="I69" s="20" t="s">
        <v>6917</v>
      </c>
      <c r="L69" s="21" t="str">
        <f>IFERROR(__xludf.DUMMYFUNCTION("""COMPUTED_VALUE"""),"GCPS-2022-01031")</f>
        <v>GCPS-2022-01031</v>
      </c>
    </row>
    <row r="70" ht="14.25" customHeight="1">
      <c r="A70" s="22">
        <v>14203.0</v>
      </c>
      <c r="B70" s="22">
        <v>14405.0</v>
      </c>
      <c r="I70" s="20" t="s">
        <v>6919</v>
      </c>
      <c r="L70" s="21" t="str">
        <f>IFERROR(__xludf.DUMMYFUNCTION("""COMPUTED_VALUE"""),"GCPS-2022-00925")</f>
        <v>GCPS-2022-00925</v>
      </c>
    </row>
    <row r="71" ht="14.25" customHeight="1">
      <c r="A71" s="22">
        <v>14203.0</v>
      </c>
      <c r="B71" s="22">
        <v>14405.0</v>
      </c>
      <c r="I71" s="20" t="s">
        <v>6921</v>
      </c>
      <c r="L71" s="21" t="str">
        <f>IFERROR(__xludf.DUMMYFUNCTION("""COMPUTED_VALUE"""),"GCPS-2022-00931")</f>
        <v>GCPS-2022-00931</v>
      </c>
    </row>
    <row r="72" ht="14.25" customHeight="1">
      <c r="A72" s="22">
        <v>14203.0</v>
      </c>
      <c r="B72" s="22">
        <v>14405.0</v>
      </c>
      <c r="I72" s="20" t="s">
        <v>6925</v>
      </c>
      <c r="L72" s="21" t="str">
        <f>IFERROR(__xludf.DUMMYFUNCTION("""COMPUTED_VALUE"""),"GCPS-2022-00879")</f>
        <v>GCPS-2022-00879</v>
      </c>
    </row>
    <row r="73" ht="14.25" customHeight="1">
      <c r="A73" s="22">
        <v>14203.0</v>
      </c>
      <c r="B73" s="22">
        <v>14405.0</v>
      </c>
      <c r="I73" s="20" t="s">
        <v>6929</v>
      </c>
      <c r="L73" s="21" t="str">
        <f>IFERROR(__xludf.DUMMYFUNCTION("""COMPUTED_VALUE"""),"GCPS-2023-00094")</f>
        <v>GCPS-2023-00094</v>
      </c>
    </row>
    <row r="74" ht="14.25" customHeight="1">
      <c r="A74" s="22">
        <v>14205.0</v>
      </c>
      <c r="B74" s="22">
        <v>14405.0</v>
      </c>
      <c r="I74" s="20" t="s">
        <v>6931</v>
      </c>
      <c r="L74" s="21" t="str">
        <f>IFERROR(__xludf.DUMMYFUNCTION("""COMPUTED_VALUE"""),"GCPS-2022-00561")</f>
        <v>GCPS-2022-00561</v>
      </c>
    </row>
    <row r="75" ht="14.25" customHeight="1">
      <c r="A75" s="22">
        <v>14205.0</v>
      </c>
      <c r="B75" s="22">
        <v>14405.0</v>
      </c>
      <c r="I75" s="20" t="s">
        <v>6933</v>
      </c>
      <c r="L75" s="21" t="str">
        <f>IFERROR(__xludf.DUMMYFUNCTION("""COMPUTED_VALUE"""),"GCPS-2022-00639")</f>
        <v>GCPS-2022-00639</v>
      </c>
    </row>
    <row r="76" ht="14.25" customHeight="1">
      <c r="A76" s="22">
        <v>14206.0</v>
      </c>
      <c r="B76" s="22">
        <v>14405.0</v>
      </c>
      <c r="I76" s="20" t="s">
        <v>6935</v>
      </c>
      <c r="L76" s="21" t="str">
        <f>IFERROR(__xludf.DUMMYFUNCTION("""COMPUTED_VALUE"""),"GCPS-2022-00953")</f>
        <v>GCPS-2022-00953</v>
      </c>
    </row>
    <row r="77" ht="14.25" customHeight="1">
      <c r="A77" s="22">
        <v>14214.0</v>
      </c>
      <c r="B77" s="22">
        <v>14405.0</v>
      </c>
      <c r="I77" s="20" t="s">
        <v>6939</v>
      </c>
      <c r="L77" s="21" t="str">
        <f>IFERROR(__xludf.DUMMYFUNCTION("""COMPUTED_VALUE"""),"GCPS-2022-00887")</f>
        <v>GCPS-2022-00887</v>
      </c>
    </row>
    <row r="78" ht="14.25" customHeight="1">
      <c r="A78" s="22">
        <v>14215.0</v>
      </c>
      <c r="B78" s="22">
        <v>14405.0</v>
      </c>
      <c r="I78" s="20" t="s">
        <v>6941</v>
      </c>
      <c r="L78" s="21" t="str">
        <f>IFERROR(__xludf.DUMMYFUNCTION("""COMPUTED_VALUE"""),"GCPS-2023-00002")</f>
        <v>GCPS-2023-00002</v>
      </c>
    </row>
    <row r="79" ht="14.25" customHeight="1">
      <c r="A79" s="22">
        <v>14215.0</v>
      </c>
      <c r="B79" s="22">
        <v>14405.0</v>
      </c>
      <c r="I79" s="20" t="s">
        <v>6943</v>
      </c>
      <c r="L79" s="21" t="str">
        <f>IFERROR(__xludf.DUMMYFUNCTION("""COMPUTED_VALUE"""),"GCPS-2023-00089")</f>
        <v>GCPS-2023-00089</v>
      </c>
    </row>
    <row r="80" ht="14.25" customHeight="1">
      <c r="A80" s="22">
        <v>14419.0</v>
      </c>
      <c r="B80" s="22">
        <v>14405.0</v>
      </c>
      <c r="I80" s="20" t="s">
        <v>6946</v>
      </c>
      <c r="L80" s="21" t="str">
        <f>IFERROR(__xludf.DUMMYFUNCTION("""COMPUTED_VALUE"""),"GCPS-2022-00910")</f>
        <v>GCPS-2022-00910</v>
      </c>
    </row>
    <row r="81" ht="14.25" customHeight="1">
      <c r="A81" s="22">
        <v>14421.0</v>
      </c>
      <c r="B81" s="22">
        <v>14405.0</v>
      </c>
      <c r="I81" s="20" t="s">
        <v>6948</v>
      </c>
      <c r="L81" s="21" t="str">
        <f>IFERROR(__xludf.DUMMYFUNCTION("""COMPUTED_VALUE"""),"GCPS-2023-00270")</f>
        <v>GCPS-2023-00270</v>
      </c>
    </row>
    <row r="82" ht="14.25" customHeight="1">
      <c r="A82" s="22">
        <v>14421.0</v>
      </c>
      <c r="B82" s="22">
        <v>14405.0</v>
      </c>
      <c r="I82" s="20" t="s">
        <v>6952</v>
      </c>
      <c r="L82" s="21" t="str">
        <f>IFERROR(__xludf.DUMMYFUNCTION("""COMPUTED_VALUE"""),"GCPS-2022-00929")</f>
        <v>GCPS-2022-00929</v>
      </c>
    </row>
    <row r="83" ht="14.25" customHeight="1">
      <c r="A83" s="22">
        <v>14422.0</v>
      </c>
      <c r="B83" s="22">
        <v>14405.0</v>
      </c>
      <c r="I83" s="20" t="s">
        <v>6954</v>
      </c>
      <c r="L83" s="21" t="str">
        <f>IFERROR(__xludf.DUMMYFUNCTION("""COMPUTED_VALUE"""),"GCPS-2022-00972")</f>
        <v>GCPS-2022-00972</v>
      </c>
    </row>
    <row r="84" ht="14.25" customHeight="1">
      <c r="A84" s="22">
        <v>14524.0</v>
      </c>
      <c r="B84" s="22">
        <v>14405.0</v>
      </c>
      <c r="I84" s="20" t="s">
        <v>6958</v>
      </c>
      <c r="L84" s="21" t="str">
        <f>IFERROR(__xludf.DUMMYFUNCTION("""COMPUTED_VALUE"""),"GCPS-2023-00650")</f>
        <v>GCPS-2023-00650</v>
      </c>
    </row>
    <row r="85" ht="14.25" customHeight="1">
      <c r="A85" s="22">
        <v>14524.0</v>
      </c>
      <c r="B85" s="22">
        <v>14405.0</v>
      </c>
      <c r="I85" s="20" t="s">
        <v>6960</v>
      </c>
      <c r="L85" s="21" t="str">
        <f>IFERROR(__xludf.DUMMYFUNCTION("""COMPUTED_VALUE"""),"GCPS-2022-00518")</f>
        <v>GCPS-2022-00518</v>
      </c>
    </row>
    <row r="86" ht="14.25" customHeight="1">
      <c r="A86" s="22">
        <v>14525.0</v>
      </c>
      <c r="B86" s="22">
        <v>14405.0</v>
      </c>
      <c r="I86" s="20" t="s">
        <v>6964</v>
      </c>
      <c r="L86" s="21" t="str">
        <f>IFERROR(__xludf.DUMMYFUNCTION("""COMPUTED_VALUE"""),"GCPS-2022-00888")</f>
        <v>GCPS-2022-00888</v>
      </c>
    </row>
    <row r="87" ht="14.25" customHeight="1">
      <c r="A87" s="22">
        <v>14525.0</v>
      </c>
      <c r="B87" s="22">
        <v>14405.0</v>
      </c>
      <c r="I87" s="20" t="s">
        <v>6966</v>
      </c>
      <c r="L87" s="21" t="str">
        <f>IFERROR(__xludf.DUMMYFUNCTION("""COMPUTED_VALUE"""),"GCPS-2022-00895")</f>
        <v>GCPS-2022-00895</v>
      </c>
    </row>
    <row r="88" ht="14.25" customHeight="1">
      <c r="A88" s="22">
        <v>14526.0</v>
      </c>
      <c r="B88" s="22">
        <v>14405.0</v>
      </c>
      <c r="I88" s="20" t="s">
        <v>6968</v>
      </c>
      <c r="L88" s="21" t="str">
        <f>IFERROR(__xludf.DUMMYFUNCTION("""COMPUTED_VALUE"""),"GCPS-2022-00894")</f>
        <v>GCPS-2022-00894</v>
      </c>
    </row>
    <row r="89" ht="14.25" customHeight="1">
      <c r="A89" s="22">
        <v>14526.0</v>
      </c>
      <c r="B89" s="22">
        <v>14405.0</v>
      </c>
      <c r="I89" s="20" t="s">
        <v>6970</v>
      </c>
      <c r="L89" s="21" t="str">
        <f>IFERROR(__xludf.DUMMYFUNCTION("""COMPUTED_VALUE"""),"GCPS-2022-00962")</f>
        <v>GCPS-2022-00962</v>
      </c>
    </row>
    <row r="90" ht="14.25" customHeight="1">
      <c r="A90" s="22">
        <v>14526.0</v>
      </c>
      <c r="B90" s="22">
        <v>14405.0</v>
      </c>
      <c r="I90" s="20" t="s">
        <v>6972</v>
      </c>
      <c r="L90" s="21" t="str">
        <f>IFERROR(__xludf.DUMMYFUNCTION("""COMPUTED_VALUE"""),"GCPS-2022-00992")</f>
        <v>GCPS-2022-00992</v>
      </c>
    </row>
    <row r="91" ht="14.25" customHeight="1">
      <c r="A91" s="22">
        <v>14526.0</v>
      </c>
      <c r="B91" s="22">
        <v>14405.0</v>
      </c>
      <c r="I91" s="20" t="s">
        <v>6974</v>
      </c>
      <c r="L91" s="21" t="str">
        <f>IFERROR(__xludf.DUMMYFUNCTION("""COMPUTED_VALUE"""),"GCPS-2022-00991")</f>
        <v>GCPS-2022-00991</v>
      </c>
    </row>
    <row r="92" ht="14.25" customHeight="1">
      <c r="A92" s="22">
        <v>14527.0</v>
      </c>
      <c r="B92" s="22">
        <v>14405.0</v>
      </c>
      <c r="I92" s="20" t="s">
        <v>6976</v>
      </c>
      <c r="L92" s="21" t="str">
        <f>IFERROR(__xludf.DUMMYFUNCTION("""COMPUTED_VALUE"""),"GCPS-2023-00087")</f>
        <v>GCPS-2023-00087</v>
      </c>
    </row>
    <row r="93" ht="14.25" customHeight="1">
      <c r="A93" s="22">
        <v>14527.0</v>
      </c>
      <c r="B93" s="22">
        <v>14405.0</v>
      </c>
      <c r="I93" s="20" t="s">
        <v>6978</v>
      </c>
      <c r="L93" s="21" t="str">
        <f>IFERROR(__xludf.DUMMYFUNCTION("""COMPUTED_VALUE"""),"GCPS-2023-00088")</f>
        <v>GCPS-2023-00088</v>
      </c>
    </row>
    <row r="94" ht="14.25" customHeight="1">
      <c r="A94" s="22">
        <v>14528.0</v>
      </c>
      <c r="B94" s="22">
        <v>14379.0</v>
      </c>
      <c r="I94" s="20" t="s">
        <v>6980</v>
      </c>
      <c r="L94" s="21" t="str">
        <f>IFERROR(__xludf.DUMMYFUNCTION("""COMPUTED_VALUE"""),"GCPS-2023-00090")</f>
        <v>GCPS-2023-00090</v>
      </c>
    </row>
    <row r="95" ht="14.25" customHeight="1">
      <c r="A95" s="22">
        <v>14528.0</v>
      </c>
      <c r="B95" s="22">
        <v>14379.0</v>
      </c>
      <c r="I95" s="20" t="s">
        <v>6982</v>
      </c>
      <c r="L95" s="21" t="str">
        <f>IFERROR(__xludf.DUMMYFUNCTION("""COMPUTED_VALUE"""),"GCPS-2023-00238")</f>
        <v>GCPS-2023-00238</v>
      </c>
    </row>
    <row r="96" ht="14.25" customHeight="1">
      <c r="A96" s="22">
        <v>14541.0</v>
      </c>
      <c r="B96" s="22">
        <v>14379.0</v>
      </c>
      <c r="I96" s="20" t="s">
        <v>6984</v>
      </c>
      <c r="L96" s="21" t="str">
        <f>IFERROR(__xludf.DUMMYFUNCTION("""COMPUTED_VALUE"""),"GCPS-2023-00780")</f>
        <v>GCPS-2023-00780</v>
      </c>
    </row>
    <row r="97" ht="14.25" customHeight="1">
      <c r="A97" s="22">
        <v>14541.0</v>
      </c>
      <c r="B97" s="22">
        <v>14379.0</v>
      </c>
      <c r="I97" s="20" t="s">
        <v>6986</v>
      </c>
      <c r="L97" s="21" t="str">
        <f>IFERROR(__xludf.DUMMYFUNCTION("""COMPUTED_VALUE"""),"GCPS-2023-00790")</f>
        <v>GCPS-2023-00790</v>
      </c>
    </row>
    <row r="98" ht="14.25" customHeight="1">
      <c r="A98" s="22">
        <v>14541.0</v>
      </c>
      <c r="B98" s="22">
        <v>14379.0</v>
      </c>
      <c r="I98" s="20" t="s">
        <v>6988</v>
      </c>
      <c r="L98" s="21" t="str">
        <f>IFERROR(__xludf.DUMMYFUNCTION("""COMPUTED_VALUE"""),"GCPS-2022-00919")</f>
        <v>GCPS-2022-00919</v>
      </c>
    </row>
    <row r="99" ht="14.25" customHeight="1">
      <c r="A99" s="22">
        <v>14541.0</v>
      </c>
      <c r="B99" s="22">
        <v>14379.0</v>
      </c>
      <c r="I99" s="20" t="s">
        <v>6990</v>
      </c>
      <c r="L99" s="21" t="str">
        <f>IFERROR(__xludf.DUMMYFUNCTION("""COMPUTED_VALUE"""),"GCPS-2023-00229")</f>
        <v>GCPS-2023-00229</v>
      </c>
    </row>
    <row r="100" ht="14.25" customHeight="1">
      <c r="A100" s="22">
        <v>14541.0</v>
      </c>
      <c r="B100" s="22">
        <v>14379.0</v>
      </c>
      <c r="I100" s="20" t="s">
        <v>6994</v>
      </c>
      <c r="L100" s="21" t="str">
        <f>IFERROR(__xludf.DUMMYFUNCTION("""COMPUTED_VALUE"""),"GCPS-2023-00468")</f>
        <v>GCPS-2023-00468</v>
      </c>
    </row>
    <row r="101" ht="14.25" customHeight="1">
      <c r="A101" s="22">
        <v>14541.0</v>
      </c>
      <c r="B101" s="22">
        <v>14379.0</v>
      </c>
      <c r="I101" s="20" t="s">
        <v>6999</v>
      </c>
      <c r="L101" s="21" t="str">
        <f>IFERROR(__xludf.DUMMYFUNCTION("""COMPUTED_VALUE"""),"GCPS-2022-00915")</f>
        <v>GCPS-2022-00915</v>
      </c>
    </row>
    <row r="102" ht="14.25" customHeight="1">
      <c r="A102" s="22">
        <v>14541.0</v>
      </c>
      <c r="B102" s="22">
        <v>14379.0</v>
      </c>
      <c r="I102" s="20" t="s">
        <v>7003</v>
      </c>
      <c r="L102" s="21" t="str">
        <f>IFERROR(__xludf.DUMMYFUNCTION("""COMPUTED_VALUE"""),"GCPS-2022-00930")</f>
        <v>GCPS-2022-00930</v>
      </c>
    </row>
    <row r="103" ht="14.25" customHeight="1">
      <c r="A103" s="22">
        <v>14541.0</v>
      </c>
      <c r="B103" s="22">
        <v>14379.0</v>
      </c>
      <c r="I103" s="20" t="s">
        <v>7007</v>
      </c>
      <c r="L103" s="21" t="str">
        <f>IFERROR(__xludf.DUMMYFUNCTION("""COMPUTED_VALUE"""),"GCPS-2022-00775")</f>
        <v>GCPS-2022-00775</v>
      </c>
    </row>
    <row r="104" ht="14.25" customHeight="1">
      <c r="A104" s="22">
        <v>14541.0</v>
      </c>
      <c r="B104" s="22">
        <v>14379.0</v>
      </c>
      <c r="I104" s="20" t="s">
        <v>7011</v>
      </c>
      <c r="L104" s="21" t="str">
        <f>IFERROR(__xludf.DUMMYFUNCTION("""COMPUTED_VALUE"""),"GCPS-2022-00800")</f>
        <v>GCPS-2022-00800</v>
      </c>
    </row>
    <row r="105" ht="14.25" customHeight="1">
      <c r="A105" s="22">
        <v>14541.0</v>
      </c>
      <c r="B105" s="22">
        <v>14379.0</v>
      </c>
      <c r="I105" s="20" t="s">
        <v>7015</v>
      </c>
      <c r="L105" s="21" t="str">
        <f>IFERROR(__xludf.DUMMYFUNCTION("""COMPUTED_VALUE"""),"GCPS-2022-00911")</f>
        <v>GCPS-2022-00911</v>
      </c>
    </row>
    <row r="106" ht="14.25" customHeight="1">
      <c r="A106" s="22">
        <v>14541.0</v>
      </c>
      <c r="B106" s="22">
        <v>14379.0</v>
      </c>
      <c r="I106" s="20" t="s">
        <v>7019</v>
      </c>
      <c r="L106" s="21" t="str">
        <f>IFERROR(__xludf.DUMMYFUNCTION("""COMPUTED_VALUE"""),"GCPS-2022-00511")</f>
        <v>GCPS-2022-00511</v>
      </c>
    </row>
    <row r="107" ht="14.25" customHeight="1">
      <c r="A107" s="22">
        <v>14541.0</v>
      </c>
      <c r="B107" s="22">
        <v>14379.0</v>
      </c>
      <c r="I107" s="20" t="s">
        <v>7023</v>
      </c>
      <c r="L107" s="21" t="str">
        <f>IFERROR(__xludf.DUMMYFUNCTION("""COMPUTED_VALUE"""),"GCPS-2022-01002")</f>
        <v>GCPS-2022-01002</v>
      </c>
    </row>
    <row r="108" ht="14.25" customHeight="1">
      <c r="A108" s="22">
        <v>14541.0</v>
      </c>
      <c r="B108" s="22">
        <v>14379.0</v>
      </c>
      <c r="I108" s="20" t="s">
        <v>7027</v>
      </c>
      <c r="L108" s="21" t="str">
        <f>IFERROR(__xludf.DUMMYFUNCTION("""COMPUTED_VALUE"""),"GCPS-2022-00916")</f>
        <v>GCPS-2022-00916</v>
      </c>
    </row>
    <row r="109" ht="14.25" customHeight="1">
      <c r="A109" s="22">
        <v>14541.0</v>
      </c>
      <c r="B109" s="22">
        <v>14379.0</v>
      </c>
      <c r="I109" s="20" t="s">
        <v>7029</v>
      </c>
      <c r="L109" s="21" t="str">
        <f>IFERROR(__xludf.DUMMYFUNCTION("""COMPUTED_VALUE"""),"GCPS-2022-00922")</f>
        <v>GCPS-2022-00922</v>
      </c>
    </row>
    <row r="110" ht="14.25" customHeight="1">
      <c r="A110" s="22">
        <v>14541.0</v>
      </c>
      <c r="B110" s="22">
        <v>14379.0</v>
      </c>
      <c r="I110" s="20" t="s">
        <v>7033</v>
      </c>
      <c r="L110" s="21" t="str">
        <f>IFERROR(__xludf.DUMMYFUNCTION("""COMPUTED_VALUE"""),"GCPS-2022-00884")</f>
        <v>GCPS-2022-00884</v>
      </c>
    </row>
    <row r="111" ht="14.25" customHeight="1">
      <c r="A111" s="22">
        <v>14541.0</v>
      </c>
      <c r="B111" s="22">
        <v>14379.0</v>
      </c>
      <c r="I111" s="20" t="s">
        <v>7037</v>
      </c>
      <c r="L111" s="21" t="str">
        <f>IFERROR(__xludf.DUMMYFUNCTION("""COMPUTED_VALUE"""),"GCPS-2022-00917")</f>
        <v>GCPS-2022-00917</v>
      </c>
    </row>
    <row r="112" ht="14.25" customHeight="1">
      <c r="A112" s="22">
        <v>14541.0</v>
      </c>
      <c r="B112" s="22">
        <v>14379.0</v>
      </c>
      <c r="I112" s="20" t="s">
        <v>7041</v>
      </c>
      <c r="L112" s="21" t="str">
        <f>IFERROR(__xludf.DUMMYFUNCTION("""COMPUTED_VALUE"""),"GCPS-2023-00278")</f>
        <v>GCPS-2023-00278</v>
      </c>
    </row>
    <row r="113" ht="14.25" customHeight="1">
      <c r="A113" s="22">
        <v>14541.0</v>
      </c>
      <c r="B113" s="22">
        <v>14379.0</v>
      </c>
      <c r="I113" s="20" t="s">
        <v>7045</v>
      </c>
      <c r="L113" s="21" t="str">
        <f>IFERROR(__xludf.DUMMYFUNCTION("""COMPUTED_VALUE"""),"GCPS-2022-00928")</f>
        <v>GCPS-2022-00928</v>
      </c>
    </row>
    <row r="114" ht="14.25" customHeight="1">
      <c r="A114" s="22">
        <v>14541.0</v>
      </c>
      <c r="B114" s="22">
        <v>14379.0</v>
      </c>
      <c r="I114" s="20" t="s">
        <v>7049</v>
      </c>
      <c r="L114" s="21" t="str">
        <f>IFERROR(__xludf.DUMMYFUNCTION("""COMPUTED_VALUE"""),"GCPS-2022-00954")</f>
        <v>GCPS-2022-00954</v>
      </c>
    </row>
    <row r="115" ht="14.25" customHeight="1">
      <c r="A115" s="22">
        <v>14541.0</v>
      </c>
      <c r="B115" s="22">
        <v>14379.0</v>
      </c>
      <c r="I115" s="20" t="s">
        <v>7053</v>
      </c>
      <c r="L115" s="21" t="str">
        <f>IFERROR(__xludf.DUMMYFUNCTION("""COMPUTED_VALUE"""),"GCPS-2022-00905")</f>
        <v>GCPS-2022-00905</v>
      </c>
    </row>
    <row r="116" ht="14.25" customHeight="1">
      <c r="A116" s="22">
        <v>14541.0</v>
      </c>
      <c r="B116" s="22">
        <v>14379.0</v>
      </c>
      <c r="I116" s="20" t="s">
        <v>7057</v>
      </c>
      <c r="L116" s="21" t="str">
        <f>IFERROR(__xludf.DUMMYFUNCTION("""COMPUTED_VALUE"""),"GCPS-2023-00064")</f>
        <v>GCPS-2023-00064</v>
      </c>
    </row>
    <row r="117" ht="14.25" customHeight="1">
      <c r="A117" s="22">
        <v>14541.0</v>
      </c>
      <c r="B117" s="22">
        <v>14379.0</v>
      </c>
      <c r="I117" s="20" t="s">
        <v>7061</v>
      </c>
      <c r="L117" s="21" t="str">
        <f>IFERROR(__xludf.DUMMYFUNCTION("""COMPUTED_VALUE"""),"GCPS-2022-00606")</f>
        <v>GCPS-2022-00606</v>
      </c>
    </row>
    <row r="118" ht="14.25" customHeight="1">
      <c r="A118" s="22">
        <v>14541.0</v>
      </c>
      <c r="B118" s="22">
        <v>14379.0</v>
      </c>
      <c r="I118" s="20" t="s">
        <v>7064</v>
      </c>
      <c r="L118" s="21" t="str">
        <f>IFERROR(__xludf.DUMMYFUNCTION("""COMPUTED_VALUE"""),"GCPS-2023-00535")</f>
        <v>GCPS-2023-00535</v>
      </c>
    </row>
    <row r="119" ht="14.25" customHeight="1">
      <c r="A119" s="22">
        <v>14541.0</v>
      </c>
      <c r="B119" s="22">
        <v>14379.0</v>
      </c>
      <c r="I119" s="20" t="s">
        <v>7068</v>
      </c>
      <c r="L119" s="21" t="str">
        <f>IFERROR(__xludf.DUMMYFUNCTION("""COMPUTED_VALUE"""),"GCPS-2022-00759")</f>
        <v>GCPS-2022-00759</v>
      </c>
    </row>
    <row r="120" ht="14.25" customHeight="1">
      <c r="A120" s="22">
        <v>14541.0</v>
      </c>
      <c r="B120" s="22">
        <v>14379.0</v>
      </c>
      <c r="I120" s="20" t="s">
        <v>7070</v>
      </c>
      <c r="L120" s="21"/>
    </row>
    <row r="121" ht="14.25" customHeight="1">
      <c r="A121" s="22">
        <v>14541.0</v>
      </c>
      <c r="B121" s="22">
        <v>14379.0</v>
      </c>
    </row>
    <row r="122" ht="14.25" customHeight="1">
      <c r="A122" s="22">
        <v>14541.0</v>
      </c>
      <c r="B122" s="22">
        <v>14379.0</v>
      </c>
    </row>
    <row r="123" ht="14.25" customHeight="1">
      <c r="A123" s="22">
        <v>14542.0</v>
      </c>
      <c r="B123" s="22">
        <v>14379.0</v>
      </c>
    </row>
    <row r="124" ht="14.25" customHeight="1">
      <c r="A124" s="22">
        <v>14542.0</v>
      </c>
      <c r="B124" s="22">
        <v>14379.0</v>
      </c>
    </row>
    <row r="125" ht="14.25" customHeight="1">
      <c r="A125" s="22">
        <v>14542.0</v>
      </c>
      <c r="B125" s="22">
        <v>14278.0</v>
      </c>
    </row>
    <row r="126" ht="14.25" customHeight="1">
      <c r="A126" s="22">
        <v>14542.0</v>
      </c>
      <c r="B126" s="22">
        <v>14200.0</v>
      </c>
    </row>
    <row r="127" ht="14.25" customHeight="1">
      <c r="A127" s="22">
        <v>14542.0</v>
      </c>
      <c r="B127" s="22">
        <v>14200.0</v>
      </c>
    </row>
    <row r="128" ht="14.25" customHeight="1">
      <c r="A128" s="22">
        <v>14542.0</v>
      </c>
      <c r="B128" s="22">
        <v>14199.0</v>
      </c>
    </row>
    <row r="129" ht="14.25" customHeight="1">
      <c r="A129" s="22">
        <v>14542.0</v>
      </c>
      <c r="B129" s="22">
        <v>14199.0</v>
      </c>
    </row>
    <row r="130" ht="14.25" customHeight="1">
      <c r="A130" s="22">
        <v>14542.0</v>
      </c>
      <c r="B130" s="22">
        <v>14199.0</v>
      </c>
    </row>
    <row r="131" ht="14.25" customHeight="1">
      <c r="A131" s="22">
        <v>14542.0</v>
      </c>
      <c r="B131" s="22">
        <v>14199.0</v>
      </c>
    </row>
    <row r="132" ht="14.25" customHeight="1">
      <c r="A132" s="22">
        <v>14542.0</v>
      </c>
      <c r="B132" s="22">
        <v>14199.0</v>
      </c>
    </row>
    <row r="133" ht="14.25" customHeight="1">
      <c r="A133" s="22">
        <v>14542.0</v>
      </c>
      <c r="B133" s="22">
        <v>14199.0</v>
      </c>
    </row>
    <row r="134" ht="14.25" customHeight="1">
      <c r="A134" s="22">
        <v>14542.0</v>
      </c>
      <c r="B134" s="22">
        <v>14199.0</v>
      </c>
    </row>
    <row r="135" ht="14.25" customHeight="1">
      <c r="A135" s="22">
        <v>14542.0</v>
      </c>
      <c r="B135" s="22">
        <v>14199.0</v>
      </c>
    </row>
    <row r="136" ht="14.25" customHeight="1">
      <c r="A136" s="22">
        <v>14542.0</v>
      </c>
      <c r="B136" s="22">
        <v>14199.0</v>
      </c>
    </row>
    <row r="137" ht="14.25" customHeight="1">
      <c r="A137" s="22">
        <v>14542.0</v>
      </c>
      <c r="B137" s="22">
        <v>14199.0</v>
      </c>
    </row>
    <row r="138" ht="14.25" customHeight="1">
      <c r="A138" s="22">
        <v>14544.0</v>
      </c>
      <c r="B138" s="22">
        <v>14199.0</v>
      </c>
    </row>
    <row r="139" ht="14.25" customHeight="1">
      <c r="A139" s="22">
        <v>14544.0</v>
      </c>
      <c r="B139" s="22">
        <v>14199.0</v>
      </c>
    </row>
    <row r="140" ht="14.25" customHeight="1">
      <c r="A140" s="22">
        <v>14545.0</v>
      </c>
      <c r="B140" s="22">
        <v>14198.0</v>
      </c>
    </row>
    <row r="141" ht="14.25" customHeight="1">
      <c r="A141" s="22">
        <v>14545.0</v>
      </c>
      <c r="B141" s="22">
        <v>14198.0</v>
      </c>
    </row>
    <row r="142" ht="14.25" customHeight="1">
      <c r="A142" s="22">
        <v>14556.0</v>
      </c>
      <c r="B142" s="22">
        <v>14198.0</v>
      </c>
    </row>
    <row r="143" ht="14.25" customHeight="1">
      <c r="A143" s="22">
        <v>14556.0</v>
      </c>
      <c r="B143" s="22">
        <v>14198.0</v>
      </c>
    </row>
    <row r="144" ht="14.25" customHeight="1">
      <c r="A144" s="22">
        <v>14556.0</v>
      </c>
      <c r="B144" s="22">
        <v>14198.0</v>
      </c>
    </row>
    <row r="145" ht="14.25" customHeight="1">
      <c r="A145" s="22">
        <v>14556.0</v>
      </c>
      <c r="B145" s="22">
        <v>14198.0</v>
      </c>
    </row>
    <row r="146" ht="14.25" customHeight="1">
      <c r="A146" s="22">
        <v>14556.0</v>
      </c>
      <c r="B146" s="22">
        <v>14198.0</v>
      </c>
    </row>
    <row r="147" ht="14.25" customHeight="1">
      <c r="A147" s="22">
        <v>14556.0</v>
      </c>
      <c r="B147" s="22">
        <v>14198.0</v>
      </c>
    </row>
    <row r="148" ht="14.25" customHeight="1">
      <c r="A148" s="22">
        <v>14556.0</v>
      </c>
      <c r="B148" s="22">
        <v>14198.0</v>
      </c>
    </row>
    <row r="149" ht="14.25" customHeight="1">
      <c r="A149" s="22">
        <v>14556.0</v>
      </c>
      <c r="B149" s="22">
        <v>14198.0</v>
      </c>
    </row>
    <row r="150" ht="14.25" customHeight="1">
      <c r="A150" s="22">
        <v>14556.0</v>
      </c>
      <c r="B150" s="22">
        <v>14198.0</v>
      </c>
    </row>
    <row r="151" ht="14.25" customHeight="1">
      <c r="A151" s="22">
        <v>14556.0</v>
      </c>
      <c r="B151" s="22">
        <v>14198.0</v>
      </c>
    </row>
    <row r="152" ht="14.25" customHeight="1">
      <c r="A152" s="22">
        <v>14556.0</v>
      </c>
      <c r="B152" s="22">
        <v>14198.0</v>
      </c>
    </row>
    <row r="153" ht="14.25" customHeight="1">
      <c r="A153" s="22">
        <v>14556.0</v>
      </c>
      <c r="B153" s="22">
        <v>14198.0</v>
      </c>
    </row>
    <row r="154" ht="14.25" customHeight="1">
      <c r="A154" s="22">
        <v>14556.0</v>
      </c>
      <c r="B154" s="22">
        <v>14198.0</v>
      </c>
    </row>
    <row r="155" ht="14.25" customHeight="1">
      <c r="A155" s="22">
        <v>14557.0</v>
      </c>
      <c r="B155" s="22">
        <v>14198.0</v>
      </c>
    </row>
    <row r="156" ht="14.25" customHeight="1">
      <c r="A156" s="22">
        <v>14557.0</v>
      </c>
      <c r="B156" s="22">
        <v>14198.0</v>
      </c>
    </row>
    <row r="157" ht="14.25" customHeight="1">
      <c r="A157" s="22">
        <v>14565.0</v>
      </c>
      <c r="B157" s="22">
        <v>14198.0</v>
      </c>
    </row>
    <row r="158" ht="14.25" customHeight="1">
      <c r="A158" s="22">
        <v>14565.0</v>
      </c>
      <c r="B158" s="22">
        <v>14198.0</v>
      </c>
    </row>
    <row r="159" ht="14.25" customHeight="1">
      <c r="A159" s="22">
        <v>14566.0</v>
      </c>
      <c r="B159" s="22">
        <v>14198.0</v>
      </c>
    </row>
    <row r="160" ht="14.25" customHeight="1">
      <c r="A160" s="22">
        <v>14566.0</v>
      </c>
      <c r="B160" s="22">
        <v>14198.0</v>
      </c>
    </row>
    <row r="161" ht="14.25" customHeight="1">
      <c r="A161" s="22">
        <v>14570.0</v>
      </c>
      <c r="B161" s="22">
        <v>14198.0</v>
      </c>
    </row>
    <row r="162" ht="14.25" customHeight="1">
      <c r="A162" s="22">
        <v>14570.0</v>
      </c>
      <c r="B162" s="22">
        <v>14198.0</v>
      </c>
    </row>
    <row r="163" ht="14.25" customHeight="1">
      <c r="A163" s="22">
        <v>14497.0</v>
      </c>
      <c r="B163" s="22">
        <v>14198.0</v>
      </c>
    </row>
    <row r="164" ht="14.25" customHeight="1">
      <c r="A164" s="22">
        <v>14497.0</v>
      </c>
      <c r="B164" s="22">
        <v>14198.0</v>
      </c>
    </row>
    <row r="165" ht="14.25" customHeight="1">
      <c r="A165" s="22">
        <v>14497.0</v>
      </c>
      <c r="B165" s="22">
        <v>14198.0</v>
      </c>
    </row>
    <row r="166" ht="14.25" customHeight="1">
      <c r="A166" s="22">
        <v>14497.0</v>
      </c>
      <c r="B166" s="22">
        <v>14198.0</v>
      </c>
    </row>
    <row r="167" ht="14.25" customHeight="1">
      <c r="A167" s="22">
        <v>14497.0</v>
      </c>
      <c r="B167" s="22">
        <v>14198.0</v>
      </c>
    </row>
    <row r="168" ht="14.25" customHeight="1">
      <c r="A168" s="22">
        <v>14497.0</v>
      </c>
      <c r="B168" s="22">
        <v>14198.0</v>
      </c>
    </row>
    <row r="169" ht="14.25" customHeight="1">
      <c r="A169" s="22">
        <v>14497.0</v>
      </c>
      <c r="B169" s="22">
        <v>14198.0</v>
      </c>
    </row>
    <row r="170" ht="14.25" customHeight="1">
      <c r="A170" s="22">
        <v>14497.0</v>
      </c>
      <c r="B170" s="22">
        <v>14198.0</v>
      </c>
    </row>
    <row r="171" ht="14.25" customHeight="1">
      <c r="A171" s="22">
        <v>14497.0</v>
      </c>
      <c r="B171" s="22">
        <v>14198.0</v>
      </c>
    </row>
    <row r="172" ht="14.25" customHeight="1">
      <c r="A172" s="22">
        <v>14497.0</v>
      </c>
      <c r="B172" s="22">
        <v>14188.0</v>
      </c>
    </row>
    <row r="173" ht="14.25" customHeight="1">
      <c r="A173" s="22">
        <v>14497.0</v>
      </c>
      <c r="B173" s="22">
        <v>14188.0</v>
      </c>
    </row>
    <row r="174" ht="14.25" customHeight="1">
      <c r="A174" s="22">
        <v>14497.0</v>
      </c>
      <c r="B174" s="22">
        <v>14188.0</v>
      </c>
    </row>
    <row r="175" ht="14.25" customHeight="1">
      <c r="A175" s="22">
        <v>14497.0</v>
      </c>
      <c r="B175" s="22">
        <v>14188.0</v>
      </c>
    </row>
    <row r="176" ht="14.25" customHeight="1">
      <c r="A176" s="22">
        <v>14497.0</v>
      </c>
      <c r="B176" s="22">
        <v>14188.0</v>
      </c>
    </row>
    <row r="177" ht="14.25" customHeight="1">
      <c r="A177" s="22">
        <v>14497.0</v>
      </c>
      <c r="B177" s="22">
        <v>14188.0</v>
      </c>
    </row>
    <row r="178" ht="14.25" customHeight="1">
      <c r="A178" s="22">
        <v>14497.0</v>
      </c>
      <c r="B178" s="22">
        <v>14188.0</v>
      </c>
    </row>
    <row r="179" ht="14.25" customHeight="1">
      <c r="A179" s="22">
        <v>14500.0</v>
      </c>
      <c r="B179" s="22">
        <v>14188.0</v>
      </c>
    </row>
    <row r="180" ht="14.25" customHeight="1">
      <c r="A180" s="22">
        <v>14500.0</v>
      </c>
      <c r="B180" s="22">
        <v>14188.0</v>
      </c>
    </row>
    <row r="181" ht="14.25" customHeight="1">
      <c r="A181" s="22">
        <v>14500.0</v>
      </c>
      <c r="B181" s="22">
        <v>14188.0</v>
      </c>
    </row>
    <row r="182" ht="14.25" customHeight="1">
      <c r="A182" s="22">
        <v>14500.0</v>
      </c>
      <c r="B182" s="22">
        <v>14188.0</v>
      </c>
    </row>
    <row r="183" ht="14.25" customHeight="1">
      <c r="A183" s="22">
        <v>14543.0</v>
      </c>
      <c r="B183" s="22">
        <v>14188.0</v>
      </c>
    </row>
    <row r="184" ht="14.25" customHeight="1">
      <c r="A184" s="22">
        <v>14543.0</v>
      </c>
      <c r="B184" s="22">
        <v>14188.0</v>
      </c>
    </row>
    <row r="185" ht="14.25" customHeight="1">
      <c r="A185" s="22">
        <v>14585.0</v>
      </c>
      <c r="B185" s="22">
        <v>14188.0</v>
      </c>
    </row>
    <row r="186" ht="14.25" customHeight="1">
      <c r="A186" s="22">
        <v>14585.0</v>
      </c>
      <c r="B186" s="22">
        <v>14188.0</v>
      </c>
    </row>
    <row r="187" ht="14.25" customHeight="1">
      <c r="A187" s="22">
        <v>14585.0</v>
      </c>
      <c r="B187" s="22">
        <v>14188.0</v>
      </c>
    </row>
    <row r="188" ht="14.25" customHeight="1">
      <c r="A188" s="22">
        <v>14586.0</v>
      </c>
      <c r="B188" s="22">
        <v>14188.0</v>
      </c>
    </row>
    <row r="189" ht="14.25" customHeight="1">
      <c r="A189" s="22">
        <v>14586.0</v>
      </c>
      <c r="B189" s="22">
        <v>14188.0</v>
      </c>
    </row>
    <row r="190" ht="14.25" customHeight="1">
      <c r="A190" s="22">
        <v>14593.0</v>
      </c>
      <c r="B190" s="22">
        <v>14188.0</v>
      </c>
    </row>
    <row r="191" ht="14.25" customHeight="1">
      <c r="A191" s="22">
        <v>14593.0</v>
      </c>
      <c r="B191" s="22">
        <v>14188.0</v>
      </c>
    </row>
    <row r="192" ht="14.25" customHeight="1">
      <c r="A192" s="22">
        <v>14593.0</v>
      </c>
      <c r="B192" s="22">
        <v>14188.0</v>
      </c>
    </row>
    <row r="193" ht="14.25" customHeight="1">
      <c r="A193" s="22">
        <v>14594.0</v>
      </c>
      <c r="B193" s="22">
        <v>14188.0</v>
      </c>
    </row>
    <row r="194" ht="14.25" customHeight="1">
      <c r="A194" s="22">
        <v>14594.0</v>
      </c>
      <c r="B194" s="22">
        <v>14188.0</v>
      </c>
    </row>
    <row r="195" ht="14.25" customHeight="1">
      <c r="A195" s="22">
        <v>14595.0</v>
      </c>
      <c r="B195" s="22">
        <v>14188.0</v>
      </c>
    </row>
    <row r="196" ht="14.25" customHeight="1">
      <c r="A196" s="22">
        <v>14596.0</v>
      </c>
      <c r="B196" s="22">
        <v>14187.0</v>
      </c>
    </row>
    <row r="197" ht="14.25" customHeight="1">
      <c r="A197" s="22">
        <v>14596.0</v>
      </c>
      <c r="B197" s="22">
        <v>14186.0</v>
      </c>
    </row>
    <row r="198" ht="14.25" customHeight="1">
      <c r="A198" s="22">
        <v>14577.0</v>
      </c>
      <c r="B198" s="22">
        <v>14185.0</v>
      </c>
    </row>
    <row r="199" ht="14.25" customHeight="1">
      <c r="A199" s="22">
        <v>14577.0</v>
      </c>
      <c r="B199" s="22">
        <v>14185.0</v>
      </c>
    </row>
    <row r="200" ht="14.25" customHeight="1">
      <c r="A200" s="22">
        <v>14577.0</v>
      </c>
      <c r="B200" s="22">
        <v>14185.0</v>
      </c>
    </row>
    <row r="201" ht="14.25" customHeight="1">
      <c r="A201" s="22">
        <v>14577.0</v>
      </c>
      <c r="B201" s="22">
        <v>14185.0</v>
      </c>
    </row>
    <row r="202" ht="14.25" customHeight="1">
      <c r="A202" s="22">
        <v>14577.0</v>
      </c>
      <c r="B202" s="22">
        <v>14185.0</v>
      </c>
    </row>
    <row r="203" ht="14.25" customHeight="1">
      <c r="A203" s="22">
        <v>14577.0</v>
      </c>
      <c r="B203" s="22">
        <v>14185.0</v>
      </c>
    </row>
    <row r="204" ht="14.25" customHeight="1">
      <c r="A204" s="22">
        <v>14577.0</v>
      </c>
      <c r="B204" s="22">
        <v>14185.0</v>
      </c>
    </row>
    <row r="205" ht="14.25" customHeight="1">
      <c r="A205" s="22">
        <v>14577.0</v>
      </c>
      <c r="B205" s="22">
        <v>14183.0</v>
      </c>
    </row>
    <row r="206" ht="14.25" customHeight="1">
      <c r="A206" s="22">
        <v>14577.0</v>
      </c>
      <c r="B206" s="22">
        <v>14131.0</v>
      </c>
    </row>
    <row r="207" ht="14.25" customHeight="1">
      <c r="A207" s="22">
        <v>14578.0</v>
      </c>
      <c r="B207" s="22">
        <v>14131.0</v>
      </c>
    </row>
    <row r="208" ht="14.25" customHeight="1">
      <c r="A208" s="22">
        <v>14578.0</v>
      </c>
      <c r="B208" s="22">
        <v>14131.0</v>
      </c>
    </row>
    <row r="209" ht="14.25" customHeight="1">
      <c r="A209" s="22">
        <v>14611.0</v>
      </c>
      <c r="B209" s="22">
        <v>14131.0</v>
      </c>
    </row>
    <row r="210" ht="14.25" customHeight="1">
      <c r="A210" s="22">
        <v>14611.0</v>
      </c>
      <c r="B210" s="22">
        <v>14131.0</v>
      </c>
    </row>
    <row r="211" ht="14.25" customHeight="1">
      <c r="A211" s="22">
        <v>14611.0</v>
      </c>
      <c r="B211" s="22">
        <v>14131.0</v>
      </c>
    </row>
    <row r="212" ht="14.25" customHeight="1">
      <c r="A212" s="22">
        <v>14612.0</v>
      </c>
      <c r="B212" s="22">
        <v>14131.0</v>
      </c>
    </row>
    <row r="213" ht="14.25" customHeight="1">
      <c r="A213" s="22">
        <v>14613.0</v>
      </c>
      <c r="B213" s="22">
        <v>14131.0</v>
      </c>
    </row>
    <row r="214" ht="14.25" customHeight="1">
      <c r="A214" s="22">
        <v>14613.0</v>
      </c>
      <c r="B214" s="22">
        <v>14131.0</v>
      </c>
    </row>
    <row r="215" ht="14.25" customHeight="1">
      <c r="A215" s="22">
        <v>14613.0</v>
      </c>
      <c r="B215" s="22">
        <v>14131.0</v>
      </c>
    </row>
    <row r="216" ht="14.25" customHeight="1">
      <c r="A216" s="22">
        <v>14628.0</v>
      </c>
      <c r="B216" s="22">
        <v>14131.0</v>
      </c>
    </row>
    <row r="217" ht="14.25" customHeight="1">
      <c r="A217" s="22">
        <v>14628.0</v>
      </c>
      <c r="B217" s="22">
        <v>14131.0</v>
      </c>
    </row>
    <row r="218" ht="14.25" customHeight="1">
      <c r="A218" s="22">
        <v>14622.0</v>
      </c>
      <c r="B218" s="22">
        <v>14131.0</v>
      </c>
    </row>
    <row r="219" ht="14.25" customHeight="1">
      <c r="A219" s="22">
        <v>14622.0</v>
      </c>
      <c r="B219" s="22">
        <v>14131.0</v>
      </c>
    </row>
    <row r="220" ht="14.25" customHeight="1">
      <c r="A220" s="22">
        <v>14258.0</v>
      </c>
      <c r="B220" s="22">
        <v>14131.0</v>
      </c>
    </row>
    <row r="221" ht="14.25" customHeight="1">
      <c r="A221" s="22">
        <v>14258.0</v>
      </c>
      <c r="B221" s="22">
        <v>14131.0</v>
      </c>
    </row>
    <row r="222" ht="14.25" customHeight="1">
      <c r="A222" s="22">
        <v>14642.0</v>
      </c>
      <c r="B222" s="22">
        <v>14131.0</v>
      </c>
    </row>
    <row r="223" ht="14.25" customHeight="1">
      <c r="A223" s="22">
        <v>14642.0</v>
      </c>
      <c r="B223" s="22">
        <v>14131.0</v>
      </c>
    </row>
    <row r="224" ht="14.25" customHeight="1">
      <c r="A224" s="22">
        <v>14673.0</v>
      </c>
      <c r="B224" s="22">
        <v>14131.0</v>
      </c>
    </row>
    <row r="225" ht="14.25" customHeight="1">
      <c r="A225" s="22">
        <v>14673.0</v>
      </c>
      <c r="B225" s="22">
        <v>14131.0</v>
      </c>
    </row>
    <row r="226" ht="14.25" customHeight="1">
      <c r="A226" s="22">
        <v>14675.0</v>
      </c>
      <c r="B226" s="22">
        <v>14131.0</v>
      </c>
    </row>
    <row r="227" ht="14.25" customHeight="1">
      <c r="A227" s="22">
        <v>14675.0</v>
      </c>
      <c r="B227" s="22">
        <v>14131.0</v>
      </c>
    </row>
    <row r="228" ht="14.25" customHeight="1">
      <c r="A228" s="22">
        <v>14676.0</v>
      </c>
      <c r="B228" s="22">
        <v>14131.0</v>
      </c>
    </row>
    <row r="229" ht="14.25" customHeight="1">
      <c r="A229" s="22">
        <v>14676.0</v>
      </c>
      <c r="B229" s="22">
        <v>14131.0</v>
      </c>
    </row>
    <row r="230" ht="14.25" customHeight="1">
      <c r="A230" s="22">
        <v>14677.0</v>
      </c>
      <c r="B230" s="22">
        <v>14131.0</v>
      </c>
    </row>
    <row r="231" ht="14.25" customHeight="1">
      <c r="A231" s="22">
        <v>14677.0</v>
      </c>
      <c r="B231" s="22">
        <v>14131.0</v>
      </c>
    </row>
    <row r="232" ht="14.25" customHeight="1">
      <c r="A232" s="22">
        <v>14678.0</v>
      </c>
      <c r="B232" s="22">
        <v>14131.0</v>
      </c>
    </row>
    <row r="233" ht="14.25" customHeight="1">
      <c r="A233" s="22">
        <v>14678.0</v>
      </c>
      <c r="B233" s="22">
        <v>14131.0</v>
      </c>
    </row>
    <row r="234" ht="14.25" customHeight="1">
      <c r="A234" s="22">
        <v>14679.0</v>
      </c>
      <c r="B234" s="22">
        <v>14131.0</v>
      </c>
    </row>
    <row r="235" ht="14.25" customHeight="1">
      <c r="A235" s="22">
        <v>14679.0</v>
      </c>
      <c r="B235" s="22">
        <v>14131.0</v>
      </c>
    </row>
    <row r="236" ht="14.25" customHeight="1">
      <c r="A236" s="22">
        <v>14681.0</v>
      </c>
      <c r="B236" s="22">
        <v>14131.0</v>
      </c>
    </row>
    <row r="237" ht="14.25" customHeight="1">
      <c r="A237" s="22">
        <v>14681.0</v>
      </c>
      <c r="B237" s="22">
        <v>14131.0</v>
      </c>
    </row>
    <row r="238" ht="14.25" customHeight="1">
      <c r="A238" s="22">
        <v>14694.0</v>
      </c>
      <c r="B238" s="22">
        <v>14131.0</v>
      </c>
    </row>
    <row r="239" ht="14.25" customHeight="1">
      <c r="A239" s="22">
        <v>14694.0</v>
      </c>
      <c r="B239" s="22">
        <v>14131.0</v>
      </c>
    </row>
    <row r="240" ht="14.25" customHeight="1">
      <c r="A240" s="22">
        <v>14695.0</v>
      </c>
      <c r="B240" s="22">
        <v>14131.0</v>
      </c>
    </row>
    <row r="241" ht="14.25" customHeight="1">
      <c r="A241" s="22">
        <v>14695.0</v>
      </c>
      <c r="B241" s="22">
        <v>14131.0</v>
      </c>
    </row>
    <row r="242" ht="14.25" customHeight="1">
      <c r="A242" s="22">
        <v>14698.0</v>
      </c>
      <c r="B242" s="22">
        <v>14131.0</v>
      </c>
    </row>
    <row r="243" ht="14.25" customHeight="1">
      <c r="A243" s="22">
        <v>14698.0</v>
      </c>
      <c r="B243" s="22">
        <v>14131.0</v>
      </c>
    </row>
    <row r="244" ht="14.25" customHeight="1">
      <c r="A244" s="22">
        <v>14699.0</v>
      </c>
      <c r="B244" s="22">
        <v>14131.0</v>
      </c>
    </row>
    <row r="245" ht="14.25" customHeight="1">
      <c r="A245" s="22">
        <v>14699.0</v>
      </c>
      <c r="B245" s="22">
        <v>14131.0</v>
      </c>
    </row>
    <row r="246" ht="14.25" customHeight="1">
      <c r="A246" s="22">
        <v>14704.0</v>
      </c>
      <c r="B246" s="22">
        <v>14131.0</v>
      </c>
    </row>
    <row r="247" ht="14.25" customHeight="1">
      <c r="A247" s="22">
        <v>14704.0</v>
      </c>
      <c r="B247" s="22">
        <v>14131.0</v>
      </c>
    </row>
    <row r="248" ht="14.25" customHeight="1">
      <c r="A248" s="22">
        <v>14756.0</v>
      </c>
      <c r="B248" s="22">
        <v>14131.0</v>
      </c>
    </row>
    <row r="249" ht="14.25" customHeight="1">
      <c r="A249" s="22">
        <v>14756.0</v>
      </c>
      <c r="B249" s="22">
        <v>14131.0</v>
      </c>
    </row>
    <row r="250" ht="14.25" customHeight="1">
      <c r="A250" s="22">
        <v>14710.0</v>
      </c>
      <c r="B250" s="22">
        <v>14131.0</v>
      </c>
    </row>
    <row r="251" ht="14.25" customHeight="1">
      <c r="A251" s="22">
        <v>14710.0</v>
      </c>
      <c r="B251" s="22">
        <v>14131.0</v>
      </c>
    </row>
    <row r="252" ht="14.25" customHeight="1">
      <c r="A252" s="22">
        <v>14730.0</v>
      </c>
      <c r="B252" s="22">
        <v>14131.0</v>
      </c>
    </row>
    <row r="253" ht="14.25" customHeight="1">
      <c r="A253" s="22">
        <v>14730.0</v>
      </c>
      <c r="B253" s="22">
        <v>14131.0</v>
      </c>
    </row>
    <row r="254" ht="14.25" customHeight="1">
      <c r="A254" s="22">
        <v>14785.0</v>
      </c>
      <c r="B254" s="22">
        <v>14131.0</v>
      </c>
    </row>
    <row r="255" ht="14.25" customHeight="1">
      <c r="A255" s="22">
        <v>14785.0</v>
      </c>
      <c r="B255" s="22">
        <v>14131.0</v>
      </c>
    </row>
    <row r="256" ht="14.25" customHeight="1">
      <c r="A256" s="22">
        <v>14786.0</v>
      </c>
      <c r="B256" s="22">
        <v>14131.0</v>
      </c>
    </row>
    <row r="257" ht="14.25" customHeight="1">
      <c r="A257" s="22">
        <v>14786.0</v>
      </c>
      <c r="B257" s="22">
        <v>14131.0</v>
      </c>
    </row>
    <row r="258" ht="14.25" customHeight="1">
      <c r="A258" s="22">
        <v>14787.0</v>
      </c>
      <c r="B258" s="22">
        <v>14131.0</v>
      </c>
    </row>
    <row r="259" ht="14.25" customHeight="1">
      <c r="A259" s="22">
        <v>14787.0</v>
      </c>
      <c r="B259" s="22">
        <v>14131.0</v>
      </c>
    </row>
    <row r="260" ht="14.25" customHeight="1">
      <c r="A260" s="22">
        <v>14788.0</v>
      </c>
      <c r="B260" s="22">
        <v>14131.0</v>
      </c>
    </row>
    <row r="261" ht="14.25" customHeight="1">
      <c r="A261" s="22">
        <v>14788.0</v>
      </c>
      <c r="B261" s="22">
        <v>14131.0</v>
      </c>
    </row>
    <row r="262" ht="14.25" customHeight="1">
      <c r="A262" s="22">
        <v>14789.0</v>
      </c>
      <c r="B262" s="22">
        <v>14131.0</v>
      </c>
    </row>
    <row r="263" ht="14.25" customHeight="1">
      <c r="A263" s="22">
        <v>14789.0</v>
      </c>
      <c r="B263" s="22">
        <v>14131.0</v>
      </c>
    </row>
    <row r="264" ht="14.25" customHeight="1">
      <c r="A264" s="22">
        <v>14645.0</v>
      </c>
      <c r="B264" s="22">
        <v>14131.0</v>
      </c>
    </row>
    <row r="265" ht="14.25" customHeight="1">
      <c r="A265" s="22">
        <v>14645.0</v>
      </c>
      <c r="B265" s="22">
        <v>14131.0</v>
      </c>
    </row>
    <row r="266" ht="14.25" customHeight="1">
      <c r="A266" s="22">
        <v>14781.0</v>
      </c>
      <c r="B266" s="22">
        <v>14131.0</v>
      </c>
    </row>
    <row r="267" ht="14.25" customHeight="1">
      <c r="A267" s="22">
        <v>14781.0</v>
      </c>
      <c r="B267" s="22">
        <v>14131.0</v>
      </c>
    </row>
    <row r="268" ht="14.25" customHeight="1">
      <c r="A268" s="22">
        <v>14812.0</v>
      </c>
      <c r="B268" s="22">
        <v>14131.0</v>
      </c>
    </row>
    <row r="269" ht="14.25" customHeight="1">
      <c r="A269" s="22">
        <v>14812.0</v>
      </c>
      <c r="B269" s="22">
        <v>14131.0</v>
      </c>
    </row>
    <row r="270" ht="14.25" customHeight="1">
      <c r="A270" s="22">
        <v>14813.0</v>
      </c>
      <c r="B270" s="22">
        <v>14131.0</v>
      </c>
    </row>
    <row r="271" ht="14.25" customHeight="1">
      <c r="A271" s="22">
        <v>14813.0</v>
      </c>
      <c r="B271" s="22">
        <v>14131.0</v>
      </c>
    </row>
    <row r="272" ht="14.25" customHeight="1">
      <c r="A272" s="22">
        <v>14814.0</v>
      </c>
      <c r="B272" s="22">
        <v>14131.0</v>
      </c>
    </row>
    <row r="273" ht="14.25" customHeight="1">
      <c r="A273" s="22">
        <v>14900.0</v>
      </c>
      <c r="B273" s="22">
        <v>14131.0</v>
      </c>
    </row>
    <row r="274" ht="14.25" customHeight="1">
      <c r="A274" s="22">
        <v>14900.0</v>
      </c>
      <c r="B274" s="22">
        <v>14131.0</v>
      </c>
    </row>
    <row r="275" ht="14.25" customHeight="1">
      <c r="A275" s="22">
        <v>14904.0</v>
      </c>
      <c r="B275" s="22">
        <v>14131.0</v>
      </c>
    </row>
    <row r="276" ht="14.25" customHeight="1">
      <c r="A276" s="22">
        <v>14904.0</v>
      </c>
      <c r="B276" s="22">
        <v>14131.0</v>
      </c>
    </row>
    <row r="277" ht="14.25" customHeight="1">
      <c r="A277" s="22">
        <v>14916.0</v>
      </c>
      <c r="B277" s="22">
        <v>14131.0</v>
      </c>
    </row>
    <row r="278" ht="14.25" customHeight="1">
      <c r="A278" s="22">
        <v>14916.0</v>
      </c>
      <c r="B278" s="22">
        <v>14131.0</v>
      </c>
    </row>
    <row r="279" ht="14.25" customHeight="1">
      <c r="A279" s="22">
        <v>14923.0</v>
      </c>
      <c r="B279" s="22">
        <v>14131.0</v>
      </c>
    </row>
    <row r="280" ht="14.25" customHeight="1">
      <c r="A280" s="22">
        <v>14923.0</v>
      </c>
      <c r="B280" s="22">
        <v>14131.0</v>
      </c>
    </row>
    <row r="281" ht="14.25" customHeight="1">
      <c r="A281" s="22">
        <v>14924.0</v>
      </c>
      <c r="B281" s="22">
        <v>14131.0</v>
      </c>
    </row>
    <row r="282" ht="14.25" customHeight="1">
      <c r="A282" s="22">
        <v>14924.0</v>
      </c>
      <c r="B282" s="22">
        <v>14131.0</v>
      </c>
    </row>
    <row r="283" ht="14.25" customHeight="1">
      <c r="A283" s="22">
        <v>14925.0</v>
      </c>
      <c r="B283" s="22">
        <v>14131.0</v>
      </c>
    </row>
    <row r="284" ht="14.25" customHeight="1">
      <c r="A284" s="22">
        <v>14925.0</v>
      </c>
      <c r="B284" s="22">
        <v>14131.0</v>
      </c>
    </row>
    <row r="285" ht="14.25" customHeight="1">
      <c r="A285" s="22">
        <v>14926.0</v>
      </c>
      <c r="B285" s="22">
        <v>14131.0</v>
      </c>
    </row>
    <row r="286" ht="14.25" customHeight="1">
      <c r="A286" s="22">
        <v>14926.0</v>
      </c>
      <c r="B286" s="22">
        <v>14131.0</v>
      </c>
    </row>
    <row r="287" ht="14.25" customHeight="1">
      <c r="A287" s="22">
        <v>14927.0</v>
      </c>
      <c r="B287" s="22">
        <v>14131.0</v>
      </c>
    </row>
    <row r="288" ht="14.25" customHeight="1">
      <c r="A288" s="22">
        <v>14927.0</v>
      </c>
      <c r="B288" s="22">
        <v>14131.0</v>
      </c>
    </row>
    <row r="289" ht="14.25" customHeight="1">
      <c r="A289" s="22">
        <v>14769.0</v>
      </c>
      <c r="B289" s="22">
        <v>14130.0</v>
      </c>
    </row>
    <row r="290" ht="14.25" customHeight="1">
      <c r="A290" s="22">
        <v>14769.0</v>
      </c>
      <c r="B290" s="22">
        <v>14130.0</v>
      </c>
    </row>
    <row r="291" ht="14.25" customHeight="1">
      <c r="A291" s="22">
        <v>14937.0</v>
      </c>
      <c r="B291" s="22">
        <v>14130.0</v>
      </c>
    </row>
    <row r="292" ht="14.25" customHeight="1">
      <c r="A292" s="22">
        <v>14937.0</v>
      </c>
      <c r="B292" s="22">
        <v>14130.0</v>
      </c>
    </row>
    <row r="293" ht="14.25" customHeight="1">
      <c r="A293" s="22">
        <v>14938.0</v>
      </c>
      <c r="B293" s="22">
        <v>14129.0</v>
      </c>
    </row>
    <row r="294" ht="14.25" customHeight="1">
      <c r="A294" s="22">
        <v>14938.0</v>
      </c>
      <c r="B294" s="22">
        <v>14129.0</v>
      </c>
    </row>
    <row r="295" ht="14.25" customHeight="1">
      <c r="A295" s="22">
        <v>14936.0</v>
      </c>
      <c r="B295" s="22">
        <v>14129.0</v>
      </c>
    </row>
    <row r="296" ht="14.25" customHeight="1">
      <c r="A296" s="22">
        <v>14936.0</v>
      </c>
      <c r="B296" s="22">
        <v>14129.0</v>
      </c>
    </row>
    <row r="297" ht="14.25" customHeight="1">
      <c r="A297" s="22">
        <v>14947.0</v>
      </c>
      <c r="B297" s="22">
        <v>14129.0</v>
      </c>
    </row>
    <row r="298" ht="14.25" customHeight="1">
      <c r="A298" s="22">
        <v>14947.0</v>
      </c>
      <c r="B298" s="22">
        <v>14129.0</v>
      </c>
    </row>
    <row r="299" ht="14.25" customHeight="1">
      <c r="A299" s="22">
        <v>14947.0</v>
      </c>
      <c r="B299" s="22">
        <v>14129.0</v>
      </c>
    </row>
    <row r="300" ht="14.25" customHeight="1">
      <c r="A300" s="22">
        <v>14972.0</v>
      </c>
      <c r="B300" s="22">
        <v>14129.0</v>
      </c>
    </row>
    <row r="301" ht="14.25" customHeight="1">
      <c r="A301" s="22">
        <v>14972.0</v>
      </c>
      <c r="B301" s="22">
        <v>14129.0</v>
      </c>
    </row>
    <row r="302" ht="14.25" customHeight="1">
      <c r="A302" s="22">
        <v>14973.0</v>
      </c>
      <c r="B302" s="22">
        <v>14129.0</v>
      </c>
    </row>
    <row r="303" ht="14.25" customHeight="1">
      <c r="A303" s="22">
        <v>14973.0</v>
      </c>
      <c r="B303" s="22">
        <v>14129.0</v>
      </c>
    </row>
    <row r="304" ht="14.25" customHeight="1">
      <c r="A304" s="22">
        <v>14974.0</v>
      </c>
      <c r="B304" s="22">
        <v>14129.0</v>
      </c>
    </row>
    <row r="305" ht="14.25" customHeight="1">
      <c r="A305" s="22">
        <v>14974.0</v>
      </c>
      <c r="B305" s="22">
        <v>14129.0</v>
      </c>
    </row>
    <row r="306" ht="14.25" customHeight="1">
      <c r="A306" s="22">
        <v>14975.0</v>
      </c>
      <c r="B306" s="22">
        <v>14129.0</v>
      </c>
    </row>
    <row r="307" ht="14.25" customHeight="1">
      <c r="A307" s="22">
        <v>14975.0</v>
      </c>
      <c r="B307" s="22">
        <v>14129.0</v>
      </c>
    </row>
    <row r="308" ht="14.25" customHeight="1">
      <c r="A308" s="22">
        <v>14976.0</v>
      </c>
      <c r="B308" s="22">
        <v>14129.0</v>
      </c>
    </row>
    <row r="309" ht="14.25" customHeight="1">
      <c r="A309" s="22">
        <v>14976.0</v>
      </c>
      <c r="B309" s="22">
        <v>14129.0</v>
      </c>
    </row>
    <row r="310" ht="14.25" customHeight="1">
      <c r="A310" s="22">
        <v>14977.0</v>
      </c>
      <c r="B310" s="22">
        <v>14129.0</v>
      </c>
    </row>
    <row r="311" ht="14.25" customHeight="1">
      <c r="A311" s="22">
        <v>14977.0</v>
      </c>
      <c r="B311" s="22">
        <v>14124.0</v>
      </c>
    </row>
    <row r="312" ht="14.25" customHeight="1">
      <c r="A312" s="22">
        <v>14978.0</v>
      </c>
      <c r="B312" s="22">
        <v>14118.0</v>
      </c>
    </row>
    <row r="313" ht="14.25" customHeight="1">
      <c r="A313" s="22">
        <v>14978.0</v>
      </c>
      <c r="B313" s="22">
        <v>14063.0</v>
      </c>
    </row>
    <row r="314" ht="14.25" customHeight="1">
      <c r="A314" s="22">
        <v>14979.0</v>
      </c>
      <c r="B314" s="22">
        <v>14054.0</v>
      </c>
    </row>
    <row r="315" ht="14.25" customHeight="1">
      <c r="A315" s="22">
        <v>14979.0</v>
      </c>
      <c r="B315" s="22">
        <v>14054.0</v>
      </c>
    </row>
    <row r="316" ht="14.25" customHeight="1">
      <c r="A316" s="22">
        <v>14995.0</v>
      </c>
      <c r="B316" s="22">
        <v>14054.0</v>
      </c>
    </row>
    <row r="317" ht="14.25" customHeight="1">
      <c r="A317" s="22">
        <v>14995.0</v>
      </c>
      <c r="B317" s="22">
        <v>13928.0</v>
      </c>
    </row>
    <row r="318" ht="14.25" customHeight="1">
      <c r="A318" s="22">
        <v>14995.0</v>
      </c>
      <c r="B318" s="22">
        <v>13928.0</v>
      </c>
    </row>
    <row r="319" ht="14.25" customHeight="1">
      <c r="A319" s="22">
        <v>15018.0</v>
      </c>
      <c r="B319" s="22">
        <v>13928.0</v>
      </c>
    </row>
    <row r="320" ht="14.25" customHeight="1">
      <c r="A320" s="22">
        <v>15018.0</v>
      </c>
      <c r="B320" s="22">
        <v>13928.0</v>
      </c>
    </row>
    <row r="321" ht="14.25" customHeight="1">
      <c r="A321" s="22">
        <v>15018.0</v>
      </c>
      <c r="B321" s="22">
        <v>13928.0</v>
      </c>
    </row>
    <row r="322" ht="14.25" customHeight="1">
      <c r="A322" s="22">
        <v>15018.0</v>
      </c>
      <c r="B322" s="22">
        <v>13928.0</v>
      </c>
    </row>
    <row r="323" ht="14.25" customHeight="1">
      <c r="A323" s="22">
        <v>15022.0</v>
      </c>
      <c r="B323" s="22">
        <v>13928.0</v>
      </c>
    </row>
    <row r="324" ht="14.25" customHeight="1">
      <c r="A324" s="22">
        <v>15022.0</v>
      </c>
      <c r="B324" s="22">
        <v>13928.0</v>
      </c>
    </row>
    <row r="325" ht="14.25" customHeight="1">
      <c r="A325" s="22">
        <v>15022.0</v>
      </c>
      <c r="B325" s="22">
        <v>13928.0</v>
      </c>
    </row>
    <row r="326" ht="14.25" customHeight="1">
      <c r="A326" s="22">
        <v>15004.0</v>
      </c>
      <c r="B326" s="22">
        <v>13928.0</v>
      </c>
    </row>
    <row r="327" ht="14.25" customHeight="1">
      <c r="A327" s="22">
        <v>15004.0</v>
      </c>
      <c r="B327" s="22">
        <v>13928.0</v>
      </c>
    </row>
    <row r="328" ht="14.25" customHeight="1">
      <c r="A328" s="22">
        <v>15027.0</v>
      </c>
      <c r="B328" s="22">
        <v>13928.0</v>
      </c>
    </row>
    <row r="329" ht="14.25" customHeight="1">
      <c r="A329" s="22">
        <v>15027.0</v>
      </c>
      <c r="B329" s="22">
        <v>13928.0</v>
      </c>
    </row>
    <row r="330" ht="14.25" customHeight="1">
      <c r="A330" s="22">
        <v>15027.0</v>
      </c>
      <c r="B330" s="22">
        <v>13928.0</v>
      </c>
    </row>
    <row r="331" ht="14.25" customHeight="1">
      <c r="A331" s="22">
        <v>15027.0</v>
      </c>
      <c r="B331" s="22">
        <v>13928.0</v>
      </c>
    </row>
    <row r="332" ht="14.25" customHeight="1">
      <c r="A332" s="22">
        <v>16071.0</v>
      </c>
      <c r="B332" s="22">
        <v>13928.0</v>
      </c>
    </row>
    <row r="333" ht="14.25" customHeight="1">
      <c r="A333" s="22">
        <v>16078.0</v>
      </c>
      <c r="B333" s="22">
        <v>13928.0</v>
      </c>
    </row>
    <row r="334" ht="14.25" customHeight="1">
      <c r="A334" s="22">
        <v>16111.0</v>
      </c>
      <c r="B334" s="22">
        <v>13928.0</v>
      </c>
    </row>
    <row r="335" ht="14.25" customHeight="1">
      <c r="A335" s="22">
        <v>14214.0</v>
      </c>
      <c r="B335" s="22">
        <v>13928.0</v>
      </c>
    </row>
    <row r="336" ht="14.25" customHeight="1">
      <c r="A336" s="22">
        <v>14214.0</v>
      </c>
      <c r="B336" s="22">
        <v>13928.0</v>
      </c>
    </row>
    <row r="337" ht="14.25" customHeight="1">
      <c r="A337" s="22">
        <v>14699.0</v>
      </c>
      <c r="B337" s="22">
        <v>13928.0</v>
      </c>
    </row>
    <row r="338" ht="14.25" customHeight="1">
      <c r="A338" s="22">
        <v>14710.0</v>
      </c>
      <c r="B338" s="22">
        <v>13928.0</v>
      </c>
    </row>
    <row r="339" ht="14.25" customHeight="1">
      <c r="A339" s="22">
        <v>14789.0</v>
      </c>
      <c r="B339" s="22">
        <v>13928.0</v>
      </c>
    </row>
    <row r="340" ht="14.25" customHeight="1">
      <c r="A340" s="22">
        <v>14592.0</v>
      </c>
      <c r="B340" s="22">
        <v>13928.0</v>
      </c>
    </row>
    <row r="341" ht="14.25" customHeight="1">
      <c r="A341" s="22">
        <v>14592.0</v>
      </c>
      <c r="B341" s="22">
        <v>13928.0</v>
      </c>
    </row>
    <row r="342" ht="14.25" customHeight="1">
      <c r="A342" s="22">
        <v>14592.0</v>
      </c>
      <c r="B342" s="22">
        <v>13928.0</v>
      </c>
    </row>
    <row r="343" ht="14.25" customHeight="1">
      <c r="A343" s="22">
        <v>14592.0</v>
      </c>
      <c r="B343" s="22">
        <v>13928.0</v>
      </c>
    </row>
    <row r="344" ht="14.25" customHeight="1">
      <c r="A344" s="22">
        <v>14599.0</v>
      </c>
      <c r="B344" s="22">
        <v>13928.0</v>
      </c>
    </row>
    <row r="345" ht="14.25" customHeight="1">
      <c r="A345" s="22">
        <v>14599.0</v>
      </c>
      <c r="B345" s="22">
        <v>13928.0</v>
      </c>
    </row>
    <row r="346" ht="14.25" customHeight="1">
      <c r="A346" s="22">
        <v>14599.0</v>
      </c>
      <c r="B346" s="22">
        <v>13928.0</v>
      </c>
    </row>
    <row r="347" ht="14.25" customHeight="1">
      <c r="A347" s="22">
        <v>14599.0</v>
      </c>
      <c r="B347" s="22">
        <v>13928.0</v>
      </c>
    </row>
    <row r="348" ht="14.25" customHeight="1">
      <c r="A348" s="22">
        <v>14599.0</v>
      </c>
      <c r="B348" s="22">
        <v>13928.0</v>
      </c>
    </row>
    <row r="349" ht="14.25" customHeight="1">
      <c r="A349" s="22">
        <v>14609.0</v>
      </c>
      <c r="B349" s="22">
        <v>13928.0</v>
      </c>
    </row>
    <row r="350" ht="14.25" customHeight="1">
      <c r="A350" s="22">
        <v>14609.0</v>
      </c>
      <c r="B350" s="22">
        <v>13928.0</v>
      </c>
    </row>
    <row r="351" ht="14.25" customHeight="1">
      <c r="A351" s="22">
        <v>14609.0</v>
      </c>
      <c r="B351" s="22">
        <v>13928.0</v>
      </c>
    </row>
    <row r="352" ht="14.25" customHeight="1">
      <c r="A352" s="22">
        <v>14609.0</v>
      </c>
      <c r="B352" s="22">
        <v>13928.0</v>
      </c>
    </row>
    <row r="353" ht="14.25" customHeight="1">
      <c r="A353" s="22">
        <v>14609.0</v>
      </c>
      <c r="B353" s="22">
        <v>13928.0</v>
      </c>
    </row>
    <row r="354" ht="14.25" customHeight="1">
      <c r="A354" s="22">
        <v>14617.0</v>
      </c>
      <c r="B354" s="22">
        <v>13928.0</v>
      </c>
    </row>
    <row r="355" ht="14.25" customHeight="1">
      <c r="A355" s="22">
        <v>14617.0</v>
      </c>
      <c r="B355" s="22">
        <v>13928.0</v>
      </c>
    </row>
    <row r="356" ht="14.25" customHeight="1">
      <c r="A356" s="22">
        <v>14617.0</v>
      </c>
      <c r="B356" s="22">
        <v>13928.0</v>
      </c>
    </row>
    <row r="357" ht="14.25" customHeight="1">
      <c r="A357" s="22">
        <v>14617.0</v>
      </c>
      <c r="B357" s="22">
        <v>13928.0</v>
      </c>
    </row>
    <row r="358" ht="14.25" customHeight="1">
      <c r="A358" s="22">
        <v>14617.0</v>
      </c>
      <c r="B358" s="22">
        <v>13928.0</v>
      </c>
    </row>
    <row r="359" ht="14.25" customHeight="1">
      <c r="A359" s="22">
        <v>14617.0</v>
      </c>
      <c r="B359" s="22">
        <v>13928.0</v>
      </c>
    </row>
    <row r="360" ht="14.25" customHeight="1">
      <c r="A360" s="22">
        <v>14620.0</v>
      </c>
      <c r="B360" s="22">
        <v>13928.0</v>
      </c>
    </row>
    <row r="361" ht="14.25" customHeight="1">
      <c r="A361" s="22">
        <v>14620.0</v>
      </c>
      <c r="B361" s="22">
        <v>13928.0</v>
      </c>
    </row>
    <row r="362" ht="14.25" customHeight="1">
      <c r="A362" s="22">
        <v>14620.0</v>
      </c>
      <c r="B362" s="22">
        <v>13928.0</v>
      </c>
    </row>
    <row r="363" ht="14.25" customHeight="1">
      <c r="A363" s="22">
        <v>14620.0</v>
      </c>
      <c r="B363" s="22">
        <v>13928.0</v>
      </c>
    </row>
    <row r="364" ht="14.25" customHeight="1">
      <c r="A364" s="22">
        <v>14625.0</v>
      </c>
      <c r="B364" s="22">
        <v>13928.0</v>
      </c>
    </row>
    <row r="365" ht="14.25" customHeight="1">
      <c r="A365" s="22">
        <v>14625.0</v>
      </c>
      <c r="B365" s="22">
        <v>13928.0</v>
      </c>
    </row>
    <row r="366" ht="14.25" customHeight="1">
      <c r="A366" s="22">
        <v>14625.0</v>
      </c>
      <c r="B366" s="22">
        <v>13928.0</v>
      </c>
    </row>
    <row r="367" ht="14.25" customHeight="1">
      <c r="A367" s="22">
        <v>14625.0</v>
      </c>
      <c r="B367" s="22">
        <v>13928.0</v>
      </c>
    </row>
    <row r="368" ht="14.25" customHeight="1">
      <c r="A368" s="22">
        <v>14625.0</v>
      </c>
      <c r="B368" s="22">
        <v>13928.0</v>
      </c>
    </row>
    <row r="369" ht="14.25" customHeight="1">
      <c r="A369" s="22">
        <v>15020.0</v>
      </c>
      <c r="B369" s="22">
        <v>13928.0</v>
      </c>
    </row>
    <row r="370" ht="14.25" customHeight="1">
      <c r="A370" s="22">
        <v>15020.0</v>
      </c>
      <c r="B370" s="22">
        <v>13928.0</v>
      </c>
    </row>
    <row r="371" ht="14.25" customHeight="1">
      <c r="A371" s="22">
        <v>15020.0</v>
      </c>
      <c r="B371" s="22">
        <v>13928.0</v>
      </c>
    </row>
    <row r="372" ht="14.25" customHeight="1">
      <c r="A372" s="22">
        <v>15020.0</v>
      </c>
      <c r="B372" s="22">
        <v>13928.0</v>
      </c>
    </row>
    <row r="373" ht="14.25" customHeight="1">
      <c r="A373" s="22">
        <v>15020.0</v>
      </c>
      <c r="B373" s="22">
        <v>13928.0</v>
      </c>
    </row>
    <row r="374" ht="14.25" customHeight="1">
      <c r="A374" s="22">
        <v>15020.0</v>
      </c>
      <c r="B374" s="22">
        <v>13928.0</v>
      </c>
    </row>
    <row r="375" ht="14.25" customHeight="1">
      <c r="A375" s="22">
        <v>15020.0</v>
      </c>
      <c r="B375" s="22">
        <v>13928.0</v>
      </c>
    </row>
    <row r="376" ht="14.25" customHeight="1">
      <c r="A376" s="22">
        <v>15020.0</v>
      </c>
      <c r="B376" s="22">
        <v>13928.0</v>
      </c>
    </row>
    <row r="377" ht="14.25" customHeight="1">
      <c r="A377" s="22">
        <v>15020.0</v>
      </c>
      <c r="B377" s="22">
        <v>13928.0</v>
      </c>
    </row>
    <row r="378" ht="14.25" customHeight="1">
      <c r="A378" s="22">
        <v>15020.0</v>
      </c>
      <c r="B378" s="22">
        <v>13928.0</v>
      </c>
    </row>
    <row r="379" ht="14.25" customHeight="1">
      <c r="A379" s="22">
        <v>15020.0</v>
      </c>
      <c r="B379" s="22">
        <v>13928.0</v>
      </c>
    </row>
    <row r="380" ht="14.25" customHeight="1">
      <c r="A380" s="22">
        <v>15020.0</v>
      </c>
      <c r="B380" s="22">
        <v>13928.0</v>
      </c>
    </row>
    <row r="381" ht="14.25" customHeight="1">
      <c r="A381" s="22">
        <v>15020.0</v>
      </c>
      <c r="B381" s="22">
        <v>13928.0</v>
      </c>
    </row>
    <row r="382" ht="14.25" customHeight="1">
      <c r="A382" s="22">
        <v>15020.0</v>
      </c>
      <c r="B382" s="22">
        <v>13928.0</v>
      </c>
    </row>
    <row r="383" ht="14.25" customHeight="1">
      <c r="A383" s="22">
        <v>15020.0</v>
      </c>
      <c r="B383" s="22">
        <v>13928.0</v>
      </c>
    </row>
    <row r="384" ht="14.25" customHeight="1">
      <c r="A384" s="22">
        <v>15020.0</v>
      </c>
      <c r="B384" s="22">
        <v>13928.0</v>
      </c>
    </row>
    <row r="385" ht="14.25" customHeight="1">
      <c r="A385" s="22">
        <v>15021.0</v>
      </c>
      <c r="B385" s="22">
        <v>13928.0</v>
      </c>
    </row>
    <row r="386" ht="14.25" customHeight="1">
      <c r="A386" s="22">
        <v>15021.0</v>
      </c>
      <c r="B386" s="22">
        <v>13928.0</v>
      </c>
    </row>
    <row r="387" ht="14.25" customHeight="1">
      <c r="A387" s="22">
        <v>15021.0</v>
      </c>
      <c r="B387" s="22">
        <v>13928.0</v>
      </c>
    </row>
    <row r="388" ht="14.25" customHeight="1">
      <c r="A388" s="22">
        <v>15021.0</v>
      </c>
      <c r="B388" s="22">
        <v>13928.0</v>
      </c>
    </row>
    <row r="389" ht="14.25" customHeight="1">
      <c r="A389" s="22">
        <v>15021.0</v>
      </c>
      <c r="B389" s="22">
        <v>13928.0</v>
      </c>
    </row>
    <row r="390" ht="14.25" customHeight="1">
      <c r="A390" s="22">
        <v>15021.0</v>
      </c>
      <c r="B390" s="22">
        <v>13928.0</v>
      </c>
    </row>
    <row r="391" ht="14.25" customHeight="1">
      <c r="A391" s="22">
        <v>15021.0</v>
      </c>
      <c r="B391" s="22">
        <v>13928.0</v>
      </c>
    </row>
    <row r="392" ht="14.25" customHeight="1">
      <c r="A392" s="22">
        <v>15021.0</v>
      </c>
      <c r="B392" s="22">
        <v>13928.0</v>
      </c>
    </row>
    <row r="393" ht="14.25" customHeight="1">
      <c r="A393" s="22">
        <v>15021.0</v>
      </c>
      <c r="B393" s="22">
        <v>13928.0</v>
      </c>
    </row>
    <row r="394" ht="14.25" customHeight="1">
      <c r="A394" s="22">
        <v>15021.0</v>
      </c>
      <c r="B394" s="22">
        <v>13928.0</v>
      </c>
    </row>
    <row r="395" ht="14.25" customHeight="1">
      <c r="A395" s="22">
        <v>15021.0</v>
      </c>
      <c r="B395" s="22">
        <v>13928.0</v>
      </c>
    </row>
    <row r="396" ht="14.25" customHeight="1">
      <c r="A396" s="22">
        <v>15021.0</v>
      </c>
      <c r="B396" s="22">
        <v>13928.0</v>
      </c>
    </row>
    <row r="397" ht="14.25" customHeight="1">
      <c r="A397" s="22">
        <v>15021.0</v>
      </c>
      <c r="B397" s="22">
        <v>13928.0</v>
      </c>
    </row>
    <row r="398" ht="14.25" customHeight="1">
      <c r="A398" s="22">
        <v>15021.0</v>
      </c>
      <c r="B398" s="22">
        <v>13928.0</v>
      </c>
    </row>
    <row r="399" ht="14.25" customHeight="1">
      <c r="A399" s="22">
        <v>15021.0</v>
      </c>
      <c r="B399" s="22">
        <v>13928.0</v>
      </c>
    </row>
    <row r="400" ht="14.25" customHeight="1">
      <c r="A400" s="22">
        <v>15021.0</v>
      </c>
      <c r="B400" s="22">
        <v>13928.0</v>
      </c>
    </row>
    <row r="401" ht="14.25" customHeight="1">
      <c r="A401" s="22">
        <v>13856.0</v>
      </c>
      <c r="B401" s="22">
        <v>13928.0</v>
      </c>
    </row>
    <row r="402" ht="14.25" customHeight="1">
      <c r="A402" s="22">
        <v>13856.0</v>
      </c>
      <c r="B402" s="22">
        <v>13928.0</v>
      </c>
    </row>
    <row r="403" ht="14.25" customHeight="1">
      <c r="A403" s="22">
        <v>13856.0</v>
      </c>
      <c r="B403" s="22">
        <v>13928.0</v>
      </c>
    </row>
    <row r="404" ht="14.25" customHeight="1">
      <c r="A404" s="22">
        <v>13856.0</v>
      </c>
      <c r="B404" s="22">
        <v>13928.0</v>
      </c>
    </row>
    <row r="405" ht="14.25" customHeight="1">
      <c r="A405" s="22">
        <v>13856.0</v>
      </c>
      <c r="B405" s="22">
        <v>13928.0</v>
      </c>
    </row>
    <row r="406" ht="14.25" customHeight="1">
      <c r="A406" s="22">
        <v>13856.0</v>
      </c>
      <c r="B406" s="22">
        <v>13928.0</v>
      </c>
    </row>
    <row r="407" ht="14.25" customHeight="1">
      <c r="A407" s="22">
        <v>13856.0</v>
      </c>
      <c r="B407" s="22">
        <v>13928.0</v>
      </c>
    </row>
    <row r="408" ht="14.25" customHeight="1">
      <c r="A408" s="22">
        <v>13856.0</v>
      </c>
      <c r="B408" s="22">
        <v>13928.0</v>
      </c>
    </row>
    <row r="409" ht="14.25" customHeight="1">
      <c r="A409" s="22">
        <v>13856.0</v>
      </c>
      <c r="B409" s="22">
        <v>13928.0</v>
      </c>
    </row>
    <row r="410" ht="14.25" customHeight="1">
      <c r="A410" s="22">
        <v>13856.0</v>
      </c>
      <c r="B410" s="22">
        <v>13928.0</v>
      </c>
    </row>
    <row r="411" ht="14.25" customHeight="1">
      <c r="A411" s="22">
        <v>13856.0</v>
      </c>
      <c r="B411" s="22">
        <v>13928.0</v>
      </c>
    </row>
    <row r="412" ht="14.25" customHeight="1">
      <c r="A412" s="22">
        <v>13856.0</v>
      </c>
      <c r="B412" s="22">
        <v>13928.0</v>
      </c>
    </row>
    <row r="413" ht="14.25" customHeight="1">
      <c r="A413" s="22">
        <v>13856.0</v>
      </c>
      <c r="B413" s="22">
        <v>13928.0</v>
      </c>
    </row>
    <row r="414" ht="14.25" customHeight="1">
      <c r="A414" s="22">
        <v>13856.0</v>
      </c>
      <c r="B414" s="22">
        <v>13928.0</v>
      </c>
    </row>
    <row r="415" ht="14.25" customHeight="1">
      <c r="A415" s="22">
        <v>13856.0</v>
      </c>
      <c r="B415" s="22">
        <v>13928.0</v>
      </c>
    </row>
    <row r="416" ht="14.25" customHeight="1">
      <c r="A416" s="22">
        <v>13856.0</v>
      </c>
      <c r="B416" s="22">
        <v>13928.0</v>
      </c>
    </row>
    <row r="417" ht="14.25" customHeight="1">
      <c r="A417" s="22">
        <v>13856.0</v>
      </c>
      <c r="B417" s="22">
        <v>13928.0</v>
      </c>
    </row>
    <row r="418" ht="14.25" customHeight="1">
      <c r="A418" s="22">
        <v>13856.0</v>
      </c>
      <c r="B418" s="22">
        <v>13928.0</v>
      </c>
    </row>
    <row r="419" ht="14.25" customHeight="1">
      <c r="A419" s="22">
        <v>13856.0</v>
      </c>
      <c r="B419" s="22">
        <v>13928.0</v>
      </c>
    </row>
    <row r="420" ht="14.25" customHeight="1">
      <c r="A420" s="22">
        <v>13856.0</v>
      </c>
      <c r="B420" s="22">
        <v>13928.0</v>
      </c>
    </row>
    <row r="421" ht="14.25" customHeight="1">
      <c r="A421" s="22">
        <v>13856.0</v>
      </c>
      <c r="B421" s="22">
        <v>13928.0</v>
      </c>
    </row>
    <row r="422" ht="14.25" customHeight="1">
      <c r="A422" s="22">
        <v>13856.0</v>
      </c>
      <c r="B422" s="22">
        <v>13928.0</v>
      </c>
    </row>
    <row r="423" ht="14.25" customHeight="1">
      <c r="A423" s="22">
        <v>13856.0</v>
      </c>
      <c r="B423" s="22">
        <v>13928.0</v>
      </c>
    </row>
    <row r="424" ht="14.25" customHeight="1">
      <c r="A424" s="22">
        <v>13856.0</v>
      </c>
      <c r="B424" s="22">
        <v>13928.0</v>
      </c>
    </row>
    <row r="425" ht="14.25" customHeight="1">
      <c r="A425" s="22">
        <v>13856.0</v>
      </c>
      <c r="B425" s="22">
        <v>13928.0</v>
      </c>
    </row>
    <row r="426" ht="14.25" customHeight="1">
      <c r="A426" s="22">
        <v>13856.0</v>
      </c>
      <c r="B426" s="22">
        <v>13928.0</v>
      </c>
    </row>
    <row r="427" ht="14.25" customHeight="1">
      <c r="A427" s="22">
        <v>13856.0</v>
      </c>
      <c r="B427" s="22">
        <v>13928.0</v>
      </c>
    </row>
    <row r="428" ht="14.25" customHeight="1">
      <c r="A428" s="22">
        <v>13856.0</v>
      </c>
      <c r="B428" s="22">
        <v>13928.0</v>
      </c>
    </row>
    <row r="429" ht="14.25" customHeight="1">
      <c r="A429" s="22">
        <v>13856.0</v>
      </c>
      <c r="B429" s="22">
        <v>13928.0</v>
      </c>
    </row>
    <row r="430" ht="14.25" customHeight="1">
      <c r="A430" s="22">
        <v>13856.0</v>
      </c>
      <c r="B430" s="22">
        <v>13928.0</v>
      </c>
    </row>
    <row r="431" ht="14.25" customHeight="1">
      <c r="A431" s="22">
        <v>13856.0</v>
      </c>
      <c r="B431" s="22">
        <v>13928.0</v>
      </c>
    </row>
    <row r="432" ht="14.25" customHeight="1">
      <c r="A432" s="22">
        <v>13856.0</v>
      </c>
      <c r="B432" s="22">
        <v>13928.0</v>
      </c>
    </row>
    <row r="433" ht="14.25" customHeight="1">
      <c r="A433" s="22">
        <v>13856.0</v>
      </c>
      <c r="B433" s="22">
        <v>13928.0</v>
      </c>
    </row>
    <row r="434" ht="14.25" customHeight="1">
      <c r="A434" s="22">
        <v>13856.0</v>
      </c>
      <c r="B434" s="22">
        <v>13928.0</v>
      </c>
    </row>
    <row r="435" ht="14.25" customHeight="1">
      <c r="A435" s="22">
        <v>13856.0</v>
      </c>
      <c r="B435" s="22">
        <v>13928.0</v>
      </c>
    </row>
    <row r="436" ht="14.25" customHeight="1">
      <c r="A436" s="22">
        <v>13856.0</v>
      </c>
      <c r="B436" s="22">
        <v>13928.0</v>
      </c>
    </row>
    <row r="437" ht="14.25" customHeight="1">
      <c r="A437" s="22">
        <v>13856.0</v>
      </c>
      <c r="B437" s="22">
        <v>13928.0</v>
      </c>
    </row>
    <row r="438" ht="14.25" customHeight="1">
      <c r="A438" s="22">
        <v>13856.0</v>
      </c>
      <c r="B438" s="22">
        <v>13928.0</v>
      </c>
    </row>
    <row r="439" ht="14.25" customHeight="1">
      <c r="A439" s="22">
        <v>13856.0</v>
      </c>
      <c r="B439" s="22">
        <v>13928.0</v>
      </c>
    </row>
    <row r="440" ht="14.25" customHeight="1">
      <c r="A440" s="22">
        <v>13856.0</v>
      </c>
      <c r="B440" s="22">
        <v>13928.0</v>
      </c>
    </row>
    <row r="441" ht="14.25" customHeight="1">
      <c r="A441" s="22">
        <v>13856.0</v>
      </c>
      <c r="B441" s="22">
        <v>13928.0</v>
      </c>
    </row>
    <row r="442" ht="14.25" customHeight="1">
      <c r="A442" s="22">
        <v>13856.0</v>
      </c>
      <c r="B442" s="22">
        <v>13928.0</v>
      </c>
    </row>
    <row r="443" ht="14.25" customHeight="1">
      <c r="A443" s="22">
        <v>13856.0</v>
      </c>
      <c r="B443" s="22">
        <v>13928.0</v>
      </c>
    </row>
    <row r="444" ht="14.25" customHeight="1">
      <c r="A444" s="22">
        <v>13856.0</v>
      </c>
      <c r="B444" s="22">
        <v>13928.0</v>
      </c>
    </row>
    <row r="445" ht="14.25" customHeight="1">
      <c r="A445" s="22">
        <v>13856.0</v>
      </c>
      <c r="B445" s="22">
        <v>13928.0</v>
      </c>
    </row>
    <row r="446" ht="14.25" customHeight="1">
      <c r="A446" s="22">
        <v>13856.0</v>
      </c>
      <c r="B446" s="22">
        <v>13928.0</v>
      </c>
    </row>
    <row r="447" ht="14.25" customHeight="1">
      <c r="A447" s="22">
        <v>13856.0</v>
      </c>
      <c r="B447" s="22">
        <v>13928.0</v>
      </c>
    </row>
    <row r="448" ht="14.25" customHeight="1">
      <c r="A448" s="22">
        <v>13856.0</v>
      </c>
      <c r="B448" s="22">
        <v>13928.0</v>
      </c>
    </row>
    <row r="449" ht="14.25" customHeight="1">
      <c r="A449" s="22">
        <v>13856.0</v>
      </c>
      <c r="B449" s="22">
        <v>13928.0</v>
      </c>
    </row>
    <row r="450" ht="14.25" customHeight="1">
      <c r="A450" s="22">
        <v>13856.0</v>
      </c>
      <c r="B450" s="22">
        <v>13928.0</v>
      </c>
    </row>
    <row r="451" ht="14.25" customHeight="1">
      <c r="A451" s="22">
        <v>13856.0</v>
      </c>
      <c r="B451" s="22">
        <v>13928.0</v>
      </c>
    </row>
    <row r="452" ht="14.25" customHeight="1">
      <c r="A452" s="22">
        <v>13856.0</v>
      </c>
      <c r="B452" s="22">
        <v>13928.0</v>
      </c>
    </row>
    <row r="453" ht="14.25" customHeight="1">
      <c r="A453" s="22">
        <v>13856.0</v>
      </c>
      <c r="B453" s="22">
        <v>13928.0</v>
      </c>
    </row>
    <row r="454" ht="14.25" customHeight="1">
      <c r="A454" s="22">
        <v>13856.0</v>
      </c>
      <c r="B454" s="22">
        <v>13928.0</v>
      </c>
    </row>
    <row r="455" ht="14.25" customHeight="1">
      <c r="A455" s="22">
        <v>13856.0</v>
      </c>
      <c r="B455" s="22">
        <v>13928.0</v>
      </c>
    </row>
    <row r="456" ht="14.25" customHeight="1">
      <c r="A456" s="22">
        <v>13856.0</v>
      </c>
      <c r="B456" s="22">
        <v>13928.0</v>
      </c>
    </row>
    <row r="457" ht="14.25" customHeight="1">
      <c r="A457" s="22">
        <v>13856.0</v>
      </c>
      <c r="B457" s="22">
        <v>13928.0</v>
      </c>
    </row>
    <row r="458" ht="14.25" customHeight="1">
      <c r="A458" s="22">
        <v>13856.0</v>
      </c>
      <c r="B458" s="22">
        <v>13928.0</v>
      </c>
    </row>
    <row r="459" ht="14.25" customHeight="1">
      <c r="A459" s="22">
        <v>13856.0</v>
      </c>
      <c r="B459" s="22">
        <v>13928.0</v>
      </c>
    </row>
    <row r="460" ht="14.25" customHeight="1">
      <c r="A460" s="22">
        <v>13856.0</v>
      </c>
      <c r="B460" s="22">
        <v>13928.0</v>
      </c>
    </row>
    <row r="461" ht="14.25" customHeight="1">
      <c r="A461" s="22">
        <v>13856.0</v>
      </c>
      <c r="B461" s="22">
        <v>13928.0</v>
      </c>
    </row>
    <row r="462" ht="14.25" customHeight="1">
      <c r="A462" s="22">
        <v>13856.0</v>
      </c>
      <c r="B462" s="22">
        <v>13928.0</v>
      </c>
    </row>
    <row r="463" ht="14.25" customHeight="1">
      <c r="A463" s="22">
        <v>13856.0</v>
      </c>
      <c r="B463" s="22">
        <v>13928.0</v>
      </c>
    </row>
    <row r="464" ht="14.25" customHeight="1">
      <c r="A464" s="22">
        <v>13856.0</v>
      </c>
      <c r="B464" s="22">
        <v>13928.0</v>
      </c>
    </row>
    <row r="465" ht="14.25" customHeight="1">
      <c r="A465" s="22">
        <v>13856.0</v>
      </c>
      <c r="B465" s="22">
        <v>13928.0</v>
      </c>
    </row>
    <row r="466" ht="14.25" customHeight="1">
      <c r="A466" s="22">
        <v>13856.0</v>
      </c>
      <c r="B466" s="22">
        <v>13928.0</v>
      </c>
    </row>
    <row r="467" ht="14.25" customHeight="1">
      <c r="A467" s="22">
        <v>13856.0</v>
      </c>
      <c r="B467" s="22">
        <v>13928.0</v>
      </c>
    </row>
    <row r="468" ht="14.25" customHeight="1">
      <c r="A468" s="22">
        <v>13856.0</v>
      </c>
      <c r="B468" s="22">
        <v>13928.0</v>
      </c>
    </row>
    <row r="469" ht="14.25" customHeight="1">
      <c r="A469" s="22">
        <v>13856.0</v>
      </c>
      <c r="B469" s="22">
        <v>13928.0</v>
      </c>
    </row>
    <row r="470" ht="14.25" customHeight="1">
      <c r="A470" s="22">
        <v>13856.0</v>
      </c>
      <c r="B470" s="22">
        <v>13928.0</v>
      </c>
    </row>
    <row r="471" ht="14.25" customHeight="1">
      <c r="A471" s="22">
        <v>13856.0</v>
      </c>
      <c r="B471" s="22">
        <v>13928.0</v>
      </c>
    </row>
    <row r="472" ht="14.25" customHeight="1">
      <c r="A472" s="22">
        <v>13856.0</v>
      </c>
      <c r="B472" s="22">
        <v>13928.0</v>
      </c>
    </row>
    <row r="473" ht="14.25" customHeight="1">
      <c r="A473" s="22">
        <v>13856.0</v>
      </c>
      <c r="B473" s="22">
        <v>13928.0</v>
      </c>
    </row>
    <row r="474" ht="14.25" customHeight="1">
      <c r="A474" s="22">
        <v>13856.0</v>
      </c>
      <c r="B474" s="22">
        <v>13928.0</v>
      </c>
    </row>
    <row r="475" ht="14.25" customHeight="1">
      <c r="A475" s="22">
        <v>13856.0</v>
      </c>
      <c r="B475" s="22">
        <v>13928.0</v>
      </c>
    </row>
    <row r="476" ht="14.25" customHeight="1">
      <c r="A476" s="22">
        <v>13856.0</v>
      </c>
      <c r="B476" s="22">
        <v>13928.0</v>
      </c>
    </row>
    <row r="477" ht="14.25" customHeight="1">
      <c r="A477" s="22">
        <v>13856.0</v>
      </c>
      <c r="B477" s="22">
        <v>13928.0</v>
      </c>
    </row>
    <row r="478" ht="14.25" customHeight="1">
      <c r="A478" s="22">
        <v>14958.0</v>
      </c>
      <c r="B478" s="22">
        <v>13928.0</v>
      </c>
    </row>
    <row r="479" ht="14.25" customHeight="1">
      <c r="A479" s="22">
        <v>14958.0</v>
      </c>
      <c r="B479" s="22">
        <v>13928.0</v>
      </c>
    </row>
    <row r="480" ht="14.25" customHeight="1">
      <c r="A480" s="22">
        <v>14958.0</v>
      </c>
      <c r="B480" s="22">
        <v>13928.0</v>
      </c>
    </row>
    <row r="481" ht="14.25" customHeight="1">
      <c r="A481" s="22">
        <v>14958.0</v>
      </c>
      <c r="B481" s="22">
        <v>13928.0</v>
      </c>
    </row>
    <row r="482" ht="14.25" customHeight="1">
      <c r="A482" s="22">
        <v>14958.0</v>
      </c>
      <c r="B482" s="22">
        <v>13928.0</v>
      </c>
    </row>
    <row r="483" ht="14.25" customHeight="1">
      <c r="A483" s="22">
        <v>14958.0</v>
      </c>
      <c r="B483" s="22">
        <v>13928.0</v>
      </c>
    </row>
    <row r="484" ht="14.25" customHeight="1">
      <c r="A484" s="22">
        <v>14958.0</v>
      </c>
      <c r="B484" s="22">
        <v>13928.0</v>
      </c>
    </row>
    <row r="485" ht="14.25" customHeight="1">
      <c r="A485" s="22">
        <v>14958.0</v>
      </c>
      <c r="B485" s="22">
        <v>13928.0</v>
      </c>
    </row>
    <row r="486" ht="14.25" customHeight="1">
      <c r="A486" s="22">
        <v>15350.0</v>
      </c>
      <c r="B486" s="22">
        <v>13928.0</v>
      </c>
    </row>
    <row r="487" ht="14.25" customHeight="1">
      <c r="A487" s="22">
        <v>15350.0</v>
      </c>
      <c r="B487" s="22">
        <v>13928.0</v>
      </c>
    </row>
    <row r="488" ht="14.25" customHeight="1">
      <c r="A488" s="22">
        <v>15350.0</v>
      </c>
      <c r="B488" s="22">
        <v>13928.0</v>
      </c>
    </row>
    <row r="489" ht="14.25" customHeight="1">
      <c r="A489" s="22">
        <v>15350.0</v>
      </c>
      <c r="B489" s="22">
        <v>13928.0</v>
      </c>
    </row>
    <row r="490" ht="14.25" customHeight="1">
      <c r="A490" s="22">
        <v>14738.0</v>
      </c>
      <c r="B490" s="22">
        <v>13928.0</v>
      </c>
    </row>
    <row r="491" ht="14.25" customHeight="1">
      <c r="A491" s="22">
        <v>14738.0</v>
      </c>
      <c r="B491" s="22">
        <v>13928.0</v>
      </c>
    </row>
    <row r="492" ht="14.25" customHeight="1">
      <c r="A492" s="22">
        <v>14738.0</v>
      </c>
      <c r="B492" s="22">
        <v>13928.0</v>
      </c>
    </row>
    <row r="493" ht="14.25" customHeight="1">
      <c r="A493" s="22">
        <v>14738.0</v>
      </c>
      <c r="B493" s="22">
        <v>13928.0</v>
      </c>
    </row>
    <row r="494" ht="14.25" customHeight="1">
      <c r="A494" s="22">
        <v>14738.0</v>
      </c>
      <c r="B494" s="22">
        <v>13928.0</v>
      </c>
    </row>
    <row r="495" ht="14.25" customHeight="1">
      <c r="A495" s="22">
        <v>14738.0</v>
      </c>
      <c r="B495" s="22">
        <v>13928.0</v>
      </c>
    </row>
    <row r="496" ht="14.25" customHeight="1">
      <c r="A496" s="22">
        <v>14738.0</v>
      </c>
      <c r="B496" s="22">
        <v>13928.0</v>
      </c>
    </row>
    <row r="497" ht="14.25" customHeight="1">
      <c r="A497" s="22">
        <v>14738.0</v>
      </c>
      <c r="B497" s="22">
        <v>13928.0</v>
      </c>
    </row>
    <row r="498" ht="14.25" customHeight="1">
      <c r="A498" s="22">
        <v>14738.0</v>
      </c>
      <c r="B498" s="22">
        <v>13928.0</v>
      </c>
    </row>
    <row r="499" ht="14.25" customHeight="1">
      <c r="A499" s="22">
        <v>14738.0</v>
      </c>
      <c r="B499" s="22">
        <v>13928.0</v>
      </c>
    </row>
    <row r="500" ht="14.25" customHeight="1">
      <c r="A500" s="22">
        <v>14624.0</v>
      </c>
      <c r="B500" s="22">
        <v>13928.0</v>
      </c>
    </row>
    <row r="501" ht="14.25" customHeight="1">
      <c r="A501" s="22">
        <v>14624.0</v>
      </c>
      <c r="B501" s="22">
        <v>13928.0</v>
      </c>
    </row>
    <row r="502" ht="14.25" customHeight="1">
      <c r="A502" s="22">
        <v>14624.0</v>
      </c>
      <c r="B502" s="22">
        <v>13928.0</v>
      </c>
    </row>
    <row r="503" ht="14.25" customHeight="1">
      <c r="A503" s="22">
        <v>14624.0</v>
      </c>
      <c r="B503" s="22">
        <v>13928.0</v>
      </c>
    </row>
    <row r="504" ht="14.25" customHeight="1">
      <c r="A504" s="22">
        <v>14624.0</v>
      </c>
      <c r="B504" s="22">
        <v>13928.0</v>
      </c>
    </row>
    <row r="505" ht="14.25" customHeight="1">
      <c r="A505" s="22">
        <v>14624.0</v>
      </c>
      <c r="B505" s="22">
        <v>13928.0</v>
      </c>
    </row>
    <row r="506" ht="14.25" customHeight="1">
      <c r="A506" s="22">
        <v>14624.0</v>
      </c>
      <c r="B506" s="22">
        <v>13928.0</v>
      </c>
    </row>
    <row r="507" ht="14.25" customHeight="1">
      <c r="A507" s="22">
        <v>14624.0</v>
      </c>
      <c r="B507" s="22">
        <v>13928.0</v>
      </c>
    </row>
    <row r="508" ht="14.25" customHeight="1">
      <c r="A508" s="22">
        <v>14624.0</v>
      </c>
      <c r="B508" s="22">
        <v>13928.0</v>
      </c>
    </row>
    <row r="509" ht="14.25" customHeight="1">
      <c r="A509" s="22">
        <v>14624.0</v>
      </c>
      <c r="B509" s="22">
        <v>13925.0</v>
      </c>
    </row>
    <row r="510" ht="14.25" customHeight="1">
      <c r="A510" s="22">
        <v>14624.0</v>
      </c>
      <c r="B510" s="22">
        <v>13925.0</v>
      </c>
    </row>
    <row r="511" ht="14.25" customHeight="1">
      <c r="A511" s="22">
        <v>14624.0</v>
      </c>
      <c r="B511" s="22">
        <v>13925.0</v>
      </c>
    </row>
    <row r="512" ht="14.25" customHeight="1">
      <c r="A512" s="22">
        <v>14624.0</v>
      </c>
      <c r="B512" s="22">
        <v>13925.0</v>
      </c>
    </row>
    <row r="513" ht="14.25" customHeight="1">
      <c r="A513" s="22">
        <v>14624.0</v>
      </c>
      <c r="B513" s="22">
        <v>13925.0</v>
      </c>
    </row>
    <row r="514" ht="14.25" customHeight="1">
      <c r="A514" s="22">
        <v>14624.0</v>
      </c>
      <c r="B514" s="22">
        <v>13925.0</v>
      </c>
    </row>
    <row r="515" ht="14.25" customHeight="1">
      <c r="A515" s="22">
        <v>14624.0</v>
      </c>
      <c r="B515" s="22">
        <v>13925.0</v>
      </c>
    </row>
    <row r="516" ht="14.25" customHeight="1">
      <c r="A516" s="22">
        <v>14624.0</v>
      </c>
      <c r="B516" s="22">
        <v>13925.0</v>
      </c>
    </row>
    <row r="517" ht="14.25" customHeight="1">
      <c r="A517" s="22">
        <v>14624.0</v>
      </c>
      <c r="B517" s="22">
        <v>13925.0</v>
      </c>
    </row>
    <row r="518" ht="14.25" customHeight="1">
      <c r="A518" s="22">
        <v>14624.0</v>
      </c>
      <c r="B518" s="22">
        <v>13925.0</v>
      </c>
    </row>
    <row r="519" ht="14.25" customHeight="1">
      <c r="A519" s="22">
        <v>14624.0</v>
      </c>
      <c r="B519" s="22">
        <v>13925.0</v>
      </c>
    </row>
    <row r="520" ht="14.25" customHeight="1">
      <c r="A520" s="22">
        <v>14624.0</v>
      </c>
      <c r="B520" s="22">
        <v>13925.0</v>
      </c>
    </row>
    <row r="521" ht="14.25" customHeight="1">
      <c r="A521" s="22">
        <v>14624.0</v>
      </c>
      <c r="B521" s="22">
        <v>13925.0</v>
      </c>
    </row>
    <row r="522" ht="14.25" customHeight="1">
      <c r="A522" s="22">
        <v>14624.0</v>
      </c>
      <c r="B522" s="22">
        <v>13925.0</v>
      </c>
    </row>
    <row r="523" ht="14.25" customHeight="1">
      <c r="A523" s="22">
        <v>14624.0</v>
      </c>
      <c r="B523" s="22">
        <v>13925.0</v>
      </c>
    </row>
    <row r="524" ht="14.25" customHeight="1">
      <c r="A524" s="22">
        <v>14624.0</v>
      </c>
      <c r="B524" s="22">
        <v>13925.0</v>
      </c>
    </row>
    <row r="525" ht="14.25" customHeight="1">
      <c r="A525" s="22">
        <v>14624.0</v>
      </c>
      <c r="B525" s="22">
        <v>13925.0</v>
      </c>
    </row>
    <row r="526" ht="14.25" customHeight="1">
      <c r="A526" s="22">
        <v>14624.0</v>
      </c>
      <c r="B526" s="22">
        <v>13925.0</v>
      </c>
    </row>
    <row r="527" ht="14.25" customHeight="1">
      <c r="A527" s="22">
        <v>14624.0</v>
      </c>
      <c r="B527" s="22">
        <v>13925.0</v>
      </c>
    </row>
    <row r="528" ht="14.25" customHeight="1">
      <c r="A528" s="22">
        <v>14624.0</v>
      </c>
      <c r="B528" s="22">
        <v>13925.0</v>
      </c>
    </row>
    <row r="529" ht="14.25" customHeight="1">
      <c r="A529" s="22">
        <v>14624.0</v>
      </c>
      <c r="B529" s="22">
        <v>13925.0</v>
      </c>
    </row>
    <row r="530" ht="14.25" customHeight="1">
      <c r="A530" s="22">
        <v>14624.0</v>
      </c>
      <c r="B530" s="22">
        <v>13925.0</v>
      </c>
    </row>
    <row r="531" ht="14.25" customHeight="1">
      <c r="A531" s="22">
        <v>14624.0</v>
      </c>
      <c r="B531" s="22">
        <v>13925.0</v>
      </c>
    </row>
    <row r="532" ht="14.25" customHeight="1">
      <c r="A532" s="22">
        <v>14624.0</v>
      </c>
      <c r="B532" s="22">
        <v>13925.0</v>
      </c>
    </row>
    <row r="533" ht="14.25" customHeight="1">
      <c r="A533" s="22">
        <v>14624.0</v>
      </c>
      <c r="B533" s="22">
        <v>13925.0</v>
      </c>
    </row>
    <row r="534" ht="14.25" customHeight="1">
      <c r="A534" s="22">
        <v>14624.0</v>
      </c>
      <c r="B534" s="22">
        <v>13925.0</v>
      </c>
    </row>
    <row r="535" ht="14.25" customHeight="1">
      <c r="A535" s="22">
        <v>14624.0</v>
      </c>
      <c r="B535" s="22">
        <v>13925.0</v>
      </c>
    </row>
    <row r="536" ht="14.25" customHeight="1">
      <c r="A536" s="22">
        <v>14624.0</v>
      </c>
      <c r="B536" s="22">
        <v>13925.0</v>
      </c>
    </row>
    <row r="537" ht="14.25" customHeight="1">
      <c r="A537" s="22">
        <v>14624.0</v>
      </c>
      <c r="B537" s="22">
        <v>13925.0</v>
      </c>
    </row>
    <row r="538" ht="14.25" customHeight="1">
      <c r="A538" s="22">
        <v>14624.0</v>
      </c>
      <c r="B538" s="22">
        <v>13925.0</v>
      </c>
    </row>
    <row r="539" ht="14.25" customHeight="1">
      <c r="A539" s="22">
        <v>14624.0</v>
      </c>
      <c r="B539" s="22">
        <v>13924.0</v>
      </c>
    </row>
    <row r="540" ht="14.25" customHeight="1">
      <c r="A540" s="22">
        <v>14624.0</v>
      </c>
      <c r="B540" s="22">
        <v>13924.0</v>
      </c>
    </row>
    <row r="541" ht="14.25" customHeight="1">
      <c r="A541" s="22">
        <v>14624.0</v>
      </c>
      <c r="B541" s="22">
        <v>13924.0</v>
      </c>
    </row>
    <row r="542" ht="14.25" customHeight="1">
      <c r="A542" s="22">
        <v>14624.0</v>
      </c>
      <c r="B542" s="22">
        <v>13924.0</v>
      </c>
    </row>
    <row r="543" ht="14.25" customHeight="1">
      <c r="A543" s="22">
        <v>14624.0</v>
      </c>
      <c r="B543" s="22">
        <v>13867.0</v>
      </c>
    </row>
    <row r="544" ht="14.25" customHeight="1">
      <c r="A544" s="22">
        <v>14624.0</v>
      </c>
      <c r="B544" s="22">
        <v>13867.0</v>
      </c>
    </row>
    <row r="545" ht="14.25" customHeight="1">
      <c r="A545" s="22">
        <v>14624.0</v>
      </c>
      <c r="B545" s="22">
        <v>13867.0</v>
      </c>
    </row>
    <row r="546" ht="14.25" customHeight="1">
      <c r="A546" s="22">
        <v>14624.0</v>
      </c>
      <c r="B546" s="22">
        <v>13867.0</v>
      </c>
    </row>
    <row r="547" ht="14.25" customHeight="1">
      <c r="A547" s="22">
        <v>14624.0</v>
      </c>
      <c r="B547" s="22">
        <v>13867.0</v>
      </c>
    </row>
    <row r="548" ht="14.25" customHeight="1">
      <c r="A548" s="22">
        <v>14624.0</v>
      </c>
      <c r="B548" s="22">
        <v>13867.0</v>
      </c>
    </row>
    <row r="549" ht="14.25" customHeight="1">
      <c r="A549" s="22">
        <v>14624.0</v>
      </c>
      <c r="B549" s="22">
        <v>13867.0</v>
      </c>
    </row>
    <row r="550" ht="14.25" customHeight="1">
      <c r="A550" s="22">
        <v>14624.0</v>
      </c>
      <c r="B550" s="22">
        <v>13867.0</v>
      </c>
    </row>
    <row r="551" ht="14.25" customHeight="1">
      <c r="A551" s="22">
        <v>14624.0</v>
      </c>
      <c r="B551" s="22">
        <v>13867.0</v>
      </c>
    </row>
    <row r="552" ht="14.25" customHeight="1">
      <c r="A552" s="22">
        <v>14624.0</v>
      </c>
      <c r="B552" s="22">
        <v>13867.0</v>
      </c>
    </row>
    <row r="553" ht="14.25" customHeight="1">
      <c r="A553" s="22">
        <v>14624.0</v>
      </c>
      <c r="B553" s="22">
        <v>13867.0</v>
      </c>
    </row>
    <row r="554" ht="14.25" customHeight="1">
      <c r="A554" s="22">
        <v>14624.0</v>
      </c>
      <c r="B554" s="22">
        <v>13867.0</v>
      </c>
    </row>
    <row r="555" ht="14.25" customHeight="1">
      <c r="A555" s="22">
        <v>14624.0</v>
      </c>
      <c r="B555" s="22">
        <v>13867.0</v>
      </c>
    </row>
    <row r="556" ht="14.25" customHeight="1">
      <c r="A556" s="22">
        <v>14624.0</v>
      </c>
      <c r="B556" s="22">
        <v>13867.0</v>
      </c>
    </row>
    <row r="557" ht="14.25" customHeight="1">
      <c r="A557" s="22">
        <v>14624.0</v>
      </c>
      <c r="B557" s="22">
        <v>13867.0</v>
      </c>
    </row>
    <row r="558" ht="14.25" customHeight="1">
      <c r="A558" s="22">
        <v>14624.0</v>
      </c>
      <c r="B558" s="22">
        <v>13867.0</v>
      </c>
    </row>
    <row r="559" ht="14.25" customHeight="1">
      <c r="A559" s="22">
        <v>14624.0</v>
      </c>
      <c r="B559" s="22">
        <v>13867.0</v>
      </c>
    </row>
    <row r="560" ht="14.25" customHeight="1">
      <c r="A560" s="22">
        <v>14624.0</v>
      </c>
      <c r="B560" s="22">
        <v>13867.0</v>
      </c>
    </row>
    <row r="561" ht="14.25" customHeight="1">
      <c r="A561" s="22">
        <v>14624.0</v>
      </c>
      <c r="B561" s="22">
        <v>13867.0</v>
      </c>
    </row>
    <row r="562" ht="14.25" customHeight="1">
      <c r="A562" s="22">
        <v>14624.0</v>
      </c>
      <c r="B562" s="22">
        <v>13867.0</v>
      </c>
    </row>
    <row r="563" ht="14.25" customHeight="1">
      <c r="A563" s="22">
        <v>14624.0</v>
      </c>
      <c r="B563" s="22">
        <v>13867.0</v>
      </c>
    </row>
    <row r="564" ht="14.25" customHeight="1">
      <c r="A564" s="22">
        <v>14624.0</v>
      </c>
      <c r="B564" s="22">
        <v>13867.0</v>
      </c>
    </row>
    <row r="565" ht="14.25" customHeight="1">
      <c r="A565" s="22">
        <v>14624.0</v>
      </c>
      <c r="B565" s="22">
        <v>13867.0</v>
      </c>
    </row>
    <row r="566" ht="14.25" customHeight="1">
      <c r="A566" s="22">
        <v>13924.0</v>
      </c>
      <c r="B566" s="22">
        <v>13867.0</v>
      </c>
    </row>
    <row r="567" ht="14.25" customHeight="1">
      <c r="A567" s="22">
        <v>13924.0</v>
      </c>
      <c r="B567" s="22">
        <v>13867.0</v>
      </c>
    </row>
    <row r="568" ht="14.25" customHeight="1">
      <c r="A568" s="22">
        <v>13924.0</v>
      </c>
      <c r="B568" s="22">
        <v>13867.0</v>
      </c>
    </row>
    <row r="569" ht="14.25" customHeight="1">
      <c r="A569" s="22">
        <v>13924.0</v>
      </c>
      <c r="B569" s="22">
        <v>13867.0</v>
      </c>
    </row>
    <row r="570" ht="14.25" customHeight="1">
      <c r="A570" s="22">
        <v>13924.0</v>
      </c>
      <c r="B570" s="22">
        <v>13867.0</v>
      </c>
    </row>
    <row r="571" ht="14.25" customHeight="1">
      <c r="A571" s="22">
        <v>13924.0</v>
      </c>
      <c r="B571" s="22">
        <v>13867.0</v>
      </c>
    </row>
    <row r="572" ht="14.25" customHeight="1">
      <c r="A572" s="22">
        <v>13924.0</v>
      </c>
      <c r="B572" s="22">
        <v>13867.0</v>
      </c>
    </row>
    <row r="573" ht="14.25" customHeight="1">
      <c r="A573" s="22">
        <v>13924.0</v>
      </c>
      <c r="B573" s="22">
        <v>13867.0</v>
      </c>
    </row>
    <row r="574" ht="14.25" customHeight="1">
      <c r="A574" s="22">
        <v>13924.0</v>
      </c>
      <c r="B574" s="22">
        <v>13867.0</v>
      </c>
    </row>
    <row r="575" ht="14.25" customHeight="1">
      <c r="A575" s="22">
        <v>13924.0</v>
      </c>
      <c r="B575" s="22">
        <v>13867.0</v>
      </c>
    </row>
    <row r="576" ht="14.25" customHeight="1">
      <c r="A576" s="22">
        <v>13924.0</v>
      </c>
      <c r="B576" s="22">
        <v>13867.0</v>
      </c>
    </row>
    <row r="577" ht="14.25" customHeight="1">
      <c r="A577" s="22">
        <v>13924.0</v>
      </c>
      <c r="B577" s="22">
        <v>13867.0</v>
      </c>
    </row>
    <row r="578" ht="14.25" customHeight="1">
      <c r="A578" s="22">
        <v>13924.0</v>
      </c>
      <c r="B578" s="22">
        <v>13867.0</v>
      </c>
    </row>
    <row r="579" ht="14.25" customHeight="1">
      <c r="A579" s="22">
        <v>13924.0</v>
      </c>
      <c r="B579" s="22">
        <v>13867.0</v>
      </c>
    </row>
    <row r="580" ht="14.25" customHeight="1">
      <c r="A580" s="22">
        <v>13924.0</v>
      </c>
      <c r="B580" s="22">
        <v>13867.0</v>
      </c>
    </row>
    <row r="581" ht="14.25" customHeight="1">
      <c r="A581" s="22">
        <v>13924.0</v>
      </c>
      <c r="B581" s="22">
        <v>13867.0</v>
      </c>
    </row>
    <row r="582" ht="14.25" customHeight="1">
      <c r="A582" s="22">
        <v>13924.0</v>
      </c>
      <c r="B582" s="22">
        <v>13867.0</v>
      </c>
    </row>
    <row r="583" ht="14.25" customHeight="1">
      <c r="A583" s="22">
        <v>13924.0</v>
      </c>
      <c r="B583" s="22">
        <v>13867.0</v>
      </c>
    </row>
    <row r="584" ht="14.25" customHeight="1">
      <c r="A584" s="22">
        <v>13924.0</v>
      </c>
      <c r="B584" s="22">
        <v>13867.0</v>
      </c>
    </row>
    <row r="585" ht="14.25" customHeight="1">
      <c r="A585" s="22">
        <v>13924.0</v>
      </c>
      <c r="B585" s="22">
        <v>13867.0</v>
      </c>
    </row>
    <row r="586" ht="14.25" customHeight="1">
      <c r="A586" s="22">
        <v>13924.0</v>
      </c>
      <c r="B586" s="22">
        <v>13867.0</v>
      </c>
    </row>
    <row r="587" ht="14.25" customHeight="1">
      <c r="A587" s="22">
        <v>13924.0</v>
      </c>
      <c r="B587" s="22">
        <v>13867.0</v>
      </c>
    </row>
    <row r="588" ht="14.25" customHeight="1">
      <c r="A588" s="22">
        <v>13924.0</v>
      </c>
      <c r="B588" s="22">
        <v>13867.0</v>
      </c>
    </row>
    <row r="589" ht="14.25" customHeight="1">
      <c r="A589" s="22">
        <v>13924.0</v>
      </c>
      <c r="B589" s="22">
        <v>13867.0</v>
      </c>
    </row>
    <row r="590" ht="14.25" customHeight="1">
      <c r="A590" s="22">
        <v>13924.0</v>
      </c>
      <c r="B590" s="22">
        <v>13867.0</v>
      </c>
    </row>
    <row r="591" ht="14.25" customHeight="1">
      <c r="A591" s="22">
        <v>13924.0</v>
      </c>
      <c r="B591" s="22">
        <v>13867.0</v>
      </c>
    </row>
    <row r="592" ht="14.25" customHeight="1">
      <c r="A592" s="22">
        <v>13924.0</v>
      </c>
      <c r="B592" s="22">
        <v>13867.0</v>
      </c>
    </row>
    <row r="593" ht="14.25" customHeight="1">
      <c r="A593" s="22">
        <v>13924.0</v>
      </c>
      <c r="B593" s="22">
        <v>13867.0</v>
      </c>
    </row>
    <row r="594" ht="14.25" customHeight="1">
      <c r="A594" s="22">
        <v>14118.0</v>
      </c>
      <c r="B594" s="22">
        <v>13867.0</v>
      </c>
    </row>
    <row r="595" ht="14.25" customHeight="1">
      <c r="A595" s="22">
        <v>14118.0</v>
      </c>
      <c r="B595" s="22">
        <v>13867.0</v>
      </c>
    </row>
    <row r="596" ht="14.25" customHeight="1">
      <c r="A596" s="22">
        <v>14118.0</v>
      </c>
      <c r="B596" s="22">
        <v>13867.0</v>
      </c>
    </row>
    <row r="597" ht="14.25" customHeight="1">
      <c r="A597" s="22">
        <v>14118.0</v>
      </c>
      <c r="B597" s="22">
        <v>13867.0</v>
      </c>
    </row>
    <row r="598" ht="14.25" customHeight="1">
      <c r="A598" s="22">
        <v>14118.0</v>
      </c>
      <c r="B598" s="22">
        <v>13867.0</v>
      </c>
    </row>
    <row r="599" ht="14.25" customHeight="1">
      <c r="A599" s="22">
        <v>14118.0</v>
      </c>
      <c r="B599" s="22">
        <v>13867.0</v>
      </c>
    </row>
    <row r="600" ht="14.25" customHeight="1">
      <c r="A600" s="22">
        <v>14118.0</v>
      </c>
      <c r="B600" s="22">
        <v>13867.0</v>
      </c>
    </row>
    <row r="601" ht="14.25" customHeight="1">
      <c r="A601" s="22">
        <v>14118.0</v>
      </c>
      <c r="B601" s="22">
        <v>13867.0</v>
      </c>
    </row>
    <row r="602" ht="14.25" customHeight="1">
      <c r="A602" s="22">
        <v>14118.0</v>
      </c>
      <c r="B602" s="22">
        <v>13867.0</v>
      </c>
    </row>
    <row r="603" ht="14.25" customHeight="1">
      <c r="A603" s="22">
        <v>14118.0</v>
      </c>
      <c r="B603" s="22">
        <v>13867.0</v>
      </c>
    </row>
    <row r="604" ht="14.25" customHeight="1">
      <c r="A604" s="22">
        <v>14118.0</v>
      </c>
      <c r="B604" s="22">
        <v>13867.0</v>
      </c>
    </row>
    <row r="605" ht="14.25" customHeight="1">
      <c r="A605" s="22">
        <v>14118.0</v>
      </c>
      <c r="B605" s="22">
        <v>13867.0</v>
      </c>
    </row>
    <row r="606" ht="14.25" customHeight="1">
      <c r="A606" s="22">
        <v>14118.0</v>
      </c>
      <c r="B606" s="22">
        <v>13867.0</v>
      </c>
    </row>
    <row r="607" ht="14.25" customHeight="1">
      <c r="A607" s="22">
        <v>14118.0</v>
      </c>
      <c r="B607" s="22">
        <v>13867.0</v>
      </c>
    </row>
    <row r="608" ht="14.25" customHeight="1">
      <c r="A608" s="22">
        <v>14118.0</v>
      </c>
      <c r="B608" s="22">
        <v>13867.0</v>
      </c>
    </row>
    <row r="609" ht="14.25" customHeight="1">
      <c r="A609" s="22">
        <v>14118.0</v>
      </c>
      <c r="B609" s="22">
        <v>13867.0</v>
      </c>
    </row>
    <row r="610" ht="14.25" customHeight="1">
      <c r="A610" s="22">
        <v>14118.0</v>
      </c>
      <c r="B610" s="22">
        <v>13867.0</v>
      </c>
    </row>
    <row r="611" ht="14.25" customHeight="1">
      <c r="A611" s="22">
        <v>14118.0</v>
      </c>
      <c r="B611" s="22">
        <v>13867.0</v>
      </c>
    </row>
    <row r="612" ht="14.25" customHeight="1">
      <c r="A612" s="22">
        <v>14713.0</v>
      </c>
      <c r="B612" s="22">
        <v>13867.0</v>
      </c>
    </row>
    <row r="613" ht="14.25" customHeight="1">
      <c r="A613" s="22">
        <v>14713.0</v>
      </c>
      <c r="B613" s="22">
        <v>13867.0</v>
      </c>
    </row>
    <row r="614" ht="14.25" customHeight="1">
      <c r="A614" s="22">
        <v>14713.0</v>
      </c>
      <c r="B614" s="22">
        <v>13867.0</v>
      </c>
    </row>
    <row r="615" ht="14.25" customHeight="1">
      <c r="A615" s="22">
        <v>14713.0</v>
      </c>
      <c r="B615" s="22">
        <v>13867.0</v>
      </c>
    </row>
    <row r="616" ht="14.25" customHeight="1">
      <c r="A616" s="22">
        <v>14713.0</v>
      </c>
      <c r="B616" s="22">
        <v>13867.0</v>
      </c>
    </row>
    <row r="617" ht="14.25" customHeight="1">
      <c r="A617" s="22">
        <v>14713.0</v>
      </c>
      <c r="B617" s="22">
        <v>13867.0</v>
      </c>
    </row>
    <row r="618" ht="14.25" customHeight="1">
      <c r="A618" s="22">
        <v>14713.0</v>
      </c>
      <c r="B618" s="22">
        <v>13867.0</v>
      </c>
    </row>
    <row r="619" ht="14.25" customHeight="1">
      <c r="A619" s="22">
        <v>14713.0</v>
      </c>
      <c r="B619" s="22">
        <v>13867.0</v>
      </c>
    </row>
    <row r="620" ht="14.25" customHeight="1">
      <c r="A620" s="22">
        <v>14713.0</v>
      </c>
      <c r="B620" s="22">
        <v>13867.0</v>
      </c>
    </row>
    <row r="621" ht="14.25" customHeight="1">
      <c r="A621" s="22">
        <v>14713.0</v>
      </c>
      <c r="B621" s="22">
        <v>13867.0</v>
      </c>
    </row>
    <row r="622" ht="14.25" customHeight="1">
      <c r="A622" s="22">
        <v>14713.0</v>
      </c>
      <c r="B622" s="22">
        <v>13867.0</v>
      </c>
    </row>
    <row r="623" ht="14.25" customHeight="1">
      <c r="A623" s="22">
        <v>14713.0</v>
      </c>
      <c r="B623" s="22">
        <v>13867.0</v>
      </c>
    </row>
    <row r="624" ht="14.25" customHeight="1">
      <c r="A624" s="22">
        <v>14713.0</v>
      </c>
      <c r="B624" s="22">
        <v>13867.0</v>
      </c>
    </row>
    <row r="625" ht="14.25" customHeight="1">
      <c r="A625" s="22">
        <v>14713.0</v>
      </c>
      <c r="B625" s="22">
        <v>13867.0</v>
      </c>
    </row>
    <row r="626" ht="14.25" customHeight="1">
      <c r="A626" s="22">
        <v>14713.0</v>
      </c>
      <c r="B626" s="22">
        <v>13867.0</v>
      </c>
    </row>
    <row r="627" ht="14.25" customHeight="1">
      <c r="A627" s="22">
        <v>15014.0</v>
      </c>
      <c r="B627" s="22">
        <v>13867.0</v>
      </c>
    </row>
    <row r="628" ht="14.25" customHeight="1">
      <c r="A628" s="22">
        <v>15014.0</v>
      </c>
      <c r="B628" s="22">
        <v>13867.0</v>
      </c>
    </row>
    <row r="629" ht="14.25" customHeight="1">
      <c r="A629" s="22">
        <v>15014.0</v>
      </c>
      <c r="B629" s="22">
        <v>13867.0</v>
      </c>
    </row>
    <row r="630" ht="14.25" customHeight="1">
      <c r="A630" s="22">
        <v>15014.0</v>
      </c>
      <c r="B630" s="22">
        <v>13867.0</v>
      </c>
    </row>
    <row r="631" ht="14.25" customHeight="1">
      <c r="A631" s="22">
        <v>15014.0</v>
      </c>
      <c r="B631" s="22">
        <v>13867.0</v>
      </c>
    </row>
    <row r="632" ht="14.25" customHeight="1">
      <c r="A632" s="22">
        <v>15014.0</v>
      </c>
      <c r="B632" s="22">
        <v>13867.0</v>
      </c>
    </row>
    <row r="633" ht="14.25" customHeight="1">
      <c r="A633" s="22">
        <v>15014.0</v>
      </c>
      <c r="B633" s="22">
        <v>13867.0</v>
      </c>
    </row>
    <row r="634" ht="14.25" customHeight="1">
      <c r="A634" s="22">
        <v>15014.0</v>
      </c>
      <c r="B634" s="22">
        <v>13867.0</v>
      </c>
    </row>
    <row r="635" ht="14.25" customHeight="1">
      <c r="A635" s="22">
        <v>15014.0</v>
      </c>
      <c r="B635" s="22">
        <v>13867.0</v>
      </c>
    </row>
    <row r="636" ht="14.25" customHeight="1">
      <c r="A636" s="22">
        <v>15014.0</v>
      </c>
      <c r="B636" s="22">
        <v>13867.0</v>
      </c>
    </row>
    <row r="637" ht="14.25" customHeight="1">
      <c r="A637" s="22">
        <v>15014.0</v>
      </c>
      <c r="B637" s="22">
        <v>13867.0</v>
      </c>
    </row>
    <row r="638" ht="14.25" customHeight="1">
      <c r="A638" s="22">
        <v>15014.0</v>
      </c>
      <c r="B638" s="22">
        <v>13867.0</v>
      </c>
    </row>
    <row r="639" ht="14.25" customHeight="1">
      <c r="A639" s="22">
        <v>15014.0</v>
      </c>
      <c r="B639" s="22">
        <v>13867.0</v>
      </c>
    </row>
    <row r="640" ht="14.25" customHeight="1">
      <c r="A640" s="22">
        <v>15014.0</v>
      </c>
      <c r="B640" s="22">
        <v>13867.0</v>
      </c>
    </row>
    <row r="641" ht="14.25" customHeight="1">
      <c r="A641" s="22">
        <v>15014.0</v>
      </c>
      <c r="B641" s="22">
        <v>13867.0</v>
      </c>
    </row>
    <row r="642" ht="14.25" customHeight="1">
      <c r="A642" s="22">
        <v>15014.0</v>
      </c>
      <c r="B642" s="22">
        <v>13867.0</v>
      </c>
    </row>
    <row r="643" ht="14.25" customHeight="1">
      <c r="A643" s="22">
        <v>15014.0</v>
      </c>
      <c r="B643" s="22">
        <v>13867.0</v>
      </c>
    </row>
    <row r="644" ht="14.25" customHeight="1">
      <c r="A644" s="22">
        <v>15014.0</v>
      </c>
      <c r="B644" s="22">
        <v>13867.0</v>
      </c>
    </row>
    <row r="645" ht="14.25" customHeight="1">
      <c r="A645" s="22">
        <v>15014.0</v>
      </c>
      <c r="B645" s="22">
        <v>13867.0</v>
      </c>
    </row>
    <row r="646" ht="14.25" customHeight="1">
      <c r="A646" s="22">
        <v>15014.0</v>
      </c>
      <c r="B646" s="22">
        <v>13867.0</v>
      </c>
    </row>
    <row r="647" ht="14.25" customHeight="1">
      <c r="A647" s="22">
        <v>15014.0</v>
      </c>
      <c r="B647" s="22">
        <v>13867.0</v>
      </c>
    </row>
    <row r="648" ht="14.25" customHeight="1">
      <c r="A648" s="22">
        <v>15014.0</v>
      </c>
      <c r="B648" s="22">
        <v>13867.0</v>
      </c>
    </row>
    <row r="649" ht="14.25" customHeight="1">
      <c r="A649" s="22">
        <v>15014.0</v>
      </c>
      <c r="B649" s="22">
        <v>13867.0</v>
      </c>
    </row>
    <row r="650" ht="14.25" customHeight="1">
      <c r="A650" s="22">
        <v>15014.0</v>
      </c>
      <c r="B650" s="22">
        <v>13867.0</v>
      </c>
    </row>
    <row r="651" ht="14.25" customHeight="1">
      <c r="A651" s="22">
        <v>15014.0</v>
      </c>
      <c r="B651" s="22">
        <v>13867.0</v>
      </c>
    </row>
    <row r="652" ht="14.25" customHeight="1">
      <c r="A652" s="22">
        <v>15014.0</v>
      </c>
      <c r="B652" s="22">
        <v>13867.0</v>
      </c>
    </row>
    <row r="653" ht="14.25" customHeight="1">
      <c r="A653" s="22">
        <v>15014.0</v>
      </c>
      <c r="B653" s="22">
        <v>13867.0</v>
      </c>
    </row>
    <row r="654" ht="14.25" customHeight="1">
      <c r="A654" s="22">
        <v>15014.0</v>
      </c>
      <c r="B654" s="22">
        <v>13867.0</v>
      </c>
    </row>
    <row r="655" ht="14.25" customHeight="1">
      <c r="A655" s="22">
        <v>15014.0</v>
      </c>
      <c r="B655" s="22">
        <v>13867.0</v>
      </c>
    </row>
    <row r="656" ht="14.25" customHeight="1">
      <c r="A656" s="22">
        <v>15014.0</v>
      </c>
      <c r="B656" s="22">
        <v>13867.0</v>
      </c>
    </row>
    <row r="657" ht="14.25" customHeight="1">
      <c r="A657" s="22">
        <v>15014.0</v>
      </c>
      <c r="B657" s="22">
        <v>13867.0</v>
      </c>
    </row>
    <row r="658" ht="14.25" customHeight="1">
      <c r="A658" s="22">
        <v>15014.0</v>
      </c>
      <c r="B658" s="22">
        <v>13867.0</v>
      </c>
    </row>
    <row r="659" ht="14.25" customHeight="1">
      <c r="A659" s="22">
        <v>15129.0</v>
      </c>
      <c r="B659" s="22">
        <v>13867.0</v>
      </c>
    </row>
    <row r="660" ht="14.25" customHeight="1">
      <c r="A660" s="22">
        <v>15129.0</v>
      </c>
      <c r="B660" s="22">
        <v>13867.0</v>
      </c>
    </row>
    <row r="661" ht="14.25" customHeight="1">
      <c r="A661" s="22">
        <v>15129.0</v>
      </c>
      <c r="B661" s="22">
        <v>13867.0</v>
      </c>
    </row>
    <row r="662" ht="14.25" customHeight="1">
      <c r="A662" s="22">
        <v>15129.0</v>
      </c>
      <c r="B662" s="22">
        <v>13867.0</v>
      </c>
    </row>
    <row r="663" ht="14.25" customHeight="1">
      <c r="A663" s="22">
        <v>15129.0</v>
      </c>
      <c r="B663" s="22">
        <v>13867.0</v>
      </c>
    </row>
    <row r="664" ht="14.25" customHeight="1">
      <c r="A664" s="22">
        <v>15129.0</v>
      </c>
      <c r="B664" s="22">
        <v>13867.0</v>
      </c>
    </row>
    <row r="665" ht="14.25" customHeight="1">
      <c r="A665" s="22">
        <v>15129.0</v>
      </c>
      <c r="B665" s="22">
        <v>13867.0</v>
      </c>
    </row>
    <row r="666" ht="14.25" customHeight="1">
      <c r="A666" s="22">
        <v>15129.0</v>
      </c>
      <c r="B666" s="22">
        <v>13867.0</v>
      </c>
    </row>
    <row r="667" ht="14.25" customHeight="1">
      <c r="A667" s="22">
        <v>15129.0</v>
      </c>
      <c r="B667" s="22">
        <v>13867.0</v>
      </c>
    </row>
    <row r="668" ht="14.25" customHeight="1">
      <c r="A668" s="22">
        <v>15129.0</v>
      </c>
      <c r="B668" s="22">
        <v>13867.0</v>
      </c>
    </row>
    <row r="669" ht="14.25" customHeight="1">
      <c r="A669" s="22">
        <v>15129.0</v>
      </c>
      <c r="B669" s="22">
        <v>13867.0</v>
      </c>
    </row>
    <row r="670" ht="14.25" customHeight="1">
      <c r="A670" s="22">
        <v>15129.0</v>
      </c>
      <c r="B670" s="22">
        <v>13867.0</v>
      </c>
    </row>
    <row r="671" ht="14.25" customHeight="1">
      <c r="A671" s="22">
        <v>15129.0</v>
      </c>
      <c r="B671" s="22">
        <v>13867.0</v>
      </c>
    </row>
    <row r="672" ht="14.25" customHeight="1">
      <c r="A672" s="22">
        <v>15129.0</v>
      </c>
      <c r="B672" s="22">
        <v>13867.0</v>
      </c>
    </row>
    <row r="673" ht="14.25" customHeight="1">
      <c r="A673" s="22">
        <v>15129.0</v>
      </c>
      <c r="B673" s="22">
        <v>13867.0</v>
      </c>
    </row>
    <row r="674" ht="14.25" customHeight="1">
      <c r="A674" s="22">
        <v>15129.0</v>
      </c>
      <c r="B674" s="22">
        <v>13867.0</v>
      </c>
    </row>
    <row r="675" ht="14.25" customHeight="1">
      <c r="A675" s="22">
        <v>15129.0</v>
      </c>
      <c r="B675" s="22">
        <v>13867.0</v>
      </c>
    </row>
    <row r="676" ht="14.25" customHeight="1">
      <c r="A676" s="22">
        <v>15129.0</v>
      </c>
      <c r="B676" s="22">
        <v>13867.0</v>
      </c>
    </row>
    <row r="677" ht="14.25" customHeight="1">
      <c r="A677" s="22">
        <v>15129.0</v>
      </c>
      <c r="B677" s="22">
        <v>13867.0</v>
      </c>
    </row>
    <row r="678" ht="14.25" customHeight="1">
      <c r="A678" s="22">
        <v>15129.0</v>
      </c>
      <c r="B678" s="22">
        <v>13867.0</v>
      </c>
    </row>
    <row r="679" ht="14.25" customHeight="1">
      <c r="A679" s="22">
        <v>15129.0</v>
      </c>
      <c r="B679" s="22">
        <v>13867.0</v>
      </c>
    </row>
    <row r="680" ht="14.25" customHeight="1">
      <c r="A680" s="22">
        <v>15129.0</v>
      </c>
      <c r="B680" s="22">
        <v>13867.0</v>
      </c>
    </row>
    <row r="681" ht="14.25" customHeight="1">
      <c r="A681" s="22">
        <v>15129.0</v>
      </c>
      <c r="B681" s="22">
        <v>13867.0</v>
      </c>
    </row>
    <row r="682" ht="14.25" customHeight="1">
      <c r="A682" s="22">
        <v>15129.0</v>
      </c>
      <c r="B682" s="22">
        <v>13867.0</v>
      </c>
    </row>
    <row r="683" ht="14.25" customHeight="1">
      <c r="A683" s="22">
        <v>15129.0</v>
      </c>
      <c r="B683" s="22">
        <v>13867.0</v>
      </c>
    </row>
    <row r="684" ht="14.25" customHeight="1">
      <c r="A684" s="22">
        <v>15129.0</v>
      </c>
      <c r="B684" s="22">
        <v>13867.0</v>
      </c>
    </row>
    <row r="685" ht="14.25" customHeight="1">
      <c r="A685" s="22">
        <v>15129.0</v>
      </c>
      <c r="B685" s="22">
        <v>13867.0</v>
      </c>
    </row>
    <row r="686" ht="14.25" customHeight="1">
      <c r="A686" s="22">
        <v>15129.0</v>
      </c>
      <c r="B686" s="22">
        <v>13867.0</v>
      </c>
    </row>
    <row r="687" ht="14.25" customHeight="1">
      <c r="A687" s="22">
        <v>15129.0</v>
      </c>
      <c r="B687" s="22">
        <v>13867.0</v>
      </c>
    </row>
    <row r="688" ht="14.25" customHeight="1">
      <c r="A688" s="22">
        <v>15129.0</v>
      </c>
      <c r="B688" s="22">
        <v>13867.0</v>
      </c>
    </row>
    <row r="689" ht="14.25" customHeight="1">
      <c r="A689" s="22">
        <v>15129.0</v>
      </c>
      <c r="B689" s="22">
        <v>13867.0</v>
      </c>
    </row>
    <row r="690" ht="14.25" customHeight="1">
      <c r="A690" s="22">
        <v>15137.0</v>
      </c>
      <c r="B690" s="22">
        <v>13867.0</v>
      </c>
    </row>
    <row r="691" ht="14.25" customHeight="1">
      <c r="A691" s="22">
        <v>15137.0</v>
      </c>
      <c r="B691" s="22">
        <v>13867.0</v>
      </c>
    </row>
    <row r="692" ht="14.25" customHeight="1">
      <c r="A692" s="22">
        <v>15137.0</v>
      </c>
      <c r="B692" s="22">
        <v>13867.0</v>
      </c>
    </row>
    <row r="693" ht="14.25" customHeight="1">
      <c r="A693" s="22">
        <v>15137.0</v>
      </c>
      <c r="B693" s="22">
        <v>13867.0</v>
      </c>
    </row>
    <row r="694" ht="14.25" customHeight="1">
      <c r="A694" s="22">
        <v>15137.0</v>
      </c>
      <c r="B694" s="22">
        <v>13867.0</v>
      </c>
    </row>
    <row r="695" ht="14.25" customHeight="1">
      <c r="A695" s="22">
        <v>15137.0</v>
      </c>
      <c r="B695" s="22">
        <v>13867.0</v>
      </c>
    </row>
    <row r="696" ht="14.25" customHeight="1">
      <c r="A696" s="22">
        <v>15137.0</v>
      </c>
      <c r="B696" s="22">
        <v>13867.0</v>
      </c>
    </row>
    <row r="697" ht="14.25" customHeight="1">
      <c r="A697" s="22">
        <v>15137.0</v>
      </c>
      <c r="B697" s="22">
        <v>13867.0</v>
      </c>
    </row>
    <row r="698" ht="14.25" customHeight="1">
      <c r="A698" s="22">
        <v>15137.0</v>
      </c>
      <c r="B698" s="22">
        <v>13867.0</v>
      </c>
    </row>
    <row r="699" ht="14.25" customHeight="1">
      <c r="A699" s="22">
        <v>15137.0</v>
      </c>
      <c r="B699" s="22">
        <v>13867.0</v>
      </c>
    </row>
    <row r="700" ht="14.25" customHeight="1">
      <c r="A700" s="22">
        <v>15137.0</v>
      </c>
      <c r="B700" s="22">
        <v>13867.0</v>
      </c>
    </row>
    <row r="701" ht="14.25" customHeight="1">
      <c r="A701" s="22">
        <v>15137.0</v>
      </c>
      <c r="B701" s="22">
        <v>13867.0</v>
      </c>
    </row>
    <row r="702" ht="14.25" customHeight="1">
      <c r="A702" s="22">
        <v>15137.0</v>
      </c>
      <c r="B702" s="22">
        <v>13867.0</v>
      </c>
    </row>
    <row r="703" ht="14.25" customHeight="1">
      <c r="A703" s="22">
        <v>15137.0</v>
      </c>
      <c r="B703" s="22">
        <v>13867.0</v>
      </c>
    </row>
    <row r="704" ht="14.25" customHeight="1">
      <c r="A704" s="22">
        <v>15137.0</v>
      </c>
      <c r="B704" s="22">
        <v>13867.0</v>
      </c>
    </row>
    <row r="705" ht="14.25" customHeight="1">
      <c r="A705" s="22">
        <v>15137.0</v>
      </c>
      <c r="B705" s="22">
        <v>13867.0</v>
      </c>
    </row>
    <row r="706" ht="14.25" customHeight="1">
      <c r="A706" s="22">
        <v>15137.0</v>
      </c>
      <c r="B706" s="22">
        <v>13867.0</v>
      </c>
    </row>
    <row r="707" ht="14.25" customHeight="1">
      <c r="A707" s="22">
        <v>15118.0</v>
      </c>
      <c r="B707" s="22">
        <v>13867.0</v>
      </c>
    </row>
    <row r="708" ht="14.25" customHeight="1">
      <c r="A708" s="22">
        <v>15118.0</v>
      </c>
      <c r="B708" s="22">
        <v>13867.0</v>
      </c>
    </row>
    <row r="709" ht="14.25" customHeight="1">
      <c r="A709" s="22">
        <v>15118.0</v>
      </c>
      <c r="B709" s="22">
        <v>13867.0</v>
      </c>
    </row>
    <row r="710" ht="14.25" customHeight="1">
      <c r="A710" s="22">
        <v>15118.0</v>
      </c>
      <c r="B710" s="22">
        <v>13867.0</v>
      </c>
    </row>
    <row r="711" ht="14.25" customHeight="1">
      <c r="A711" s="22">
        <v>15118.0</v>
      </c>
      <c r="B711" s="22">
        <v>13867.0</v>
      </c>
    </row>
    <row r="712" ht="14.25" customHeight="1">
      <c r="A712" s="22">
        <v>15118.0</v>
      </c>
      <c r="B712" s="22">
        <v>13856.0</v>
      </c>
    </row>
    <row r="713" ht="14.25" customHeight="1">
      <c r="A713" s="22">
        <v>15118.0</v>
      </c>
      <c r="B713" s="22">
        <v>13856.0</v>
      </c>
    </row>
    <row r="714" ht="14.25" customHeight="1">
      <c r="A714" s="22">
        <v>15118.0</v>
      </c>
      <c r="B714" s="22">
        <v>13856.0</v>
      </c>
    </row>
    <row r="715" ht="14.25" customHeight="1">
      <c r="A715" s="22">
        <v>15118.0</v>
      </c>
      <c r="B715" s="22">
        <v>13856.0</v>
      </c>
    </row>
    <row r="716" ht="14.25" customHeight="1">
      <c r="A716" s="22">
        <v>15118.0</v>
      </c>
      <c r="B716" s="22">
        <v>13856.0</v>
      </c>
    </row>
    <row r="717" ht="14.25" customHeight="1">
      <c r="A717" s="22">
        <v>15118.0</v>
      </c>
      <c r="B717" s="22">
        <v>13856.0</v>
      </c>
    </row>
    <row r="718" ht="14.25" customHeight="1">
      <c r="A718" s="22">
        <v>15118.0</v>
      </c>
      <c r="B718" s="22">
        <v>13856.0</v>
      </c>
    </row>
    <row r="719" ht="14.25" customHeight="1">
      <c r="A719" s="22">
        <v>15118.0</v>
      </c>
      <c r="B719" s="22">
        <v>13856.0</v>
      </c>
    </row>
    <row r="720" ht="14.25" customHeight="1">
      <c r="A720" s="22">
        <v>15118.0</v>
      </c>
      <c r="B720" s="22">
        <v>13856.0</v>
      </c>
    </row>
    <row r="721" ht="14.25" customHeight="1">
      <c r="A721" s="22">
        <v>15118.0</v>
      </c>
      <c r="B721" s="22">
        <v>13856.0</v>
      </c>
    </row>
    <row r="722" ht="14.25" customHeight="1">
      <c r="A722" s="22">
        <v>15118.0</v>
      </c>
      <c r="B722" s="22">
        <v>13856.0</v>
      </c>
    </row>
    <row r="723" ht="14.25" customHeight="1">
      <c r="A723" s="22">
        <v>15118.0</v>
      </c>
      <c r="B723" s="22">
        <v>13856.0</v>
      </c>
    </row>
    <row r="724" ht="14.25" customHeight="1">
      <c r="A724" s="22">
        <v>15118.0</v>
      </c>
      <c r="B724" s="22">
        <v>13856.0</v>
      </c>
    </row>
    <row r="725" ht="14.25" customHeight="1">
      <c r="A725" s="22">
        <v>15118.0</v>
      </c>
      <c r="B725" s="22">
        <v>13856.0</v>
      </c>
    </row>
    <row r="726" ht="14.25" customHeight="1">
      <c r="A726" s="22">
        <v>15118.0</v>
      </c>
      <c r="B726" s="22">
        <v>13856.0</v>
      </c>
    </row>
    <row r="727" ht="14.25" customHeight="1">
      <c r="A727" s="22">
        <v>15118.0</v>
      </c>
      <c r="B727" s="22">
        <v>13856.0</v>
      </c>
    </row>
    <row r="728" ht="14.25" customHeight="1">
      <c r="A728" s="22">
        <v>15118.0</v>
      </c>
      <c r="B728" s="22">
        <v>13856.0</v>
      </c>
    </row>
    <row r="729" ht="14.25" customHeight="1">
      <c r="A729" s="22">
        <v>15118.0</v>
      </c>
      <c r="B729" s="22">
        <v>13856.0</v>
      </c>
    </row>
    <row r="730" ht="14.25" customHeight="1">
      <c r="A730" s="22">
        <v>15118.0</v>
      </c>
      <c r="B730" s="22">
        <v>13856.0</v>
      </c>
    </row>
    <row r="731" ht="14.25" customHeight="1">
      <c r="A731" s="22">
        <v>15118.0</v>
      </c>
      <c r="B731" s="22">
        <v>13856.0</v>
      </c>
    </row>
    <row r="732" ht="14.25" customHeight="1">
      <c r="A732" s="22">
        <v>15128.0</v>
      </c>
      <c r="B732" s="22">
        <v>13856.0</v>
      </c>
    </row>
    <row r="733" ht="14.25" customHeight="1">
      <c r="A733" s="22">
        <v>15128.0</v>
      </c>
      <c r="B733" s="22">
        <v>13856.0</v>
      </c>
    </row>
    <row r="734" ht="14.25" customHeight="1">
      <c r="A734" s="22">
        <v>15128.0</v>
      </c>
      <c r="B734" s="22">
        <v>13856.0</v>
      </c>
    </row>
    <row r="735" ht="14.25" customHeight="1">
      <c r="A735" s="22">
        <v>15128.0</v>
      </c>
      <c r="B735" s="22">
        <v>13856.0</v>
      </c>
    </row>
    <row r="736" ht="14.25" customHeight="1">
      <c r="A736" s="22">
        <v>15128.0</v>
      </c>
      <c r="B736" s="22">
        <v>13856.0</v>
      </c>
    </row>
    <row r="737" ht="14.25" customHeight="1">
      <c r="A737" s="22">
        <v>15128.0</v>
      </c>
      <c r="B737" s="22">
        <v>13856.0</v>
      </c>
    </row>
    <row r="738" ht="14.25" customHeight="1">
      <c r="A738" s="22">
        <v>15128.0</v>
      </c>
      <c r="B738" s="22">
        <v>13856.0</v>
      </c>
    </row>
    <row r="739" ht="14.25" customHeight="1">
      <c r="A739" s="22">
        <v>15128.0</v>
      </c>
      <c r="B739" s="22">
        <v>13856.0</v>
      </c>
    </row>
    <row r="740" ht="14.25" customHeight="1">
      <c r="A740" s="22">
        <v>15128.0</v>
      </c>
      <c r="B740" s="22">
        <v>13856.0</v>
      </c>
    </row>
    <row r="741" ht="14.25" customHeight="1">
      <c r="A741" s="22">
        <v>15128.0</v>
      </c>
      <c r="B741" s="22">
        <v>13856.0</v>
      </c>
    </row>
    <row r="742" ht="14.25" customHeight="1">
      <c r="A742" s="22">
        <v>15128.0</v>
      </c>
      <c r="B742" s="22">
        <v>13856.0</v>
      </c>
    </row>
    <row r="743" ht="14.25" customHeight="1">
      <c r="A743" s="22">
        <v>15128.0</v>
      </c>
      <c r="B743" s="22">
        <v>13856.0</v>
      </c>
    </row>
    <row r="744" ht="14.25" customHeight="1">
      <c r="A744" s="22">
        <v>15128.0</v>
      </c>
      <c r="B744" s="22">
        <v>13856.0</v>
      </c>
    </row>
    <row r="745" ht="14.25" customHeight="1">
      <c r="A745" s="22">
        <v>15128.0</v>
      </c>
      <c r="B745" s="22">
        <v>13856.0</v>
      </c>
    </row>
    <row r="746" ht="14.25" customHeight="1">
      <c r="A746" s="22">
        <v>15128.0</v>
      </c>
      <c r="B746" s="22">
        <v>13856.0</v>
      </c>
    </row>
    <row r="747" ht="14.25" customHeight="1">
      <c r="A747" s="22">
        <v>15128.0</v>
      </c>
      <c r="B747" s="22">
        <v>13856.0</v>
      </c>
    </row>
    <row r="748" ht="14.25" customHeight="1">
      <c r="A748" s="22">
        <v>15128.0</v>
      </c>
      <c r="B748" s="22">
        <v>13856.0</v>
      </c>
    </row>
    <row r="749" ht="14.25" customHeight="1">
      <c r="A749" s="22">
        <v>15128.0</v>
      </c>
      <c r="B749" s="22">
        <v>13856.0</v>
      </c>
    </row>
    <row r="750" ht="14.25" customHeight="1">
      <c r="A750" s="22">
        <v>15128.0</v>
      </c>
      <c r="B750" s="22">
        <v>13856.0</v>
      </c>
    </row>
    <row r="751" ht="14.25" customHeight="1">
      <c r="A751" s="22">
        <v>15128.0</v>
      </c>
      <c r="B751" s="22">
        <v>13856.0</v>
      </c>
    </row>
    <row r="752" ht="14.25" customHeight="1">
      <c r="A752" s="22">
        <v>15128.0</v>
      </c>
      <c r="B752" s="22">
        <v>13856.0</v>
      </c>
    </row>
    <row r="753" ht="14.25" customHeight="1">
      <c r="A753" s="22">
        <v>15128.0</v>
      </c>
      <c r="B753" s="22">
        <v>13856.0</v>
      </c>
    </row>
    <row r="754" ht="14.25" customHeight="1">
      <c r="A754" s="22">
        <v>15128.0</v>
      </c>
      <c r="B754" s="22">
        <v>13856.0</v>
      </c>
    </row>
    <row r="755" ht="14.25" customHeight="1">
      <c r="A755" s="22">
        <v>15128.0</v>
      </c>
      <c r="B755" s="22">
        <v>13856.0</v>
      </c>
    </row>
    <row r="756" ht="14.25" customHeight="1">
      <c r="A756" s="22">
        <v>15232.0</v>
      </c>
      <c r="B756" s="22">
        <v>13856.0</v>
      </c>
    </row>
    <row r="757" ht="14.25" customHeight="1">
      <c r="A757" s="22">
        <v>15232.0</v>
      </c>
      <c r="B757" s="22">
        <v>13856.0</v>
      </c>
    </row>
    <row r="758" ht="14.25" customHeight="1">
      <c r="A758" s="22">
        <v>15232.0</v>
      </c>
      <c r="B758" s="22">
        <v>13856.0</v>
      </c>
    </row>
    <row r="759" ht="14.25" customHeight="1">
      <c r="A759" s="22">
        <v>15232.0</v>
      </c>
      <c r="B759" s="22">
        <v>13856.0</v>
      </c>
    </row>
    <row r="760" ht="14.25" customHeight="1">
      <c r="A760" s="22">
        <v>15232.0</v>
      </c>
      <c r="B760" s="22">
        <v>13856.0</v>
      </c>
    </row>
    <row r="761" ht="14.25" customHeight="1">
      <c r="A761" s="22">
        <v>15232.0</v>
      </c>
      <c r="B761" s="22">
        <v>13856.0</v>
      </c>
    </row>
    <row r="762" ht="14.25" customHeight="1">
      <c r="A762" s="22">
        <v>15232.0</v>
      </c>
      <c r="B762" s="22">
        <v>13856.0</v>
      </c>
    </row>
    <row r="763" ht="14.25" customHeight="1">
      <c r="A763" s="22">
        <v>15232.0</v>
      </c>
      <c r="B763" s="22">
        <v>13856.0</v>
      </c>
    </row>
    <row r="764" ht="14.25" customHeight="1">
      <c r="A764" s="22">
        <v>15232.0</v>
      </c>
      <c r="B764" s="22">
        <v>13856.0</v>
      </c>
    </row>
    <row r="765" ht="14.25" customHeight="1">
      <c r="A765" s="22">
        <v>15232.0</v>
      </c>
      <c r="B765" s="22">
        <v>13856.0</v>
      </c>
    </row>
    <row r="766" ht="14.25" customHeight="1">
      <c r="A766" s="22">
        <v>15232.0</v>
      </c>
      <c r="B766" s="22">
        <v>13856.0</v>
      </c>
    </row>
    <row r="767" ht="14.25" customHeight="1">
      <c r="A767" s="22">
        <v>15232.0</v>
      </c>
      <c r="B767" s="22">
        <v>13856.0</v>
      </c>
    </row>
    <row r="768" ht="14.25" customHeight="1">
      <c r="A768" s="22">
        <v>15232.0</v>
      </c>
      <c r="B768" s="22">
        <v>13856.0</v>
      </c>
    </row>
    <row r="769" ht="14.25" customHeight="1">
      <c r="A769" s="22">
        <v>15232.0</v>
      </c>
      <c r="B769" s="22">
        <v>13856.0</v>
      </c>
    </row>
    <row r="770" ht="14.25" customHeight="1">
      <c r="A770" s="22">
        <v>15232.0</v>
      </c>
      <c r="B770" s="22">
        <v>13856.0</v>
      </c>
    </row>
    <row r="771" ht="14.25" customHeight="1">
      <c r="A771" s="22">
        <v>15232.0</v>
      </c>
      <c r="B771" s="22">
        <v>13856.0</v>
      </c>
    </row>
    <row r="772" ht="14.25" customHeight="1">
      <c r="A772" s="22">
        <v>15232.0</v>
      </c>
      <c r="B772" s="22">
        <v>13856.0</v>
      </c>
    </row>
    <row r="773" ht="14.25" customHeight="1">
      <c r="A773" s="22">
        <v>15351.0</v>
      </c>
      <c r="B773" s="22">
        <v>13856.0</v>
      </c>
    </row>
    <row r="774" ht="14.25" customHeight="1">
      <c r="A774" s="22">
        <v>15351.0</v>
      </c>
      <c r="B774" s="22">
        <v>13856.0</v>
      </c>
    </row>
    <row r="775" ht="14.25" customHeight="1">
      <c r="A775" s="22">
        <v>15351.0</v>
      </c>
      <c r="B775" s="22">
        <v>13856.0</v>
      </c>
    </row>
    <row r="776" ht="14.25" customHeight="1">
      <c r="A776" s="22">
        <v>15351.0</v>
      </c>
      <c r="B776" s="22">
        <v>13856.0</v>
      </c>
    </row>
    <row r="777" ht="14.25" customHeight="1">
      <c r="A777" s="22">
        <v>15351.0</v>
      </c>
      <c r="B777" s="22">
        <v>13856.0</v>
      </c>
    </row>
    <row r="778" ht="14.25" customHeight="1">
      <c r="A778" s="22">
        <v>15351.0</v>
      </c>
      <c r="B778" s="22">
        <v>13856.0</v>
      </c>
    </row>
    <row r="779" ht="14.25" customHeight="1">
      <c r="A779" s="22">
        <v>15351.0</v>
      </c>
      <c r="B779" s="22">
        <v>13856.0</v>
      </c>
    </row>
    <row r="780" ht="14.25" customHeight="1">
      <c r="A780" s="22">
        <v>15351.0</v>
      </c>
      <c r="B780" s="22">
        <v>13856.0</v>
      </c>
    </row>
    <row r="781" ht="14.25" customHeight="1">
      <c r="A781" s="22">
        <v>15351.0</v>
      </c>
      <c r="B781" s="22">
        <v>13856.0</v>
      </c>
    </row>
    <row r="782" ht="14.25" customHeight="1">
      <c r="A782" s="22">
        <v>15351.0</v>
      </c>
      <c r="B782" s="22">
        <v>13856.0</v>
      </c>
    </row>
    <row r="783" ht="14.25" customHeight="1">
      <c r="A783" s="22">
        <v>15351.0</v>
      </c>
      <c r="B783" s="22">
        <v>13856.0</v>
      </c>
    </row>
    <row r="784" ht="14.25" customHeight="1">
      <c r="A784" s="22">
        <v>15351.0</v>
      </c>
      <c r="B784" s="22">
        <v>13856.0</v>
      </c>
    </row>
    <row r="785" ht="14.25" customHeight="1">
      <c r="A785" s="22">
        <v>15351.0</v>
      </c>
      <c r="B785" s="22">
        <v>13856.0</v>
      </c>
    </row>
    <row r="786" ht="14.25" customHeight="1">
      <c r="A786" s="22">
        <v>15351.0</v>
      </c>
      <c r="B786" s="22">
        <v>13856.0</v>
      </c>
    </row>
    <row r="787" ht="14.25" customHeight="1">
      <c r="A787" s="22">
        <v>15385.0</v>
      </c>
      <c r="B787" s="22">
        <v>13856.0</v>
      </c>
    </row>
    <row r="788" ht="14.25" customHeight="1">
      <c r="A788" s="22">
        <v>15385.0</v>
      </c>
      <c r="B788" s="22">
        <v>13856.0</v>
      </c>
    </row>
    <row r="789" ht="14.25" customHeight="1">
      <c r="A789" s="22">
        <v>15385.0</v>
      </c>
      <c r="B789" s="22">
        <v>13856.0</v>
      </c>
    </row>
    <row r="790" ht="14.25" customHeight="1">
      <c r="A790" s="22">
        <v>15385.0</v>
      </c>
      <c r="B790" s="22">
        <v>13856.0</v>
      </c>
    </row>
    <row r="791" ht="14.25" customHeight="1">
      <c r="A791" s="22">
        <v>15385.0</v>
      </c>
      <c r="B791" s="22">
        <v>13856.0</v>
      </c>
    </row>
    <row r="792" ht="14.25" customHeight="1">
      <c r="A792" s="22">
        <v>15385.0</v>
      </c>
      <c r="B792" s="22">
        <v>13856.0</v>
      </c>
    </row>
    <row r="793" ht="14.25" customHeight="1">
      <c r="A793" s="22">
        <v>15385.0</v>
      </c>
      <c r="B793" s="22">
        <v>13856.0</v>
      </c>
    </row>
    <row r="794" ht="14.25" customHeight="1">
      <c r="A794" s="22">
        <v>15385.0</v>
      </c>
      <c r="B794" s="22">
        <v>13856.0</v>
      </c>
    </row>
    <row r="795" ht="14.25" customHeight="1">
      <c r="A795" s="22">
        <v>15385.0</v>
      </c>
      <c r="B795" s="22">
        <v>13856.0</v>
      </c>
    </row>
    <row r="796" ht="14.25" customHeight="1">
      <c r="A796" s="22">
        <v>15385.0</v>
      </c>
      <c r="B796" s="22">
        <v>13856.0</v>
      </c>
    </row>
    <row r="797" ht="14.25" customHeight="1">
      <c r="A797" s="22">
        <v>15385.0</v>
      </c>
      <c r="B797" s="22">
        <v>13856.0</v>
      </c>
    </row>
    <row r="798" ht="14.25" customHeight="1">
      <c r="A798" s="22">
        <v>14592.0</v>
      </c>
      <c r="B798" s="22">
        <v>13856.0</v>
      </c>
    </row>
    <row r="799" ht="14.25" customHeight="1">
      <c r="A799" s="22">
        <v>14592.0</v>
      </c>
      <c r="B799" s="22">
        <v>13856.0</v>
      </c>
    </row>
    <row r="800" ht="14.25" customHeight="1">
      <c r="A800" s="22">
        <v>14599.0</v>
      </c>
      <c r="B800" s="22">
        <v>13856.0</v>
      </c>
    </row>
    <row r="801" ht="14.25" customHeight="1">
      <c r="A801" s="22">
        <v>14599.0</v>
      </c>
      <c r="B801" s="22">
        <v>13856.0</v>
      </c>
    </row>
    <row r="802" ht="14.25" customHeight="1">
      <c r="A802" s="22">
        <v>14599.0</v>
      </c>
      <c r="B802" s="22">
        <v>13856.0</v>
      </c>
    </row>
    <row r="803" ht="14.25" customHeight="1">
      <c r="A803" s="22">
        <v>14599.0</v>
      </c>
      <c r="B803" s="22">
        <v>13856.0</v>
      </c>
    </row>
    <row r="804" ht="14.25" customHeight="1">
      <c r="A804" s="22">
        <v>14609.0</v>
      </c>
      <c r="B804" s="22">
        <v>13856.0</v>
      </c>
    </row>
    <row r="805" ht="14.25" customHeight="1">
      <c r="A805" s="22">
        <v>14609.0</v>
      </c>
      <c r="B805" s="22">
        <v>13856.0</v>
      </c>
    </row>
    <row r="806" ht="14.25" customHeight="1">
      <c r="B806" s="22">
        <v>13856.0</v>
      </c>
    </row>
    <row r="807" ht="14.25" customHeight="1">
      <c r="B807" s="22">
        <v>13856.0</v>
      </c>
    </row>
    <row r="808" ht="14.25" customHeight="1">
      <c r="B808" s="22">
        <v>13856.0</v>
      </c>
    </row>
    <row r="809" ht="14.25" customHeight="1">
      <c r="B809" s="22">
        <v>13856.0</v>
      </c>
    </row>
    <row r="810" ht="14.25" customHeight="1">
      <c r="B810" s="22">
        <v>13856.0</v>
      </c>
    </row>
    <row r="811" ht="14.25" customHeight="1">
      <c r="B811" s="22">
        <v>13856.0</v>
      </c>
    </row>
    <row r="812" ht="14.25" customHeight="1">
      <c r="B812" s="22">
        <v>13856.0</v>
      </c>
    </row>
    <row r="813" ht="14.25" customHeight="1">
      <c r="B813" s="22">
        <v>13856.0</v>
      </c>
    </row>
    <row r="814" ht="14.25" customHeight="1">
      <c r="B814" s="22">
        <v>13856.0</v>
      </c>
    </row>
    <row r="815" ht="14.25" customHeight="1">
      <c r="B815" s="22">
        <v>13856.0</v>
      </c>
    </row>
    <row r="816" ht="14.25" customHeight="1">
      <c r="B816" s="22">
        <v>13856.0</v>
      </c>
    </row>
    <row r="817" ht="14.25" customHeight="1">
      <c r="B817" s="22">
        <v>13856.0</v>
      </c>
    </row>
    <row r="818" ht="14.25" customHeight="1">
      <c r="B818" s="22">
        <v>13856.0</v>
      </c>
    </row>
    <row r="819" ht="14.25" customHeight="1">
      <c r="B819" s="22">
        <v>13856.0</v>
      </c>
    </row>
    <row r="820" ht="14.25" customHeight="1">
      <c r="B820" s="22">
        <v>13856.0</v>
      </c>
    </row>
    <row r="821" ht="14.25" customHeight="1">
      <c r="B821" s="22">
        <v>13856.0</v>
      </c>
    </row>
    <row r="822" ht="14.25" customHeight="1">
      <c r="B822" s="22">
        <v>13856.0</v>
      </c>
    </row>
    <row r="823" ht="14.25" customHeight="1">
      <c r="B823" s="22">
        <v>13856.0</v>
      </c>
    </row>
    <row r="824" ht="14.25" customHeight="1">
      <c r="B824" s="22">
        <v>13856.0</v>
      </c>
    </row>
    <row r="825" ht="14.25" customHeight="1">
      <c r="B825" s="22">
        <v>13856.0</v>
      </c>
    </row>
    <row r="826" ht="14.25" customHeight="1">
      <c r="B826" s="22">
        <v>13856.0</v>
      </c>
    </row>
    <row r="827" ht="14.25" customHeight="1">
      <c r="B827" s="22">
        <v>13856.0</v>
      </c>
    </row>
    <row r="828" ht="14.25" customHeight="1">
      <c r="B828" s="22">
        <v>13856.0</v>
      </c>
    </row>
    <row r="829" ht="14.25" customHeight="1">
      <c r="B829" s="22">
        <v>13856.0</v>
      </c>
    </row>
    <row r="830" ht="14.25" customHeight="1">
      <c r="B830" s="22">
        <v>13856.0</v>
      </c>
    </row>
    <row r="831" ht="14.25" customHeight="1">
      <c r="B831" s="22">
        <v>13856.0</v>
      </c>
    </row>
    <row r="832" ht="14.25" customHeight="1">
      <c r="B832" s="22">
        <v>13854.0</v>
      </c>
    </row>
    <row r="833" ht="14.25" customHeight="1">
      <c r="B833" s="22">
        <v>13854.0</v>
      </c>
    </row>
    <row r="834" ht="14.25" customHeight="1">
      <c r="B834" s="22">
        <v>13854.0</v>
      </c>
    </row>
    <row r="835" ht="14.25" customHeight="1">
      <c r="B835" s="22">
        <v>13854.0</v>
      </c>
    </row>
    <row r="836" ht="14.25" customHeight="1">
      <c r="B836" s="22">
        <v>13854.0</v>
      </c>
    </row>
    <row r="837" ht="14.25" customHeight="1">
      <c r="B837" s="22">
        <v>13854.0</v>
      </c>
    </row>
    <row r="838" ht="14.25" customHeight="1">
      <c r="B838" s="22">
        <v>13854.0</v>
      </c>
    </row>
    <row r="839" ht="14.25" customHeight="1">
      <c r="B839" s="22">
        <v>13854.0</v>
      </c>
    </row>
    <row r="840" ht="14.25" customHeight="1">
      <c r="B840" s="22">
        <v>13854.0</v>
      </c>
    </row>
    <row r="841" ht="14.25" customHeight="1">
      <c r="B841" s="22">
        <v>13854.0</v>
      </c>
    </row>
    <row r="842" ht="14.25" customHeight="1">
      <c r="B842" s="22">
        <v>13854.0</v>
      </c>
    </row>
    <row r="843" ht="14.25" customHeight="1">
      <c r="B843" s="22">
        <v>13854.0</v>
      </c>
    </row>
    <row r="844" ht="14.25" customHeight="1">
      <c r="B844" s="22">
        <v>13854.0</v>
      </c>
    </row>
    <row r="845" ht="14.25" customHeight="1">
      <c r="B845" s="22">
        <v>13854.0</v>
      </c>
    </row>
    <row r="846" ht="14.25" customHeight="1">
      <c r="B846" s="22">
        <v>13854.0</v>
      </c>
    </row>
    <row r="847" ht="14.25" customHeight="1">
      <c r="B847" s="22">
        <v>13854.0</v>
      </c>
    </row>
    <row r="848" ht="14.25" customHeight="1">
      <c r="B848" s="22">
        <v>13854.0</v>
      </c>
    </row>
    <row r="849" ht="14.25" customHeight="1">
      <c r="B849" s="22">
        <v>13854.0</v>
      </c>
    </row>
    <row r="850" ht="14.25" customHeight="1">
      <c r="B850" s="22">
        <v>13854.0</v>
      </c>
    </row>
    <row r="851" ht="14.25" customHeight="1">
      <c r="B851" s="22">
        <v>13854.0</v>
      </c>
    </row>
    <row r="852" ht="14.25" customHeight="1">
      <c r="B852" s="22">
        <v>13854.0</v>
      </c>
    </row>
    <row r="853" ht="14.25" customHeight="1">
      <c r="B853" s="22">
        <v>13854.0</v>
      </c>
    </row>
    <row r="854" ht="14.25" customHeight="1">
      <c r="B854" s="22">
        <v>13854.0</v>
      </c>
    </row>
    <row r="855" ht="14.25" customHeight="1">
      <c r="B855" s="22">
        <v>13854.0</v>
      </c>
    </row>
    <row r="856" ht="14.25" customHeight="1">
      <c r="B856" s="22">
        <v>13854.0</v>
      </c>
    </row>
    <row r="857" ht="14.25" customHeight="1">
      <c r="B857" s="22">
        <v>13854.0</v>
      </c>
    </row>
    <row r="858" ht="14.25" customHeight="1">
      <c r="B858" s="22">
        <v>13854.0</v>
      </c>
    </row>
    <row r="859" ht="14.25" customHeight="1">
      <c r="B859" s="22">
        <v>13854.0</v>
      </c>
    </row>
    <row r="860" ht="14.25" customHeight="1">
      <c r="B860" s="22">
        <v>13854.0</v>
      </c>
    </row>
    <row r="861" ht="14.25" customHeight="1">
      <c r="B861" s="22">
        <v>13854.0</v>
      </c>
    </row>
    <row r="862" ht="14.25" customHeight="1">
      <c r="B862" s="22">
        <v>13854.0</v>
      </c>
    </row>
    <row r="863" ht="14.25" customHeight="1">
      <c r="B863" s="22">
        <v>13854.0</v>
      </c>
    </row>
    <row r="864" ht="14.25" customHeight="1">
      <c r="B864" s="22">
        <v>13854.0</v>
      </c>
    </row>
    <row r="865" ht="14.25" customHeight="1">
      <c r="B865" s="22">
        <v>13854.0</v>
      </c>
    </row>
    <row r="866" ht="14.25" customHeight="1">
      <c r="B866" s="22">
        <v>13854.0</v>
      </c>
    </row>
    <row r="867" ht="14.25" customHeight="1">
      <c r="B867" s="22">
        <v>13854.0</v>
      </c>
    </row>
    <row r="868" ht="14.25" customHeight="1">
      <c r="B868" s="22">
        <v>13854.0</v>
      </c>
    </row>
    <row r="869" ht="14.25" customHeight="1">
      <c r="B869" s="22">
        <v>13854.0</v>
      </c>
    </row>
    <row r="870" ht="14.25" customHeight="1">
      <c r="B870" s="22">
        <v>13854.0</v>
      </c>
    </row>
    <row r="871" ht="14.25" customHeight="1">
      <c r="B871" s="22">
        <v>13854.0</v>
      </c>
    </row>
    <row r="872" ht="14.25" customHeight="1">
      <c r="B872" s="22">
        <v>13854.0</v>
      </c>
    </row>
    <row r="873" ht="14.25" customHeight="1">
      <c r="B873" s="22">
        <v>13854.0</v>
      </c>
    </row>
    <row r="874" ht="14.25" customHeight="1">
      <c r="B874" s="22">
        <v>13854.0</v>
      </c>
    </row>
    <row r="875" ht="14.25" customHeight="1">
      <c r="B875" s="22">
        <v>13854.0</v>
      </c>
    </row>
    <row r="876" ht="14.25" customHeight="1">
      <c r="B876" s="22">
        <v>13854.0</v>
      </c>
    </row>
    <row r="877" ht="14.25" customHeight="1">
      <c r="B877" s="22">
        <v>13854.0</v>
      </c>
    </row>
    <row r="878" ht="14.25" customHeight="1">
      <c r="B878" s="22">
        <v>13854.0</v>
      </c>
    </row>
    <row r="879" ht="14.25" customHeight="1">
      <c r="B879" s="22">
        <v>13854.0</v>
      </c>
    </row>
    <row r="880" ht="14.25" customHeight="1">
      <c r="B880" s="22">
        <v>13854.0</v>
      </c>
    </row>
    <row r="881" ht="14.25" customHeight="1">
      <c r="B881" s="22">
        <v>13854.0</v>
      </c>
    </row>
    <row r="882" ht="14.25" customHeight="1">
      <c r="B882" s="22">
        <v>13854.0</v>
      </c>
    </row>
    <row r="883" ht="14.25" customHeight="1">
      <c r="B883" s="22">
        <v>13854.0</v>
      </c>
    </row>
    <row r="884" ht="14.25" customHeight="1">
      <c r="B884" s="22">
        <v>13854.0</v>
      </c>
    </row>
    <row r="885" ht="14.25" customHeight="1">
      <c r="B885" s="22">
        <v>13854.0</v>
      </c>
    </row>
    <row r="886" ht="14.25" customHeight="1">
      <c r="B886" s="22">
        <v>13854.0</v>
      </c>
    </row>
    <row r="887" ht="14.25" customHeight="1">
      <c r="B887" s="22">
        <v>13854.0</v>
      </c>
    </row>
    <row r="888" ht="14.25" customHeight="1">
      <c r="B888" s="22">
        <v>13854.0</v>
      </c>
    </row>
    <row r="889" ht="14.25" customHeight="1">
      <c r="B889" s="22">
        <v>13854.0</v>
      </c>
    </row>
    <row r="890" ht="14.25" customHeight="1">
      <c r="B890" s="22">
        <v>13854.0</v>
      </c>
    </row>
    <row r="891" ht="14.25" customHeight="1">
      <c r="B891" s="22">
        <v>13854.0</v>
      </c>
    </row>
    <row r="892" ht="14.25" customHeight="1">
      <c r="B892" s="22">
        <v>13854.0</v>
      </c>
    </row>
    <row r="893" ht="14.25" customHeight="1">
      <c r="B893" s="22">
        <v>13854.0</v>
      </c>
    </row>
    <row r="894" ht="14.25" customHeight="1">
      <c r="B894" s="22">
        <v>13854.0</v>
      </c>
    </row>
    <row r="895" ht="14.25" customHeight="1">
      <c r="B895" s="22">
        <v>13854.0</v>
      </c>
    </row>
    <row r="896" ht="14.25" customHeight="1">
      <c r="B896" s="22">
        <v>13854.0</v>
      </c>
    </row>
    <row r="897" ht="14.25" customHeight="1">
      <c r="B897" s="22">
        <v>13854.0</v>
      </c>
    </row>
    <row r="898" ht="14.25" customHeight="1">
      <c r="B898" s="22">
        <v>13854.0</v>
      </c>
    </row>
    <row r="899" ht="14.25" customHeight="1">
      <c r="B899" s="22">
        <v>13854.0</v>
      </c>
    </row>
    <row r="900" ht="14.25" customHeight="1">
      <c r="B900" s="22">
        <v>13854.0</v>
      </c>
    </row>
    <row r="901" ht="14.25" customHeight="1">
      <c r="B901" s="22">
        <v>13854.0</v>
      </c>
    </row>
    <row r="902" ht="14.25" customHeight="1">
      <c r="B902" s="22">
        <v>13854.0</v>
      </c>
    </row>
    <row r="903" ht="14.25" customHeight="1">
      <c r="B903" s="22">
        <v>13854.0</v>
      </c>
    </row>
    <row r="904" ht="14.25" customHeight="1">
      <c r="B904" s="22">
        <v>13854.0</v>
      </c>
    </row>
    <row r="905" ht="14.25" customHeight="1">
      <c r="B905" s="22">
        <v>13854.0</v>
      </c>
    </row>
    <row r="906" ht="14.25" customHeight="1">
      <c r="B906" s="22">
        <v>13854.0</v>
      </c>
    </row>
    <row r="907" ht="14.25" customHeight="1">
      <c r="B907" s="22">
        <v>13854.0</v>
      </c>
    </row>
    <row r="908" ht="14.25" customHeight="1">
      <c r="B908" s="22">
        <v>13854.0</v>
      </c>
    </row>
    <row r="909" ht="14.25" customHeight="1">
      <c r="B909" s="22">
        <v>13854.0</v>
      </c>
    </row>
    <row r="910" ht="14.25" customHeight="1">
      <c r="B910" s="22">
        <v>13854.0</v>
      </c>
    </row>
    <row r="911" ht="14.25" customHeight="1">
      <c r="B911" s="22">
        <v>13854.0</v>
      </c>
    </row>
    <row r="912" ht="14.25" customHeight="1">
      <c r="B912" s="22">
        <v>13854.0</v>
      </c>
    </row>
    <row r="913" ht="14.25" customHeight="1">
      <c r="B913" s="22">
        <v>13854.0</v>
      </c>
    </row>
    <row r="914" ht="14.25" customHeight="1">
      <c r="B914" s="22">
        <v>13854.0</v>
      </c>
    </row>
    <row r="915" ht="14.25" customHeight="1">
      <c r="B915" s="22">
        <v>13854.0</v>
      </c>
    </row>
    <row r="916" ht="14.25" customHeight="1">
      <c r="B916" s="22">
        <v>13854.0</v>
      </c>
    </row>
    <row r="917" ht="14.25" customHeight="1">
      <c r="B917" s="22">
        <v>13854.0</v>
      </c>
    </row>
    <row r="918" ht="14.25" customHeight="1">
      <c r="B918" s="22">
        <v>13854.0</v>
      </c>
    </row>
    <row r="919" ht="14.25" customHeight="1">
      <c r="B919" s="22">
        <v>13854.0</v>
      </c>
    </row>
    <row r="920" ht="14.25" customHeight="1">
      <c r="B920" s="22">
        <v>13854.0</v>
      </c>
    </row>
    <row r="921" ht="14.25" customHeight="1">
      <c r="B921" s="22">
        <v>13854.0</v>
      </c>
    </row>
    <row r="922" ht="14.25" customHeight="1">
      <c r="B922" s="22">
        <v>13854.0</v>
      </c>
    </row>
    <row r="923" ht="14.25" customHeight="1">
      <c r="B923" s="22">
        <v>13854.0</v>
      </c>
    </row>
    <row r="924" ht="14.25" customHeight="1">
      <c r="B924" s="22">
        <v>13854.0</v>
      </c>
    </row>
    <row r="925" ht="14.25" customHeight="1">
      <c r="B925" s="22">
        <v>13854.0</v>
      </c>
    </row>
    <row r="926" ht="14.25" customHeight="1">
      <c r="B926" s="22">
        <v>13854.0</v>
      </c>
    </row>
    <row r="927" ht="14.25" customHeight="1">
      <c r="B927" s="22">
        <v>13854.0</v>
      </c>
    </row>
    <row r="928" ht="14.25" customHeight="1">
      <c r="B928" s="22">
        <v>13854.0</v>
      </c>
    </row>
    <row r="929" ht="14.25" customHeight="1">
      <c r="B929" s="22">
        <v>13854.0</v>
      </c>
    </row>
    <row r="930" ht="14.25" customHeight="1">
      <c r="B930" s="22">
        <v>13854.0</v>
      </c>
    </row>
    <row r="931" ht="14.25" customHeight="1">
      <c r="B931" s="22">
        <v>13854.0</v>
      </c>
    </row>
    <row r="932" ht="14.25" customHeight="1">
      <c r="B932" s="22">
        <v>13854.0</v>
      </c>
    </row>
    <row r="933" ht="14.25" customHeight="1">
      <c r="B933" s="22">
        <v>13854.0</v>
      </c>
    </row>
    <row r="934" ht="14.25" customHeight="1">
      <c r="B934" s="22">
        <v>13854.0</v>
      </c>
    </row>
    <row r="935" ht="14.25" customHeight="1">
      <c r="B935" s="22">
        <v>13854.0</v>
      </c>
    </row>
    <row r="936" ht="14.25" customHeight="1">
      <c r="B936" s="22">
        <v>13854.0</v>
      </c>
    </row>
    <row r="937" ht="14.25" customHeight="1">
      <c r="B937" s="22">
        <v>13854.0</v>
      </c>
    </row>
    <row r="938" ht="14.25" customHeight="1">
      <c r="B938" s="22">
        <v>13854.0</v>
      </c>
    </row>
    <row r="939" ht="14.25" customHeight="1">
      <c r="B939" s="22">
        <v>13854.0</v>
      </c>
    </row>
    <row r="940" ht="14.25" customHeight="1">
      <c r="B940" s="22">
        <v>13854.0</v>
      </c>
    </row>
    <row r="941" ht="14.25" customHeight="1">
      <c r="B941" s="22">
        <v>13854.0</v>
      </c>
    </row>
    <row r="942" ht="14.25" customHeight="1">
      <c r="B942" s="22">
        <v>13854.0</v>
      </c>
    </row>
    <row r="943" ht="14.25" customHeight="1">
      <c r="B943" s="22">
        <v>13854.0</v>
      </c>
    </row>
    <row r="944" ht="14.25" customHeight="1">
      <c r="B944" s="22">
        <v>13854.0</v>
      </c>
    </row>
    <row r="945" ht="14.25" customHeight="1">
      <c r="B945" s="22">
        <v>13852.0</v>
      </c>
    </row>
    <row r="946" ht="14.25" customHeight="1">
      <c r="B946" s="22">
        <v>13852.0</v>
      </c>
    </row>
    <row r="947" ht="14.25" customHeight="1">
      <c r="B947" s="22">
        <v>13852.0</v>
      </c>
    </row>
    <row r="948" ht="14.25" customHeight="1">
      <c r="B948" s="22">
        <v>13852.0</v>
      </c>
    </row>
    <row r="949" ht="14.25" customHeight="1">
      <c r="B949" s="22">
        <v>13852.0</v>
      </c>
    </row>
    <row r="950" ht="14.25" customHeight="1">
      <c r="B950" s="22">
        <v>13852.0</v>
      </c>
    </row>
    <row r="951" ht="14.25" customHeight="1">
      <c r="B951" s="22">
        <v>13852.0</v>
      </c>
    </row>
    <row r="952" ht="14.25" customHeight="1">
      <c r="B952" s="22">
        <v>13696.0</v>
      </c>
    </row>
    <row r="953" ht="14.25" customHeight="1">
      <c r="B953" s="22">
        <v>13696.0</v>
      </c>
    </row>
    <row r="954" ht="14.25" customHeight="1">
      <c r="B954" s="22">
        <v>13563.0</v>
      </c>
    </row>
    <row r="955" ht="14.25" customHeight="1">
      <c r="B955" s="22">
        <v>13563.0</v>
      </c>
    </row>
    <row r="956" ht="14.25" customHeight="1">
      <c r="B956" s="22">
        <v>13563.0</v>
      </c>
    </row>
    <row r="957" ht="14.25" customHeight="1">
      <c r="B957" s="22">
        <v>13563.0</v>
      </c>
    </row>
    <row r="958" ht="14.25" customHeight="1">
      <c r="B958" s="22">
        <v>13518.0</v>
      </c>
    </row>
    <row r="959" ht="14.25" customHeight="1">
      <c r="B959" s="22">
        <v>13518.0</v>
      </c>
    </row>
    <row r="960" ht="14.25" customHeight="1">
      <c r="B960" s="22">
        <v>13433.0</v>
      </c>
    </row>
    <row r="961" ht="14.25" customHeight="1">
      <c r="B961" s="22">
        <v>13433.0</v>
      </c>
    </row>
    <row r="962" ht="14.25" customHeight="1">
      <c r="B962" s="22">
        <v>13433.0</v>
      </c>
    </row>
    <row r="963" ht="14.25" customHeight="1">
      <c r="B963" s="22">
        <v>13433.0</v>
      </c>
    </row>
    <row r="964" ht="14.25" customHeight="1">
      <c r="B964" s="22">
        <v>13420.0</v>
      </c>
    </row>
    <row r="965" ht="14.25" customHeight="1">
      <c r="B965" s="22">
        <v>13420.0</v>
      </c>
    </row>
    <row r="966" ht="14.25" customHeight="1">
      <c r="B966" s="22">
        <v>13420.0</v>
      </c>
    </row>
    <row r="967" ht="14.25" customHeight="1">
      <c r="B967" s="22">
        <v>13417.0</v>
      </c>
    </row>
    <row r="968" ht="14.25" customHeight="1">
      <c r="B968" s="22">
        <v>13417.0</v>
      </c>
    </row>
    <row r="969" ht="14.25" customHeight="1">
      <c r="B969" s="22">
        <v>13417.0</v>
      </c>
    </row>
    <row r="970" ht="14.25" customHeight="1">
      <c r="B970" s="22">
        <v>13417.0</v>
      </c>
    </row>
    <row r="971" ht="14.25" customHeight="1">
      <c r="B971" s="22">
        <v>13417.0</v>
      </c>
    </row>
    <row r="972" ht="14.25" customHeight="1">
      <c r="B972" s="22">
        <v>13415.0</v>
      </c>
    </row>
    <row r="973" ht="14.25" customHeight="1">
      <c r="B973" s="22">
        <v>13415.0</v>
      </c>
    </row>
    <row r="974" ht="14.25" customHeight="1">
      <c r="B974" s="22">
        <v>13415.0</v>
      </c>
    </row>
    <row r="975" ht="14.25" customHeight="1">
      <c r="B975" s="22">
        <v>13415.0</v>
      </c>
    </row>
    <row r="976" ht="14.25" customHeight="1">
      <c r="B976" s="22">
        <v>13415.0</v>
      </c>
    </row>
    <row r="977" ht="14.25" customHeight="1">
      <c r="B977" s="22">
        <v>13407.0</v>
      </c>
    </row>
    <row r="978" ht="14.25" customHeight="1">
      <c r="B978" s="22">
        <v>13407.0</v>
      </c>
    </row>
    <row r="979" ht="14.25" customHeight="1">
      <c r="B979" s="22">
        <v>13407.0</v>
      </c>
    </row>
    <row r="980" ht="14.25" customHeight="1">
      <c r="B980" s="22">
        <v>13398.0</v>
      </c>
    </row>
    <row r="981" ht="14.25" customHeight="1">
      <c r="B981" s="22">
        <v>13398.0</v>
      </c>
    </row>
    <row r="982" ht="14.25" customHeight="1">
      <c r="B982" s="22">
        <v>13398.0</v>
      </c>
    </row>
    <row r="983" ht="14.25" customHeight="1">
      <c r="B983" s="22">
        <v>13398.0</v>
      </c>
    </row>
    <row r="984" ht="14.25" customHeight="1">
      <c r="B984" s="22">
        <v>13383.0</v>
      </c>
    </row>
    <row r="985" ht="14.25" customHeight="1">
      <c r="B985" s="22">
        <v>13383.0</v>
      </c>
    </row>
    <row r="986" ht="14.25" customHeight="1">
      <c r="B986" s="22">
        <v>13383.0</v>
      </c>
    </row>
    <row r="987" ht="14.25" customHeight="1">
      <c r="B987" s="22">
        <v>13378.0</v>
      </c>
    </row>
    <row r="988" ht="14.25" customHeight="1">
      <c r="B988" s="22">
        <v>13378.0</v>
      </c>
    </row>
    <row r="989" ht="14.25" customHeight="1">
      <c r="B989" s="22">
        <v>13302.0</v>
      </c>
    </row>
    <row r="990" ht="14.25" customHeight="1">
      <c r="B990" s="22">
        <v>13302.0</v>
      </c>
    </row>
    <row r="991" ht="14.25" customHeight="1">
      <c r="B991" s="22">
        <v>13302.0</v>
      </c>
    </row>
    <row r="992" ht="14.25" customHeight="1">
      <c r="B992" s="22">
        <v>13302.0</v>
      </c>
    </row>
    <row r="993" ht="14.25" customHeight="1">
      <c r="B993" s="22">
        <v>13302.0</v>
      </c>
    </row>
    <row r="994" ht="14.25" customHeight="1">
      <c r="B994" s="22">
        <v>13302.0</v>
      </c>
    </row>
    <row r="995" ht="14.25" customHeight="1">
      <c r="B995" s="22">
        <v>13302.0</v>
      </c>
    </row>
    <row r="996" ht="14.25" customHeight="1">
      <c r="B996" s="22">
        <v>13302.0</v>
      </c>
    </row>
    <row r="997" ht="14.25" customHeight="1">
      <c r="B997" s="22">
        <v>13302.0</v>
      </c>
    </row>
    <row r="998" ht="14.25" customHeight="1">
      <c r="B998" s="22">
        <v>13302.0</v>
      </c>
    </row>
    <row r="999" ht="14.25" customHeight="1">
      <c r="B999" s="22">
        <v>12897.0</v>
      </c>
    </row>
    <row r="1000" ht="14.25" customHeight="1">
      <c r="B1000" s="22">
        <v>12593.0</v>
      </c>
    </row>
    <row r="1001" ht="14.25" customHeight="1">
      <c r="B1001" s="22">
        <v>12593.0</v>
      </c>
    </row>
    <row r="1002" ht="14.25" customHeight="1">
      <c r="B1002" s="22">
        <v>12593.0</v>
      </c>
    </row>
    <row r="1003" ht="14.25" customHeight="1">
      <c r="B1003" s="22">
        <v>12593.0</v>
      </c>
    </row>
    <row r="1004" ht="14.25" customHeight="1">
      <c r="B1004" s="22">
        <v>12593.0</v>
      </c>
    </row>
    <row r="1005" ht="14.25" customHeight="1">
      <c r="B1005" s="22">
        <v>12593.0</v>
      </c>
    </row>
    <row r="1006" ht="14.25" customHeight="1">
      <c r="B1006" s="22">
        <v>12593.0</v>
      </c>
    </row>
    <row r="1007" ht="14.25" customHeight="1">
      <c r="B1007" s="22">
        <v>12564.0</v>
      </c>
    </row>
    <row r="1008" ht="14.25" customHeight="1">
      <c r="B1008" s="22">
        <v>12564.0</v>
      </c>
    </row>
    <row r="1009" ht="14.25" customHeight="1">
      <c r="B1009" s="22">
        <v>12564.0</v>
      </c>
    </row>
    <row r="1010" ht="14.25" customHeight="1">
      <c r="B1010" s="22">
        <v>12564.0</v>
      </c>
    </row>
    <row r="1011" ht="14.25" customHeight="1">
      <c r="B1011" s="22">
        <v>12564.0</v>
      </c>
    </row>
    <row r="1012" ht="14.25" customHeight="1">
      <c r="B1012" s="22">
        <v>12560.0</v>
      </c>
    </row>
    <row r="1013" ht="14.25" customHeight="1">
      <c r="B1013" s="22">
        <v>12560.0</v>
      </c>
    </row>
    <row r="1014" ht="14.25" customHeight="1">
      <c r="B1014" s="22">
        <v>12560.0</v>
      </c>
    </row>
    <row r="1015" ht="14.25" customHeight="1">
      <c r="B1015" s="22">
        <v>12559.0</v>
      </c>
    </row>
    <row r="1016" ht="14.25" customHeight="1">
      <c r="B1016" s="22">
        <v>12559.0</v>
      </c>
    </row>
    <row r="1017" ht="14.25" customHeight="1">
      <c r="B1017" s="22">
        <v>12559.0</v>
      </c>
    </row>
    <row r="1018" ht="14.25" customHeight="1">
      <c r="B1018" s="22">
        <v>12559.0</v>
      </c>
    </row>
    <row r="1019" ht="14.25" customHeight="1">
      <c r="B1019" s="22">
        <v>12559.0</v>
      </c>
    </row>
    <row r="1020" ht="14.25" customHeight="1">
      <c r="B1020" s="22">
        <v>12547.0</v>
      </c>
    </row>
    <row r="1021" ht="14.25" customHeight="1">
      <c r="B1021" s="22">
        <v>12547.0</v>
      </c>
    </row>
    <row r="1022" ht="14.25" customHeight="1">
      <c r="B1022" s="22">
        <v>12547.0</v>
      </c>
    </row>
    <row r="1023" ht="14.25" customHeight="1">
      <c r="B1023" s="22">
        <v>12544.0</v>
      </c>
    </row>
    <row r="1024" ht="14.25" customHeight="1">
      <c r="B1024" s="22">
        <v>12544.0</v>
      </c>
    </row>
    <row r="1025" ht="14.25" customHeight="1">
      <c r="B1025" s="22">
        <v>12544.0</v>
      </c>
    </row>
    <row r="1026" ht="14.25" customHeight="1">
      <c r="B1026" s="22">
        <v>12544.0</v>
      </c>
    </row>
    <row r="1027" ht="14.25" customHeight="1">
      <c r="B1027" s="22">
        <v>12544.0</v>
      </c>
    </row>
    <row r="1028" ht="14.25" customHeight="1">
      <c r="B1028" s="22">
        <v>12533.0</v>
      </c>
    </row>
    <row r="1029" ht="14.25" customHeight="1">
      <c r="B1029" s="22">
        <v>12533.0</v>
      </c>
    </row>
    <row r="1030" ht="14.25" customHeight="1">
      <c r="B1030" s="22">
        <v>12533.0</v>
      </c>
    </row>
    <row r="1031" ht="14.25" customHeight="1">
      <c r="B1031" s="22">
        <v>12533.0</v>
      </c>
    </row>
    <row r="1032" ht="14.25" customHeight="1">
      <c r="B1032" s="22">
        <v>12533.0</v>
      </c>
    </row>
    <row r="1033" ht="14.25" customHeight="1">
      <c r="B1033" s="22">
        <v>12533.0</v>
      </c>
    </row>
    <row r="1034" ht="14.25" customHeight="1">
      <c r="B1034" s="22"/>
    </row>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2024-08-21T19:26:44Z</dcterms:created>
  <dc:creator>PABLO GONZALEZ LEIRO</dc:creator>
</cp:coreProperties>
</file>