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7c986165f589f135/Desktop/"/>
    </mc:Choice>
  </mc:AlternateContent>
  <xr:revisionPtr revIDLastSave="2" documentId="13_ncr:1_{01181BF6-F4D0-42CA-85C1-114F846992D6}" xr6:coauthVersionLast="47" xr6:coauthVersionMax="47" xr10:uidLastSave="{065DBB85-3348-4D3C-83E5-524738B15D3C}"/>
  <bookViews>
    <workbookView xWindow="3465" yWindow="3240" windowWidth="21600" windowHeight="11295" xr2:uid="{00000000-000D-0000-FFFF-FFFF00000000}"/>
  </bookViews>
  <sheets>
    <sheet name="Zt" sheetId="1" r:id="rId1"/>
    <sheet name="Code" sheetId="2" r:id="rId2"/>
    <sheet name="Macro_Data" sheetId="3" r:id="rId3"/>
  </sheets>
  <definedNames>
    <definedName name="_xlnm._FilterDatabase" localSheetId="1" hidden="1">Code!$A$1:$E$34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1" i="3" l="1"/>
  <c r="AC31" i="3"/>
  <c r="S31" i="3"/>
  <c r="L31" i="3"/>
  <c r="L32" i="3" s="1"/>
  <c r="K31" i="3"/>
  <c r="K32" i="3" s="1"/>
  <c r="J31" i="3"/>
  <c r="AC30" i="3"/>
  <c r="S30" i="3"/>
  <c r="L30" i="3"/>
  <c r="K30" i="3"/>
  <c r="J30" i="3"/>
  <c r="K28" i="3"/>
  <c r="K29" i="3" s="1"/>
  <c r="L27" i="3"/>
  <c r="L28" i="3" s="1"/>
  <c r="L29" i="3" s="1"/>
  <c r="K2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恒丰银行</author>
  </authors>
  <commentList>
    <comment ref="M29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恒丰银行:</t>
        </r>
        <r>
          <rPr>
            <sz val="9"/>
            <rFont val="宋体"/>
            <family val="3"/>
            <charset val="134"/>
          </rPr>
          <t xml:space="preserve">
wind数据已更新，不再使用上期值</t>
        </r>
      </text>
    </comment>
  </commentList>
</comments>
</file>

<file path=xl/sharedStrings.xml><?xml version="1.0" encoding="utf-8"?>
<sst xmlns="http://schemas.openxmlformats.org/spreadsheetml/2006/main" count="172" uniqueCount="76">
  <si>
    <t>Date</t>
  </si>
  <si>
    <t>Zt</t>
  </si>
  <si>
    <t>sign</t>
  </si>
  <si>
    <t>Type</t>
  </si>
  <si>
    <t>FA_INV</t>
  </si>
  <si>
    <t>M1</t>
  </si>
  <si>
    <t>PMI</t>
  </si>
  <si>
    <t>GDP</t>
  </si>
  <si>
    <t>CPI</t>
  </si>
  <si>
    <t>PPI</t>
  </si>
  <si>
    <t>M2</t>
  </si>
  <si>
    <t>LOAN_R</t>
  </si>
  <si>
    <t>LOAN_ADD_PCHY</t>
  </si>
  <si>
    <t>LOAN_ADD</t>
  </si>
  <si>
    <t>Unemployment</t>
  </si>
  <si>
    <t>Unemployment_PCHy</t>
  </si>
  <si>
    <t>CITY_ADD</t>
  </si>
  <si>
    <t>GDP_2</t>
  </si>
  <si>
    <t>RETAIL</t>
  </si>
  <si>
    <t>LPR_1</t>
  </si>
  <si>
    <t>INCOME</t>
  </si>
  <si>
    <t>TRADE</t>
  </si>
  <si>
    <t>TRADE_PCHy</t>
  </si>
  <si>
    <t>IMPORT</t>
  </si>
  <si>
    <t>EXPORT</t>
  </si>
  <si>
    <t>Mid_rate</t>
  </si>
  <si>
    <t>SHIBOR-3M</t>
  </si>
  <si>
    <t>SHIBOR</t>
  </si>
  <si>
    <t>SHIBOR-1M</t>
  </si>
  <si>
    <t>Retail_PCHy</t>
  </si>
  <si>
    <t>Electric_2</t>
  </si>
  <si>
    <t>Electric</t>
  </si>
  <si>
    <t>IND_ADD</t>
  </si>
  <si>
    <t>Production_Steel_PCHy</t>
  </si>
  <si>
    <t>Production</t>
  </si>
  <si>
    <t>HOUSE</t>
  </si>
  <si>
    <t>HOUSE_70_SECOND</t>
  </si>
  <si>
    <t>HOUSE_70_NEW</t>
  </si>
  <si>
    <t>RPI</t>
  </si>
  <si>
    <t>CCI</t>
  </si>
  <si>
    <t>Y</t>
  </si>
  <si>
    <t>Fixed Asset Investment Completion: Cumulative YoY</t>
    <phoneticPr fontId="4" type="noConversion"/>
  </si>
  <si>
    <t>M1: Weekly Comparison</t>
    <phoneticPr fontId="4" type="noConversion"/>
  </si>
  <si>
    <t>GDP: Quarterly, Half-Year Comparison</t>
  </si>
  <si>
    <t>CPI: Monthly Comparison</t>
  </si>
  <si>
    <t>PPI: Industrial Products, Monthly Comparison</t>
  </si>
  <si>
    <t>M2: Weekly Comparison</t>
  </si>
  <si>
    <t>Financial Institutions: Outstanding Balance of Various Loans: Year-on-Year Comparison</t>
  </si>
  <si>
    <t>Financial Institutions: New RMB Loans: Monthly Value Year-on-Year Growth Rate</t>
  </si>
  <si>
    <t>Urban Registered Unemployment Rate</t>
    <phoneticPr fontId="4" type="noConversion"/>
  </si>
  <si>
    <t>Urban Registered Unemployment Rate: Year-on-Year Comparison</t>
    <phoneticPr fontId="4" type="noConversion"/>
  </si>
  <si>
    <t xml:space="preserve">
Number of New Urban Employment: Cumulative Year-on-Year Comparison</t>
    <phoneticPr fontId="4" type="noConversion"/>
  </si>
  <si>
    <t>GDP: Constant Price: Secondary Industry: Quarterly Year-on-Year Comparison</t>
  </si>
  <si>
    <t>Total Retail Sales of Consumer Goods: Monthly Year-on-Year Comparison</t>
  </si>
  <si>
    <t>Loan Market Quoted Rate (LPR): 1 Year</t>
    <phoneticPr fontId="4" type="noConversion"/>
  </si>
  <si>
    <t>National Per Capita Disposable Income: Cumulative Nominal Year-on-Year Comparison</t>
    <phoneticPr fontId="4" type="noConversion"/>
  </si>
  <si>
    <t>Trade Balance: Monthly Value</t>
    <phoneticPr fontId="4" type="noConversion"/>
  </si>
  <si>
    <t>Trade Balance: Monthly Value Year-on-Year Growth Rate</t>
    <phoneticPr fontId="4" type="noConversion"/>
  </si>
  <si>
    <t>Total Import Value: Monthly Year-on-Year Comparison</t>
    <phoneticPr fontId="4" type="noConversion"/>
  </si>
  <si>
    <t>Total Export Value: Monthly Year-on-Year Comparison</t>
    <phoneticPr fontId="4" type="noConversion"/>
  </si>
  <si>
    <t>Reference rate: USD to CNY</t>
    <phoneticPr fontId="4" type="noConversion"/>
  </si>
  <si>
    <t>SHIBOR:3 month</t>
    <phoneticPr fontId="4" type="noConversion"/>
  </si>
  <si>
    <t>SHIBOR:1 month</t>
    <phoneticPr fontId="4" type="noConversion"/>
  </si>
  <si>
    <t>Total Retail Sales of Consumer Goods: Cumulative Year-on-Year Comparison</t>
    <phoneticPr fontId="4" type="noConversion"/>
  </si>
  <si>
    <t>Total Electricity Consumption: Secondary Sector: Cumulative Year-on-Year Comparison</t>
    <phoneticPr fontId="4" type="noConversion"/>
  </si>
  <si>
    <t>Industrial Value Added: Monthly Year-on-Year Comparison</t>
    <phoneticPr fontId="4" type="noConversion"/>
  </si>
  <si>
    <t>Total Electricity Consumption: Cumulative Year-on-Year Comparison</t>
    <phoneticPr fontId="4" type="noConversion"/>
  </si>
  <si>
    <t>Output: Crude Steel: Monthly Volume: Year-on-Year Growth Rate</t>
    <phoneticPr fontId="4" type="noConversion"/>
  </si>
  <si>
    <t>China National Real Estate Prosperity Index</t>
    <phoneticPr fontId="4" type="noConversion"/>
  </si>
  <si>
    <t>70 Large and Medium Cities Second-Hand Residential Price Index: Monthly YoY</t>
    <phoneticPr fontId="4" type="noConversion"/>
  </si>
  <si>
    <t>70 Large and Medium Cities New Commercial Residential Price Index: Monthly YoY</t>
    <phoneticPr fontId="4" type="noConversion"/>
  </si>
  <si>
    <t>RPI: Monthly YoY</t>
    <phoneticPr fontId="4" type="noConversion"/>
  </si>
  <si>
    <t>Consumer Confidence Index (Monthly)</t>
    <phoneticPr fontId="4" type="noConversion"/>
  </si>
  <si>
    <t>Indicator abbreviation</t>
    <phoneticPr fontId="4" type="noConversion"/>
  </si>
  <si>
    <t>Model included</t>
    <phoneticPr fontId="4" type="noConversion"/>
  </si>
  <si>
    <t>Indicator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</si>
</sst>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[$-F800]dddd\,\ mmmm\ dd\,\ yyyy"/>
  </numFmts>
  <fonts count="7">
    <font>
      <sz val="11"/>
      <name val="Calibri"/>
      <charset val="134"/>
    </font>
    <font>
      <sz val="11"/>
      <color rgb="FF000000"/>
      <name val="Calibri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Calibri"/>
      <family val="2"/>
    </font>
    <font>
      <sz val="11"/>
      <name val="Calibri"/>
      <family val="2"/>
    </font>
    <font>
      <sz val="11"/>
      <color rgb="FF00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3" fontId="1" fillId="0" borderId="0">
      <protection locked="0"/>
    </xf>
    <xf numFmtId="0" fontId="1" fillId="0" borderId="0">
      <protection locked="0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2" applyAlignment="1" applyProtection="1">
      <alignment horizontal="center" vertical="center"/>
    </xf>
    <xf numFmtId="0" fontId="1" fillId="2" borderId="1" xfId="0" applyFont="1" applyFill="1" applyBorder="1">
      <alignment vertical="center"/>
    </xf>
    <xf numFmtId="14" fontId="1" fillId="0" borderId="0" xfId="2" applyNumberFormat="1" applyAlignment="1" applyProtection="1">
      <alignment horizontal="center"/>
    </xf>
    <xf numFmtId="43" fontId="1" fillId="0" borderId="0" xfId="1" applyAlignment="1" applyProtection="1">
      <alignment vertical="center"/>
    </xf>
    <xf numFmtId="14" fontId="1" fillId="0" borderId="0" xfId="0" applyNumberFormat="1" applyFont="1" applyAlignment="1">
      <alignment horizontal="center"/>
    </xf>
    <xf numFmtId="2" fontId="1" fillId="0" borderId="0" xfId="0" applyNumberFormat="1" applyFont="1">
      <alignment vertical="center"/>
    </xf>
    <xf numFmtId="43" fontId="1" fillId="3" borderId="0" xfId="1" applyFill="1" applyAlignment="1" applyProtection="1">
      <alignment vertical="center"/>
    </xf>
    <xf numFmtId="43" fontId="1" fillId="4" borderId="0" xfId="1" applyFill="1" applyAlignment="1" applyProtection="1">
      <alignment vertical="center"/>
    </xf>
    <xf numFmtId="0" fontId="1" fillId="3" borderId="0" xfId="0" applyFont="1" applyFill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5" borderId="1" xfId="0" applyFont="1" applyFill="1" applyBorder="1">
      <alignment vertical="center"/>
    </xf>
    <xf numFmtId="0" fontId="1" fillId="6" borderId="1" xfId="0" applyFont="1" applyFill="1" applyBorder="1">
      <alignment vertical="center"/>
    </xf>
    <xf numFmtId="176" fontId="1" fillId="0" borderId="0" xfId="0" applyNumberFormat="1" applyFont="1" applyAlignment="1">
      <alignment horizontal="center" vertical="center"/>
    </xf>
    <xf numFmtId="14" fontId="1" fillId="0" borderId="0" xfId="0" applyNumberFormat="1" applyFont="1">
      <alignment vertical="center"/>
    </xf>
    <xf numFmtId="0" fontId="5" fillId="0" borderId="0" xfId="0" applyFont="1">
      <alignment vertical="center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>
      <alignment vertical="center"/>
    </xf>
  </cellXfs>
  <cellStyles count="3">
    <cellStyle name="常规" xfId="0" builtinId="0"/>
    <cellStyle name="常规 3" xfId="2" xr:uid="{00000000-0005-0000-0000-000031000000}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B11" sqref="B11"/>
    </sheetView>
  </sheetViews>
  <sheetFormatPr defaultColWidth="9" defaultRowHeight="15"/>
  <cols>
    <col min="1" max="1" width="12" style="1" customWidth="1"/>
    <col min="2" max="2" width="26.85546875" style="1" customWidth="1"/>
    <col min="3" max="16384" width="9" style="1"/>
  </cols>
  <sheetData>
    <row r="1" spans="1:2">
      <c r="A1" s="15" t="s">
        <v>0</v>
      </c>
      <c r="B1" s="15" t="s">
        <v>1</v>
      </c>
    </row>
    <row r="2" spans="1:2">
      <c r="A2" s="16">
        <v>43830</v>
      </c>
      <c r="B2" s="7">
        <v>-4.4023760254477304</v>
      </c>
    </row>
    <row r="3" spans="1:2">
      <c r="A3" s="16">
        <v>43921</v>
      </c>
      <c r="B3" s="7">
        <v>-3.24242611426462</v>
      </c>
    </row>
    <row r="4" spans="1:2">
      <c r="A4" s="16">
        <v>44012</v>
      </c>
      <c r="B4" s="7">
        <v>-2.9656937644347598</v>
      </c>
    </row>
    <row r="5" spans="1:2">
      <c r="A5" s="16">
        <v>44104</v>
      </c>
      <c r="B5" s="7">
        <v>-2.7217857963846601</v>
      </c>
    </row>
    <row r="6" spans="1:2">
      <c r="A6" s="16">
        <v>44196</v>
      </c>
      <c r="B6" s="7">
        <v>-3.5110306383048502</v>
      </c>
    </row>
    <row r="7" spans="1:2">
      <c r="A7" s="16">
        <v>44286</v>
      </c>
      <c r="B7" s="7">
        <v>-3.3050016874951398</v>
      </c>
    </row>
    <row r="8" spans="1:2">
      <c r="A8" s="16">
        <v>44377</v>
      </c>
      <c r="B8" s="7">
        <v>-2.67607440159972</v>
      </c>
    </row>
    <row r="9" spans="1:2">
      <c r="A9" s="16">
        <v>44469</v>
      </c>
      <c r="B9" s="7">
        <v>-2.4274407582077502</v>
      </c>
    </row>
    <row r="10" spans="1:2">
      <c r="A10" s="16">
        <v>44561</v>
      </c>
      <c r="B10" s="7">
        <v>-2.5276298997090199</v>
      </c>
    </row>
    <row r="11" spans="1:2">
      <c r="A11" s="16">
        <v>44651</v>
      </c>
      <c r="B11" s="7">
        <v>-3.8249712795516402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4"/>
  <sheetViews>
    <sheetView topLeftCell="A17" workbookViewId="0">
      <selection activeCell="J5" sqref="J5"/>
    </sheetView>
  </sheetViews>
  <sheetFormatPr defaultColWidth="8.5703125" defaultRowHeight="15"/>
  <cols>
    <col min="1" max="1" width="44" style="1" customWidth="1"/>
    <col min="2" max="3" width="19" style="1" customWidth="1"/>
    <col min="4" max="4" width="8.5703125" style="1"/>
    <col min="5" max="5" width="19" style="1" customWidth="1"/>
    <col min="6" max="16384" width="8.5703125" style="1"/>
  </cols>
  <sheetData>
    <row r="1" spans="1:5">
      <c r="A1" s="11">
        <v>1</v>
      </c>
      <c r="B1" s="11" t="s">
        <v>73</v>
      </c>
      <c r="C1" s="11" t="s">
        <v>74</v>
      </c>
      <c r="D1" s="11" t="s">
        <v>2</v>
      </c>
      <c r="E1" s="11" t="s">
        <v>3</v>
      </c>
    </row>
    <row r="2" spans="1:5">
      <c r="A2" s="12" t="s">
        <v>41</v>
      </c>
      <c r="B2" s="12" t="s">
        <v>4</v>
      </c>
      <c r="C2" s="12" t="s">
        <v>40</v>
      </c>
      <c r="D2" s="12">
        <v>1</v>
      </c>
      <c r="E2" s="12" t="s">
        <v>4</v>
      </c>
    </row>
    <row r="3" spans="1:5">
      <c r="A3" s="17" t="s">
        <v>42</v>
      </c>
      <c r="B3" s="12" t="s">
        <v>5</v>
      </c>
      <c r="C3" s="12" t="s">
        <v>40</v>
      </c>
      <c r="D3" s="12">
        <v>1</v>
      </c>
      <c r="E3" s="12" t="s">
        <v>5</v>
      </c>
    </row>
    <row r="4" spans="1:5">
      <c r="A4" s="12" t="s">
        <v>6</v>
      </c>
      <c r="B4" s="12" t="s">
        <v>6</v>
      </c>
      <c r="C4" s="12" t="s">
        <v>40</v>
      </c>
      <c r="D4" s="12">
        <v>1</v>
      </c>
      <c r="E4" s="12" t="s">
        <v>6</v>
      </c>
    </row>
    <row r="5" spans="1:5">
      <c r="A5" s="17" t="s">
        <v>43</v>
      </c>
      <c r="B5" s="12" t="s">
        <v>7</v>
      </c>
      <c r="C5" s="12" t="s">
        <v>40</v>
      </c>
      <c r="D5" s="12">
        <v>1</v>
      </c>
      <c r="E5" s="12" t="s">
        <v>7</v>
      </c>
    </row>
    <row r="6" spans="1:5">
      <c r="A6" s="17" t="s">
        <v>44</v>
      </c>
      <c r="B6" s="12" t="s">
        <v>8</v>
      </c>
      <c r="C6" s="12" t="s">
        <v>40</v>
      </c>
      <c r="D6" s="12">
        <v>1</v>
      </c>
      <c r="E6" s="12" t="s">
        <v>8</v>
      </c>
    </row>
    <row r="7" spans="1:5">
      <c r="A7" s="17" t="s">
        <v>45</v>
      </c>
      <c r="B7" s="12" t="s">
        <v>9</v>
      </c>
      <c r="C7" s="12" t="s">
        <v>40</v>
      </c>
      <c r="D7" s="12">
        <v>1</v>
      </c>
      <c r="E7" s="12" t="s">
        <v>9</v>
      </c>
    </row>
    <row r="8" spans="1:5">
      <c r="A8" s="17" t="s">
        <v>46</v>
      </c>
      <c r="B8" s="12" t="s">
        <v>10</v>
      </c>
      <c r="C8" s="12" t="s">
        <v>40</v>
      </c>
      <c r="D8" s="12">
        <v>1</v>
      </c>
      <c r="E8" s="12" t="s">
        <v>10</v>
      </c>
    </row>
    <row r="9" spans="1:5">
      <c r="A9" s="17" t="s">
        <v>47</v>
      </c>
      <c r="B9" s="12" t="s">
        <v>11</v>
      </c>
      <c r="C9" s="12" t="s">
        <v>40</v>
      </c>
      <c r="D9" s="12">
        <v>1</v>
      </c>
      <c r="E9" s="12" t="s">
        <v>11</v>
      </c>
    </row>
    <row r="10" spans="1:5">
      <c r="A10" s="17" t="s">
        <v>48</v>
      </c>
      <c r="B10" s="12" t="s">
        <v>12</v>
      </c>
      <c r="C10" s="12" t="s">
        <v>40</v>
      </c>
      <c r="D10" s="12">
        <v>1</v>
      </c>
      <c r="E10" s="12" t="s">
        <v>13</v>
      </c>
    </row>
    <row r="11" spans="1:5">
      <c r="A11" s="12" t="s">
        <v>49</v>
      </c>
      <c r="B11" s="12" t="s">
        <v>14</v>
      </c>
      <c r="C11" s="12" t="s">
        <v>40</v>
      </c>
      <c r="D11" s="12">
        <v>1</v>
      </c>
      <c r="E11" s="12" t="s">
        <v>14</v>
      </c>
    </row>
    <row r="12" spans="1:5">
      <c r="A12" s="12" t="s">
        <v>50</v>
      </c>
      <c r="B12" s="12" t="s">
        <v>15</v>
      </c>
      <c r="C12" s="12" t="s">
        <v>40</v>
      </c>
      <c r="D12" s="12">
        <v>1</v>
      </c>
      <c r="E12" s="12" t="s">
        <v>14</v>
      </c>
    </row>
    <row r="13" spans="1:5" ht="45">
      <c r="A13" s="18" t="s">
        <v>51</v>
      </c>
      <c r="B13" s="12" t="s">
        <v>16</v>
      </c>
      <c r="C13" s="12" t="s">
        <v>40</v>
      </c>
      <c r="D13" s="12">
        <v>1</v>
      </c>
      <c r="E13" s="12" t="s">
        <v>16</v>
      </c>
    </row>
    <row r="14" spans="1:5">
      <c r="A14" s="17" t="s">
        <v>52</v>
      </c>
      <c r="B14" s="12" t="s">
        <v>17</v>
      </c>
      <c r="C14" s="12" t="s">
        <v>40</v>
      </c>
      <c r="D14" s="12">
        <v>1</v>
      </c>
      <c r="E14" s="12" t="s">
        <v>7</v>
      </c>
    </row>
    <row r="15" spans="1:5">
      <c r="A15" s="17" t="s">
        <v>53</v>
      </c>
      <c r="B15" s="12" t="s">
        <v>18</v>
      </c>
      <c r="C15" s="12" t="s">
        <v>40</v>
      </c>
      <c r="D15" s="12">
        <v>1</v>
      </c>
      <c r="E15" s="12" t="s">
        <v>18</v>
      </c>
    </row>
    <row r="16" spans="1:5">
      <c r="A16" s="14" t="s">
        <v>54</v>
      </c>
      <c r="B16" s="12" t="s">
        <v>19</v>
      </c>
      <c r="C16" s="12" t="s">
        <v>40</v>
      </c>
      <c r="D16" s="12">
        <v>1</v>
      </c>
      <c r="E16" s="12" t="s">
        <v>19</v>
      </c>
    </row>
    <row r="17" spans="1:5">
      <c r="A17" s="12" t="s">
        <v>55</v>
      </c>
      <c r="B17" s="12" t="s">
        <v>20</v>
      </c>
      <c r="C17" s="12" t="s">
        <v>40</v>
      </c>
      <c r="D17" s="12">
        <v>1</v>
      </c>
      <c r="E17" s="12" t="s">
        <v>20</v>
      </c>
    </row>
    <row r="18" spans="1:5">
      <c r="A18" s="12" t="s">
        <v>56</v>
      </c>
      <c r="B18" s="12" t="s">
        <v>21</v>
      </c>
      <c r="C18" s="12" t="s">
        <v>40</v>
      </c>
      <c r="D18" s="12">
        <v>1</v>
      </c>
      <c r="E18" s="12" t="s">
        <v>21</v>
      </c>
    </row>
    <row r="19" spans="1:5">
      <c r="A19" s="13" t="s">
        <v>57</v>
      </c>
      <c r="B19" s="12" t="s">
        <v>22</v>
      </c>
      <c r="C19" s="12" t="s">
        <v>40</v>
      </c>
      <c r="D19" s="12">
        <v>1</v>
      </c>
      <c r="E19" s="12" t="s">
        <v>21</v>
      </c>
    </row>
    <row r="20" spans="1:5">
      <c r="A20" s="12" t="s">
        <v>58</v>
      </c>
      <c r="B20" s="12" t="s">
        <v>23</v>
      </c>
      <c r="C20" s="12" t="s">
        <v>40</v>
      </c>
      <c r="D20" s="12">
        <v>1</v>
      </c>
      <c r="E20" s="12" t="s">
        <v>23</v>
      </c>
    </row>
    <row r="21" spans="1:5">
      <c r="A21" s="12" t="s">
        <v>59</v>
      </c>
      <c r="B21" s="12" t="s">
        <v>24</v>
      </c>
      <c r="C21" s="12" t="s">
        <v>40</v>
      </c>
      <c r="D21" s="12">
        <v>1</v>
      </c>
      <c r="E21" s="12" t="s">
        <v>24</v>
      </c>
    </row>
    <row r="22" spans="1:5">
      <c r="A22" s="12" t="s">
        <v>60</v>
      </c>
      <c r="B22" s="12" t="s">
        <v>25</v>
      </c>
      <c r="C22" s="12" t="s">
        <v>40</v>
      </c>
      <c r="D22" s="12">
        <v>1</v>
      </c>
      <c r="E22" s="12" t="s">
        <v>25</v>
      </c>
    </row>
    <row r="23" spans="1:5">
      <c r="A23" s="12" t="s">
        <v>61</v>
      </c>
      <c r="B23" s="12" t="s">
        <v>26</v>
      </c>
      <c r="C23" s="12" t="s">
        <v>40</v>
      </c>
      <c r="D23" s="12">
        <v>1</v>
      </c>
      <c r="E23" s="12" t="s">
        <v>27</v>
      </c>
    </row>
    <row r="24" spans="1:5">
      <c r="A24" s="12" t="s">
        <v>62</v>
      </c>
      <c r="B24" s="12" t="s">
        <v>28</v>
      </c>
      <c r="C24" s="12" t="s">
        <v>40</v>
      </c>
      <c r="D24" s="12">
        <v>1</v>
      </c>
      <c r="E24" s="12" t="s">
        <v>27</v>
      </c>
    </row>
    <row r="25" spans="1:5">
      <c r="A25" s="12" t="s">
        <v>63</v>
      </c>
      <c r="B25" s="12" t="s">
        <v>29</v>
      </c>
      <c r="C25" s="12" t="s">
        <v>40</v>
      </c>
      <c r="D25" s="12">
        <v>1</v>
      </c>
      <c r="E25" s="12" t="s">
        <v>18</v>
      </c>
    </row>
    <row r="26" spans="1:5">
      <c r="A26" s="12" t="s">
        <v>64</v>
      </c>
      <c r="B26" s="12" t="s">
        <v>30</v>
      </c>
      <c r="C26" s="12" t="s">
        <v>40</v>
      </c>
      <c r="D26" s="12">
        <v>1</v>
      </c>
      <c r="E26" s="12" t="s">
        <v>31</v>
      </c>
    </row>
    <row r="27" spans="1:5">
      <c r="A27" s="12" t="s">
        <v>65</v>
      </c>
      <c r="B27" s="12" t="s">
        <v>32</v>
      </c>
      <c r="C27" s="12" t="s">
        <v>40</v>
      </c>
      <c r="D27" s="12">
        <v>1</v>
      </c>
      <c r="E27" s="12" t="s">
        <v>32</v>
      </c>
    </row>
    <row r="28" spans="1:5">
      <c r="A28" s="12" t="s">
        <v>66</v>
      </c>
      <c r="B28" s="12" t="s">
        <v>31</v>
      </c>
      <c r="C28" s="12" t="s">
        <v>40</v>
      </c>
      <c r="D28" s="12">
        <v>1</v>
      </c>
      <c r="E28" s="12" t="s">
        <v>31</v>
      </c>
    </row>
    <row r="29" spans="1:5">
      <c r="A29" s="13" t="s">
        <v>67</v>
      </c>
      <c r="B29" s="12" t="s">
        <v>33</v>
      </c>
      <c r="C29" s="12" t="s">
        <v>40</v>
      </c>
      <c r="D29" s="12">
        <v>1</v>
      </c>
      <c r="E29" s="12" t="s">
        <v>34</v>
      </c>
    </row>
    <row r="30" spans="1:5" ht="16.5">
      <c r="A30" s="19" t="s">
        <v>68</v>
      </c>
      <c r="B30" s="12" t="s">
        <v>35</v>
      </c>
      <c r="C30" s="12" t="s">
        <v>40</v>
      </c>
      <c r="D30" s="12">
        <v>1</v>
      </c>
      <c r="E30" s="12" t="s">
        <v>35</v>
      </c>
    </row>
    <row r="31" spans="1:5">
      <c r="A31" s="12" t="s">
        <v>69</v>
      </c>
      <c r="B31" s="12" t="s">
        <v>36</v>
      </c>
      <c r="C31" s="12" t="s">
        <v>40</v>
      </c>
      <c r="D31" s="12">
        <v>1</v>
      </c>
      <c r="E31" s="12" t="s">
        <v>36</v>
      </c>
    </row>
    <row r="32" spans="1:5">
      <c r="A32" s="12" t="s">
        <v>70</v>
      </c>
      <c r="B32" s="12" t="s">
        <v>37</v>
      </c>
      <c r="C32" s="12" t="s">
        <v>40</v>
      </c>
      <c r="D32" s="12">
        <v>1</v>
      </c>
      <c r="E32" s="12" t="s">
        <v>37</v>
      </c>
    </row>
    <row r="33" spans="1:5">
      <c r="A33" s="12" t="s">
        <v>71</v>
      </c>
      <c r="B33" s="12" t="s">
        <v>38</v>
      </c>
      <c r="C33" s="12" t="s">
        <v>40</v>
      </c>
      <c r="D33" s="12">
        <v>1</v>
      </c>
      <c r="E33" s="12" t="s">
        <v>38</v>
      </c>
    </row>
    <row r="34" spans="1:5">
      <c r="A34" s="12" t="s">
        <v>72</v>
      </c>
      <c r="B34" s="12" t="s">
        <v>39</v>
      </c>
      <c r="C34" s="12" t="s">
        <v>40</v>
      </c>
      <c r="D34" s="12">
        <v>1</v>
      </c>
      <c r="E34" s="12" t="s">
        <v>39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2"/>
  <sheetViews>
    <sheetView zoomScale="72" zoomScaleNormal="72" workbookViewId="0">
      <pane xSplit="1" topLeftCell="B1" activePane="topRight" state="frozen"/>
      <selection pane="topRight" activeCell="M48" sqref="M48"/>
    </sheetView>
  </sheetViews>
  <sheetFormatPr defaultColWidth="8.5703125" defaultRowHeight="15"/>
  <cols>
    <col min="1" max="1" width="12.42578125" style="1" bestFit="1" customWidth="1"/>
    <col min="2" max="10" width="8.5703125" style="1"/>
    <col min="11" max="11" width="10.5703125" style="1" customWidth="1"/>
    <col min="12" max="12" width="8.5703125" style="1"/>
    <col min="13" max="13" width="9.140625" style="1" customWidth="1"/>
    <col min="14" max="16384" width="8.5703125" style="1"/>
  </cols>
  <sheetData>
    <row r="1" spans="1:34">
      <c r="A1" s="2" t="s">
        <v>75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23</v>
      </c>
      <c r="U1" s="3" t="s">
        <v>24</v>
      </c>
      <c r="V1" s="3" t="s">
        <v>25</v>
      </c>
      <c r="W1" s="3" t="s">
        <v>26</v>
      </c>
      <c r="X1" s="3" t="s">
        <v>28</v>
      </c>
      <c r="Y1" s="3" t="s">
        <v>29</v>
      </c>
      <c r="Z1" s="3" t="s">
        <v>30</v>
      </c>
      <c r="AA1" s="3" t="s">
        <v>32</v>
      </c>
      <c r="AB1" s="3" t="s">
        <v>31</v>
      </c>
      <c r="AC1" s="3" t="s">
        <v>33</v>
      </c>
      <c r="AD1" s="3" t="s">
        <v>35</v>
      </c>
      <c r="AE1" s="3" t="s">
        <v>36</v>
      </c>
      <c r="AF1" s="3" t="s">
        <v>37</v>
      </c>
      <c r="AG1" s="3" t="s">
        <v>38</v>
      </c>
      <c r="AH1" s="3" t="s">
        <v>39</v>
      </c>
    </row>
    <row r="2" spans="1:34">
      <c r="A2" s="4">
        <v>42369</v>
      </c>
      <c r="B2" s="5">
        <v>10</v>
      </c>
      <c r="C2" s="5">
        <v>15.2</v>
      </c>
      <c r="D2" s="5">
        <v>49.7</v>
      </c>
      <c r="E2" s="5">
        <v>6.9</v>
      </c>
      <c r="F2" s="5">
        <v>1.6</v>
      </c>
      <c r="G2" s="5">
        <v>-5.9</v>
      </c>
      <c r="H2" s="5">
        <v>13.3</v>
      </c>
      <c r="I2" s="5">
        <v>14.3</v>
      </c>
      <c r="J2" s="5">
        <v>-0.14269324537501801</v>
      </c>
      <c r="K2" s="5">
        <v>4.05</v>
      </c>
      <c r="L2" s="5">
        <v>-0.97799499999999995</v>
      </c>
      <c r="M2" s="5">
        <v>-0.75643000000000005</v>
      </c>
      <c r="N2" s="5">
        <v>6</v>
      </c>
      <c r="O2" s="5">
        <v>11.1</v>
      </c>
      <c r="P2" s="5">
        <v>4.3</v>
      </c>
      <c r="Q2" s="5">
        <v>8.9</v>
      </c>
      <c r="R2" s="5">
        <v>596.30579999999998</v>
      </c>
      <c r="S2" s="5">
        <v>0.19461568727697601</v>
      </c>
      <c r="T2" s="5">
        <v>-7.89</v>
      </c>
      <c r="U2" s="5">
        <v>-1.89</v>
      </c>
      <c r="V2" s="5">
        <v>6.4935999999999998</v>
      </c>
      <c r="W2" s="5">
        <v>3.0851999999999999</v>
      </c>
      <c r="X2" s="5">
        <v>3.0019999999999998</v>
      </c>
      <c r="Y2" s="5">
        <v>10.7</v>
      </c>
      <c r="Z2" s="5">
        <v>-1.43</v>
      </c>
      <c r="AA2" s="5">
        <v>5.9</v>
      </c>
      <c r="AB2" s="5">
        <v>0.52</v>
      </c>
      <c r="AC2" s="5">
        <v>-5.4618084622049999E-2</v>
      </c>
      <c r="AD2" s="5">
        <v>93.34</v>
      </c>
      <c r="AE2" s="5">
        <v>1.1000000000000001</v>
      </c>
      <c r="AF2" s="5">
        <v>0.3</v>
      </c>
      <c r="AG2" s="5">
        <v>0.43719999999999998</v>
      </c>
      <c r="AH2" s="5">
        <v>103.7</v>
      </c>
    </row>
    <row r="3" spans="1:34">
      <c r="A3" s="4">
        <v>42460</v>
      </c>
      <c r="B3" s="5">
        <v>10.7</v>
      </c>
      <c r="C3" s="5">
        <v>22.1</v>
      </c>
      <c r="D3" s="5">
        <v>50.2</v>
      </c>
      <c r="E3" s="5">
        <v>6.9</v>
      </c>
      <c r="F3" s="5">
        <v>2.3013910000000002</v>
      </c>
      <c r="G3" s="5">
        <v>-4.3</v>
      </c>
      <c r="H3" s="5">
        <v>13.4</v>
      </c>
      <c r="I3" s="5">
        <v>14.7</v>
      </c>
      <c r="J3" s="5">
        <v>0.161016949152542</v>
      </c>
      <c r="K3" s="5">
        <v>4.04</v>
      </c>
      <c r="L3" s="5">
        <v>-0.24691399999999999</v>
      </c>
      <c r="M3" s="5">
        <v>-1.8518520000000001</v>
      </c>
      <c r="N3" s="5">
        <v>5.8</v>
      </c>
      <c r="O3" s="5">
        <v>10.5</v>
      </c>
      <c r="P3" s="5">
        <v>4.3</v>
      </c>
      <c r="Q3" s="5">
        <v>8.6999999999999993</v>
      </c>
      <c r="R3" s="5">
        <v>249.10409999999999</v>
      </c>
      <c r="S3" s="5">
        <v>8.9006414842371306</v>
      </c>
      <c r="T3" s="5">
        <v>-8.14</v>
      </c>
      <c r="U3" s="5">
        <v>7.53</v>
      </c>
      <c r="V3" s="5">
        <v>6.4611999999999998</v>
      </c>
      <c r="W3" s="5">
        <v>2.8248000000000002</v>
      </c>
      <c r="X3" s="5">
        <v>2.8069999999999999</v>
      </c>
      <c r="Y3" s="5">
        <v>10.3</v>
      </c>
      <c r="Z3" s="5">
        <v>0.15</v>
      </c>
      <c r="AA3" s="5">
        <v>6.8</v>
      </c>
      <c r="AB3" s="5">
        <v>3.24</v>
      </c>
      <c r="AC3" s="5">
        <v>1.6838651180864399E-2</v>
      </c>
      <c r="AD3" s="5">
        <v>100.29</v>
      </c>
      <c r="AE3" s="5">
        <v>3.7</v>
      </c>
      <c r="AF3" s="5">
        <v>3.1</v>
      </c>
      <c r="AG3" s="5">
        <v>0.73089999999999999</v>
      </c>
      <c r="AH3" s="5">
        <v>100</v>
      </c>
    </row>
    <row r="4" spans="1:34">
      <c r="A4" s="4">
        <v>42551</v>
      </c>
      <c r="B4" s="5">
        <v>9</v>
      </c>
      <c r="C4" s="5">
        <v>24.6</v>
      </c>
      <c r="D4" s="5">
        <v>50</v>
      </c>
      <c r="E4" s="5">
        <v>6.8</v>
      </c>
      <c r="F4" s="5">
        <v>1.8795029999999999</v>
      </c>
      <c r="G4" s="5">
        <v>-2.6</v>
      </c>
      <c r="H4" s="5">
        <v>11.8</v>
      </c>
      <c r="I4" s="5">
        <v>14.3</v>
      </c>
      <c r="J4" s="5">
        <v>7.7619865687958797E-2</v>
      </c>
      <c r="K4" s="5">
        <v>4.05</v>
      </c>
      <c r="L4" s="5">
        <v>0.247525</v>
      </c>
      <c r="M4" s="5">
        <v>-0.13927600000000001</v>
      </c>
      <c r="N4" s="5">
        <v>6.2</v>
      </c>
      <c r="O4" s="5">
        <v>10.6</v>
      </c>
      <c r="P4" s="5">
        <v>4.3</v>
      </c>
      <c r="Q4" s="5">
        <v>8.6999999999999993</v>
      </c>
      <c r="R4" s="5">
        <v>453.42239999999998</v>
      </c>
      <c r="S4" s="5">
        <v>3.1879623391665398E-3</v>
      </c>
      <c r="T4" s="5">
        <v>-9.06</v>
      </c>
      <c r="U4" s="5">
        <v>-6.83</v>
      </c>
      <c r="V4" s="5">
        <v>6.6311999999999998</v>
      </c>
      <c r="W4" s="5">
        <v>2.9659</v>
      </c>
      <c r="X4" s="5">
        <v>2.887</v>
      </c>
      <c r="Y4" s="5">
        <v>10.3</v>
      </c>
      <c r="Z4" s="5">
        <v>0.52934300000000001</v>
      </c>
      <c r="AA4" s="5">
        <v>6.2</v>
      </c>
      <c r="AB4" s="5">
        <v>2.6750289999999999</v>
      </c>
      <c r="AC4" s="5">
        <v>7.5856467380267601E-3</v>
      </c>
      <c r="AD4" s="5">
        <v>100.92</v>
      </c>
      <c r="AE4" s="5">
        <v>4.7</v>
      </c>
      <c r="AF4" s="5">
        <v>5.7</v>
      </c>
      <c r="AG4" s="5">
        <v>0.26869999999999999</v>
      </c>
      <c r="AH4" s="5">
        <v>102.9</v>
      </c>
    </row>
    <row r="5" spans="1:34">
      <c r="A5" s="4">
        <v>42643</v>
      </c>
      <c r="B5" s="5">
        <v>8.1999999999999993</v>
      </c>
      <c r="C5" s="5">
        <v>24.7</v>
      </c>
      <c r="D5" s="5">
        <v>50.4</v>
      </c>
      <c r="E5" s="5">
        <v>6.8</v>
      </c>
      <c r="F5" s="5">
        <v>1.920226</v>
      </c>
      <c r="G5" s="5">
        <v>0.1</v>
      </c>
      <c r="H5" s="5">
        <v>11.5</v>
      </c>
      <c r="I5" s="5">
        <v>13</v>
      </c>
      <c r="J5" s="5">
        <v>0.161904761904762</v>
      </c>
      <c r="K5" s="5">
        <v>4.04</v>
      </c>
      <c r="L5" s="5">
        <v>-0.24691399999999999</v>
      </c>
      <c r="M5" s="5">
        <v>9.3809000000000003E-2</v>
      </c>
      <c r="N5" s="5">
        <v>6.1</v>
      </c>
      <c r="O5" s="5">
        <v>10.7</v>
      </c>
      <c r="P5" s="5">
        <v>4.3</v>
      </c>
      <c r="Q5" s="5">
        <v>8.4</v>
      </c>
      <c r="R5" s="5">
        <v>404.30200000000002</v>
      </c>
      <c r="S5" s="5">
        <v>-0.321703989260059</v>
      </c>
      <c r="T5" s="5">
        <v>-1.59</v>
      </c>
      <c r="U5" s="5">
        <v>-10.48</v>
      </c>
      <c r="V5" s="5">
        <v>6.6778000000000004</v>
      </c>
      <c r="W5" s="5">
        <v>2.8014999999999999</v>
      </c>
      <c r="X5" s="5">
        <v>2.7410000000000001</v>
      </c>
      <c r="Y5" s="5">
        <v>10.4</v>
      </c>
      <c r="Z5" s="5">
        <v>1.963535</v>
      </c>
      <c r="AA5" s="5">
        <v>6.1</v>
      </c>
      <c r="AB5" s="5">
        <v>4.5173180000000004</v>
      </c>
      <c r="AC5" s="5">
        <v>3.1035421519102199E-2</v>
      </c>
      <c r="AD5" s="5">
        <v>100.54</v>
      </c>
      <c r="AE5" s="5">
        <v>7.2</v>
      </c>
      <c r="AF5" s="5">
        <v>9.3000000000000007</v>
      </c>
      <c r="AG5" s="5">
        <v>1.0127999999999999</v>
      </c>
      <c r="AH5" s="5">
        <v>104.6</v>
      </c>
    </row>
    <row r="6" spans="1:34">
      <c r="A6" s="4">
        <v>42735</v>
      </c>
      <c r="B6" s="5">
        <v>8.1</v>
      </c>
      <c r="C6" s="5">
        <v>21.4</v>
      </c>
      <c r="D6" s="5">
        <v>51.4</v>
      </c>
      <c r="E6" s="5">
        <v>6.9</v>
      </c>
      <c r="F6" s="5">
        <v>2.0765449999999999</v>
      </c>
      <c r="G6" s="5">
        <v>5.5</v>
      </c>
      <c r="H6" s="5">
        <v>11.3</v>
      </c>
      <c r="I6" s="5">
        <v>13.5</v>
      </c>
      <c r="J6" s="5">
        <v>0.73971227835396502</v>
      </c>
      <c r="K6" s="5">
        <v>4.0199999999999996</v>
      </c>
      <c r="L6" s="5">
        <v>-0.74074099999999998</v>
      </c>
      <c r="M6" s="5">
        <v>0.15243899999999999</v>
      </c>
      <c r="N6" s="5">
        <v>6</v>
      </c>
      <c r="O6" s="5">
        <v>10.9</v>
      </c>
      <c r="P6" s="5">
        <v>4.3</v>
      </c>
      <c r="Q6" s="5">
        <v>8.4</v>
      </c>
      <c r="R6" s="5">
        <v>396.26220000000001</v>
      </c>
      <c r="S6" s="5">
        <v>-0.33547149801326798</v>
      </c>
      <c r="T6" s="5">
        <v>3.65</v>
      </c>
      <c r="U6" s="5">
        <v>-6.29</v>
      </c>
      <c r="V6" s="5">
        <v>6.9370000000000003</v>
      </c>
      <c r="W6" s="5">
        <v>3.2726000000000002</v>
      </c>
      <c r="X6" s="5">
        <v>3.3058999999999998</v>
      </c>
      <c r="Y6" s="5">
        <v>10.4</v>
      </c>
      <c r="Z6" s="5">
        <v>2.8828209999999999</v>
      </c>
      <c r="AA6" s="5">
        <v>6</v>
      </c>
      <c r="AB6" s="5">
        <v>5.0110939999999999</v>
      </c>
      <c r="AC6" s="5">
        <v>4.42224569688685E-2</v>
      </c>
      <c r="AD6" s="5">
        <v>101.02</v>
      </c>
      <c r="AE6" s="5">
        <v>7.9</v>
      </c>
      <c r="AF6" s="5">
        <v>10.8</v>
      </c>
      <c r="AG6" s="5">
        <v>1.5204</v>
      </c>
      <c r="AH6" s="5">
        <v>108.4</v>
      </c>
    </row>
    <row r="7" spans="1:34">
      <c r="A7" s="4">
        <v>42825</v>
      </c>
      <c r="B7" s="5">
        <v>9.1999999999999993</v>
      </c>
      <c r="C7" s="5">
        <v>18.8</v>
      </c>
      <c r="D7" s="5">
        <v>51.8</v>
      </c>
      <c r="E7" s="5">
        <v>7</v>
      </c>
      <c r="F7" s="5">
        <v>0.9</v>
      </c>
      <c r="G7" s="5">
        <v>7.6</v>
      </c>
      <c r="H7" s="5">
        <v>10.1</v>
      </c>
      <c r="I7" s="5">
        <v>12.4</v>
      </c>
      <c r="J7" s="5">
        <v>-0.25547445255474499</v>
      </c>
      <c r="K7" s="5">
        <v>3.97</v>
      </c>
      <c r="L7" s="5">
        <v>-1.7326729999999999</v>
      </c>
      <c r="M7" s="5">
        <v>5.031447</v>
      </c>
      <c r="N7" s="5">
        <v>6.1</v>
      </c>
      <c r="O7" s="5">
        <v>10.9</v>
      </c>
      <c r="P7" s="5">
        <v>4.3</v>
      </c>
      <c r="Q7" s="5">
        <v>8.5</v>
      </c>
      <c r="R7" s="5">
        <v>227.07</v>
      </c>
      <c r="S7" s="5">
        <v>-8.8453381538079801E-2</v>
      </c>
      <c r="T7" s="5">
        <v>20.239999999999998</v>
      </c>
      <c r="U7" s="5">
        <v>15.57</v>
      </c>
      <c r="V7" s="5">
        <v>6.8993000000000002</v>
      </c>
      <c r="W7" s="5">
        <v>4.3929999999999998</v>
      </c>
      <c r="X7" s="5">
        <v>4.3501000000000003</v>
      </c>
      <c r="Y7" s="5">
        <v>10</v>
      </c>
      <c r="Z7" s="5">
        <v>7.5827419999999996</v>
      </c>
      <c r="AA7" s="5">
        <v>7.6</v>
      </c>
      <c r="AB7" s="5">
        <v>6.9041689999999996</v>
      </c>
      <c r="AC7" s="5">
        <v>1.89942394519695E-2</v>
      </c>
      <c r="AD7" s="5">
        <v>101.12</v>
      </c>
      <c r="AE7" s="5">
        <v>7.8</v>
      </c>
      <c r="AF7" s="5">
        <v>10.3</v>
      </c>
      <c r="AG7" s="5">
        <v>0.67600000000000005</v>
      </c>
      <c r="AH7" s="5">
        <v>111</v>
      </c>
    </row>
    <row r="8" spans="1:34">
      <c r="A8" s="4">
        <v>42916</v>
      </c>
      <c r="B8" s="5">
        <v>8.6</v>
      </c>
      <c r="C8" s="5">
        <v>15</v>
      </c>
      <c r="D8" s="5">
        <v>51.7</v>
      </c>
      <c r="E8" s="5">
        <v>7</v>
      </c>
      <c r="F8" s="5">
        <v>1.5</v>
      </c>
      <c r="G8" s="5">
        <v>5.5</v>
      </c>
      <c r="H8" s="5">
        <v>9.1</v>
      </c>
      <c r="I8" s="5">
        <v>12.9</v>
      </c>
      <c r="J8" s="5">
        <v>0.115942028985507</v>
      </c>
      <c r="K8" s="5">
        <v>3.95</v>
      </c>
      <c r="L8" s="5">
        <v>-2.4691360000000002</v>
      </c>
      <c r="M8" s="5">
        <v>2.5104600000000001</v>
      </c>
      <c r="N8" s="5">
        <v>6.2</v>
      </c>
      <c r="O8" s="5">
        <v>11</v>
      </c>
      <c r="P8" s="5">
        <v>4.3</v>
      </c>
      <c r="Q8" s="5">
        <v>8.8000000000000007</v>
      </c>
      <c r="R8" s="5">
        <v>412.18</v>
      </c>
      <c r="S8" s="5">
        <v>-9.0958011778862202E-2</v>
      </c>
      <c r="T8" s="5">
        <v>16.97</v>
      </c>
      <c r="U8" s="5">
        <v>10.28</v>
      </c>
      <c r="V8" s="5">
        <v>6.7744</v>
      </c>
      <c r="W8" s="5">
        <v>4.5008999999999997</v>
      </c>
      <c r="X8" s="5">
        <v>4.4607999999999999</v>
      </c>
      <c r="Y8" s="5">
        <v>10.4</v>
      </c>
      <c r="Z8" s="5">
        <v>6.1229319999999996</v>
      </c>
      <c r="AA8" s="5">
        <v>7.6</v>
      </c>
      <c r="AB8" s="5">
        <v>6.3427090000000002</v>
      </c>
      <c r="AC8" s="5">
        <v>5.4153651268911397E-2</v>
      </c>
      <c r="AD8" s="5">
        <v>101.38</v>
      </c>
      <c r="AE8" s="5">
        <v>7.9</v>
      </c>
      <c r="AF8" s="5">
        <v>9.6</v>
      </c>
      <c r="AG8" s="5">
        <v>0.89639999999999997</v>
      </c>
      <c r="AH8" s="5">
        <v>113.3</v>
      </c>
    </row>
    <row r="9" spans="1:34">
      <c r="A9" s="4">
        <v>43008</v>
      </c>
      <c r="B9" s="5">
        <v>7.5</v>
      </c>
      <c r="C9" s="5">
        <v>14</v>
      </c>
      <c r="D9" s="5">
        <v>52.4</v>
      </c>
      <c r="E9" s="5">
        <v>6.9</v>
      </c>
      <c r="F9" s="5">
        <v>1.6</v>
      </c>
      <c r="G9" s="5">
        <v>6.9</v>
      </c>
      <c r="H9" s="5">
        <v>9</v>
      </c>
      <c r="I9" s="5">
        <v>13.1</v>
      </c>
      <c r="J9" s="5">
        <v>4.0983606557376998E-2</v>
      </c>
      <c r="K9" s="5">
        <v>3.95</v>
      </c>
      <c r="L9" s="5">
        <v>-2.2277230000000001</v>
      </c>
      <c r="M9" s="5">
        <v>2.8116210000000001</v>
      </c>
      <c r="N9" s="5">
        <v>5.8</v>
      </c>
      <c r="O9" s="5">
        <v>10.3</v>
      </c>
      <c r="P9" s="5">
        <v>4.3</v>
      </c>
      <c r="Q9" s="5">
        <v>9.1</v>
      </c>
      <c r="R9" s="5">
        <v>273.76</v>
      </c>
      <c r="S9" s="5">
        <v>-0.32288239979025601</v>
      </c>
      <c r="T9" s="5">
        <v>19.27</v>
      </c>
      <c r="U9" s="5">
        <v>7.91</v>
      </c>
      <c r="V9" s="5">
        <v>6.6493000000000002</v>
      </c>
      <c r="W9" s="5">
        <v>4.3564999999999996</v>
      </c>
      <c r="X9" s="5">
        <v>4.0693000000000001</v>
      </c>
      <c r="Y9" s="5">
        <v>10.4</v>
      </c>
      <c r="Z9" s="5">
        <v>6.0198179999999999</v>
      </c>
      <c r="AA9" s="5">
        <v>6.6</v>
      </c>
      <c r="AB9" s="5">
        <v>6.8853689999999999</v>
      </c>
      <c r="AC9" s="5">
        <v>5.3645298518409802E-2</v>
      </c>
      <c r="AD9" s="5">
        <v>101.5</v>
      </c>
      <c r="AE9" s="5">
        <v>5.7</v>
      </c>
      <c r="AF9" s="5">
        <v>6.5</v>
      </c>
      <c r="AG9" s="5">
        <v>0.98729999999999996</v>
      </c>
      <c r="AH9" s="5">
        <v>118.6</v>
      </c>
    </row>
    <row r="10" spans="1:34">
      <c r="A10" s="4">
        <v>43100</v>
      </c>
      <c r="B10" s="5">
        <v>7.2</v>
      </c>
      <c r="C10" s="5">
        <v>11.8</v>
      </c>
      <c r="D10" s="5">
        <v>51.6</v>
      </c>
      <c r="E10" s="5">
        <v>6.8</v>
      </c>
      <c r="F10" s="5">
        <v>1.8</v>
      </c>
      <c r="G10" s="5">
        <v>4.9000000000000004</v>
      </c>
      <c r="H10" s="5">
        <v>8.1</v>
      </c>
      <c r="I10" s="5">
        <v>12.7</v>
      </c>
      <c r="J10" s="5">
        <v>-0.43807692307692297</v>
      </c>
      <c r="K10" s="5">
        <v>3.9</v>
      </c>
      <c r="L10" s="5">
        <v>-2.9850750000000001</v>
      </c>
      <c r="M10" s="5">
        <v>2.8158300000000001</v>
      </c>
      <c r="N10" s="5">
        <v>5.4</v>
      </c>
      <c r="O10" s="5">
        <v>9.4</v>
      </c>
      <c r="P10" s="5">
        <v>4.3</v>
      </c>
      <c r="Q10" s="5">
        <v>9</v>
      </c>
      <c r="R10" s="5">
        <v>538.5</v>
      </c>
      <c r="S10" s="5">
        <v>0.35894869609061902</v>
      </c>
      <c r="T10" s="5">
        <v>4.84</v>
      </c>
      <c r="U10" s="5">
        <v>10.73</v>
      </c>
      <c r="V10" s="5">
        <v>6.5342000000000002</v>
      </c>
      <c r="W10" s="5">
        <v>4.9132999999999996</v>
      </c>
      <c r="X10" s="5">
        <v>4.9352</v>
      </c>
      <c r="Y10" s="5">
        <v>10.199999999999999</v>
      </c>
      <c r="Z10" s="5">
        <v>5.55</v>
      </c>
      <c r="AA10" s="5">
        <v>6.2</v>
      </c>
      <c r="AB10" s="5">
        <v>6.57</v>
      </c>
      <c r="AC10" s="5">
        <v>-2.5541706496860499E-3</v>
      </c>
      <c r="AD10" s="5">
        <v>101.77</v>
      </c>
      <c r="AE10" s="5">
        <v>5</v>
      </c>
      <c r="AF10" s="5">
        <v>5.8</v>
      </c>
      <c r="AG10" s="5">
        <v>1.4211</v>
      </c>
      <c r="AH10" s="5">
        <v>122.6</v>
      </c>
    </row>
    <row r="11" spans="1:34">
      <c r="A11" s="4">
        <v>43190</v>
      </c>
      <c r="B11" s="5">
        <v>7.5</v>
      </c>
      <c r="C11" s="5">
        <v>7.1</v>
      </c>
      <c r="D11" s="5">
        <v>51.5</v>
      </c>
      <c r="E11" s="5">
        <v>6.9</v>
      </c>
      <c r="F11" s="5">
        <v>2.1</v>
      </c>
      <c r="G11" s="5">
        <v>3.1</v>
      </c>
      <c r="H11" s="5">
        <v>8.1999999999999993</v>
      </c>
      <c r="I11" s="5">
        <v>12.8</v>
      </c>
      <c r="J11" s="5">
        <v>9.8039215686274495E-2</v>
      </c>
      <c r="K11" s="5">
        <v>3.89</v>
      </c>
      <c r="L11" s="5">
        <v>-2.0151129999999999</v>
      </c>
      <c r="M11" s="5">
        <v>-1.197605</v>
      </c>
      <c r="N11" s="5">
        <v>6.2</v>
      </c>
      <c r="O11" s="5">
        <v>10.1</v>
      </c>
      <c r="P11" s="5">
        <v>4.3</v>
      </c>
      <c r="Q11" s="5">
        <v>8.8000000000000007</v>
      </c>
      <c r="R11" s="5">
        <v>-57.94</v>
      </c>
      <c r="S11" s="5">
        <v>-1.2551636059364999</v>
      </c>
      <c r="T11" s="5">
        <v>14.79</v>
      </c>
      <c r="U11" s="5">
        <v>-2.98</v>
      </c>
      <c r="V11" s="5">
        <v>6.2881</v>
      </c>
      <c r="W11" s="5">
        <v>4.4615</v>
      </c>
      <c r="X11" s="5">
        <v>4.2884000000000002</v>
      </c>
      <c r="Y11" s="5">
        <v>9.8000000000000007</v>
      </c>
      <c r="Z11" s="5">
        <v>6.72</v>
      </c>
      <c r="AA11" s="5">
        <v>6</v>
      </c>
      <c r="AB11" s="5">
        <v>9.83</v>
      </c>
      <c r="AC11" s="5">
        <v>2.7569970136815E-2</v>
      </c>
      <c r="AD11" s="5">
        <v>101.52</v>
      </c>
      <c r="AE11" s="5">
        <v>4.3</v>
      </c>
      <c r="AF11" s="5">
        <v>5.5</v>
      </c>
      <c r="AG11" s="5">
        <v>1.4399</v>
      </c>
      <c r="AH11" s="5">
        <v>122.3</v>
      </c>
    </row>
    <row r="12" spans="1:34">
      <c r="A12" s="4">
        <v>43281</v>
      </c>
      <c r="B12" s="5">
        <v>6</v>
      </c>
      <c r="C12" s="5">
        <v>6.6</v>
      </c>
      <c r="D12" s="5">
        <v>51.5</v>
      </c>
      <c r="E12" s="5">
        <v>6.9</v>
      </c>
      <c r="F12" s="5">
        <v>1.9</v>
      </c>
      <c r="G12" s="5">
        <v>4.7</v>
      </c>
      <c r="H12" s="5">
        <v>8</v>
      </c>
      <c r="I12" s="5">
        <v>12.7</v>
      </c>
      <c r="J12" s="5">
        <v>0.19480519480519501</v>
      </c>
      <c r="K12" s="5">
        <v>3.83</v>
      </c>
      <c r="L12" s="5">
        <v>-3.0379749999999999</v>
      </c>
      <c r="M12" s="5">
        <v>2.3129249999999999</v>
      </c>
      <c r="N12" s="5">
        <v>5.9</v>
      </c>
      <c r="O12" s="5">
        <v>9</v>
      </c>
      <c r="P12" s="5">
        <v>4.3099999999999996</v>
      </c>
      <c r="Q12" s="5">
        <v>8.6999999999999993</v>
      </c>
      <c r="R12" s="5">
        <v>409.06</v>
      </c>
      <c r="S12" s="5">
        <v>-7.5695084671745499E-3</v>
      </c>
      <c r="T12" s="5">
        <v>13.78</v>
      </c>
      <c r="U12" s="5">
        <v>10.7</v>
      </c>
      <c r="V12" s="5">
        <v>6.6166</v>
      </c>
      <c r="W12" s="5">
        <v>4.1550000000000002</v>
      </c>
      <c r="X12" s="5">
        <v>4.0309999999999997</v>
      </c>
      <c r="Y12" s="5">
        <v>9.4</v>
      </c>
      <c r="Z12" s="5">
        <v>7.57</v>
      </c>
      <c r="AA12" s="5">
        <v>6</v>
      </c>
      <c r="AB12" s="5">
        <v>9.43</v>
      </c>
      <c r="AC12" s="5">
        <v>9.5109994401278097E-2</v>
      </c>
      <c r="AD12" s="5">
        <v>101.71</v>
      </c>
      <c r="AE12" s="5">
        <v>4.2</v>
      </c>
      <c r="AF12" s="5">
        <v>5.8</v>
      </c>
      <c r="AG12" s="5">
        <v>1.8405</v>
      </c>
      <c r="AH12" s="5">
        <v>118.2</v>
      </c>
    </row>
    <row r="13" spans="1:34">
      <c r="A13" s="4">
        <v>43373</v>
      </c>
      <c r="B13" s="5">
        <v>5.4</v>
      </c>
      <c r="C13" s="5">
        <v>4</v>
      </c>
      <c r="D13" s="5">
        <v>50.8</v>
      </c>
      <c r="E13" s="5">
        <v>6.7</v>
      </c>
      <c r="F13" s="5">
        <v>2.5</v>
      </c>
      <c r="G13" s="5">
        <v>3.6</v>
      </c>
      <c r="H13" s="5">
        <v>8.3000000000000007</v>
      </c>
      <c r="I13" s="5">
        <v>13.2</v>
      </c>
      <c r="J13" s="5">
        <v>8.6614173228346497E-2</v>
      </c>
      <c r="K13" s="5">
        <v>3.82</v>
      </c>
      <c r="L13" s="5">
        <v>-3.2909999999999999</v>
      </c>
      <c r="M13" s="5">
        <v>0.91157699999999997</v>
      </c>
      <c r="N13" s="5">
        <v>5.3</v>
      </c>
      <c r="O13" s="5">
        <v>9.1999999999999993</v>
      </c>
      <c r="P13" s="5">
        <v>4.3099999999999996</v>
      </c>
      <c r="Q13" s="5">
        <v>8.8000000000000007</v>
      </c>
      <c r="R13" s="5">
        <v>302.63</v>
      </c>
      <c r="S13" s="5">
        <v>0.105457334891876</v>
      </c>
      <c r="T13" s="5">
        <v>14.4</v>
      </c>
      <c r="U13" s="5">
        <v>13.87</v>
      </c>
      <c r="V13" s="5">
        <v>6.8956999999999997</v>
      </c>
      <c r="W13" s="5">
        <v>2.847</v>
      </c>
      <c r="X13" s="5">
        <v>2.802</v>
      </c>
      <c r="Y13" s="5">
        <v>9.3000000000000007</v>
      </c>
      <c r="Z13" s="5">
        <v>7.3</v>
      </c>
      <c r="AA13" s="5">
        <v>5.8</v>
      </c>
      <c r="AB13" s="5">
        <v>8.9</v>
      </c>
      <c r="AC13" s="5">
        <v>0.12555167276929299</v>
      </c>
      <c r="AD13" s="5">
        <v>102.03</v>
      </c>
      <c r="AE13" s="5">
        <v>6.9</v>
      </c>
      <c r="AF13" s="5">
        <v>8.9</v>
      </c>
      <c r="AG13" s="5">
        <v>2.6463000000000001</v>
      </c>
      <c r="AH13" s="5">
        <v>118.5</v>
      </c>
    </row>
    <row r="14" spans="1:34">
      <c r="A14" s="4">
        <v>43465</v>
      </c>
      <c r="B14" s="5">
        <v>5.9</v>
      </c>
      <c r="C14" s="5">
        <v>1.5</v>
      </c>
      <c r="D14" s="5">
        <v>49.4</v>
      </c>
      <c r="E14" s="5">
        <v>6.5</v>
      </c>
      <c r="F14" s="5">
        <v>1.9</v>
      </c>
      <c r="G14" s="5">
        <v>0.9</v>
      </c>
      <c r="H14" s="5">
        <v>8.1</v>
      </c>
      <c r="I14" s="5">
        <v>13.5</v>
      </c>
      <c r="J14" s="5">
        <v>0.84804928131416801</v>
      </c>
      <c r="K14" s="5">
        <v>3.8</v>
      </c>
      <c r="L14" s="5">
        <v>-2.5641029999999998</v>
      </c>
      <c r="M14" s="5">
        <v>0.74019199999999996</v>
      </c>
      <c r="N14" s="5">
        <v>5.8</v>
      </c>
      <c r="O14" s="5">
        <v>8.1608140000000002</v>
      </c>
      <c r="P14" s="5">
        <v>4.3099999999999996</v>
      </c>
      <c r="Q14" s="5">
        <v>8.6999999999999993</v>
      </c>
      <c r="R14" s="5">
        <v>568</v>
      </c>
      <c r="S14" s="5">
        <v>5.4781801299907201E-2</v>
      </c>
      <c r="T14" s="5">
        <v>-7.67</v>
      </c>
      <c r="U14" s="5">
        <v>-4.6100000000000003</v>
      </c>
      <c r="V14" s="5">
        <v>6.8482000000000003</v>
      </c>
      <c r="W14" s="5">
        <v>3.3460000000000001</v>
      </c>
      <c r="X14" s="5">
        <v>3.472</v>
      </c>
      <c r="Y14" s="5">
        <v>8.9817490000000006</v>
      </c>
      <c r="Z14" s="5">
        <v>7.17</v>
      </c>
      <c r="AA14" s="5">
        <v>5.7</v>
      </c>
      <c r="AB14" s="5">
        <v>8.49</v>
      </c>
      <c r="AC14" s="5">
        <v>0.13533789729592699</v>
      </c>
      <c r="AD14" s="5">
        <v>101.87</v>
      </c>
      <c r="AE14" s="5">
        <v>7.6</v>
      </c>
      <c r="AF14" s="5">
        <v>10.6</v>
      </c>
      <c r="AG14" s="5">
        <v>1.4330000000000001</v>
      </c>
      <c r="AH14" s="5">
        <v>123</v>
      </c>
    </row>
    <row r="15" spans="1:34">
      <c r="A15" s="4">
        <v>43555</v>
      </c>
      <c r="B15" s="5">
        <v>6.3</v>
      </c>
      <c r="C15" s="5">
        <v>4.5999999999999996</v>
      </c>
      <c r="D15" s="5">
        <v>50.5</v>
      </c>
      <c r="E15" s="5">
        <v>6.3</v>
      </c>
      <c r="F15" s="5">
        <v>2.2999999999999998</v>
      </c>
      <c r="G15" s="5">
        <v>0.4</v>
      </c>
      <c r="H15" s="5">
        <v>8.6</v>
      </c>
      <c r="I15" s="5">
        <v>13.7</v>
      </c>
      <c r="J15" s="5">
        <v>0.50892857142857095</v>
      </c>
      <c r="K15" s="5">
        <v>3.67</v>
      </c>
      <c r="L15" s="5">
        <v>-5.6555270000000002</v>
      </c>
      <c r="M15" s="5">
        <v>-1.818182</v>
      </c>
      <c r="N15" s="5">
        <v>5.3</v>
      </c>
      <c r="O15" s="5">
        <v>8.6999999999999993</v>
      </c>
      <c r="P15" s="5">
        <v>4.3099999999999996</v>
      </c>
      <c r="Q15" s="5">
        <v>8.6999999999999993</v>
      </c>
      <c r="R15" s="5">
        <v>313.67</v>
      </c>
      <c r="S15" s="5">
        <v>-6.4137038315498804</v>
      </c>
      <c r="T15" s="5">
        <v>-7.14</v>
      </c>
      <c r="U15" s="5">
        <v>13.99</v>
      </c>
      <c r="V15" s="5">
        <v>6.7335000000000003</v>
      </c>
      <c r="W15" s="5">
        <v>2.8010000000000002</v>
      </c>
      <c r="X15" s="5">
        <v>2.819</v>
      </c>
      <c r="Y15" s="5">
        <v>8.3000000000000007</v>
      </c>
      <c r="Z15" s="5">
        <v>3</v>
      </c>
      <c r="AA15" s="5">
        <v>8.5</v>
      </c>
      <c r="AB15" s="5">
        <v>5.48</v>
      </c>
      <c r="AC15" s="5">
        <v>8.5781408193306596E-2</v>
      </c>
      <c r="AD15" s="5">
        <v>101.01</v>
      </c>
      <c r="AE15" s="5">
        <v>7.9</v>
      </c>
      <c r="AF15" s="5">
        <v>11.3</v>
      </c>
      <c r="AG15" s="5">
        <v>1.9152</v>
      </c>
      <c r="AH15" s="5">
        <v>124.1</v>
      </c>
    </row>
    <row r="16" spans="1:34">
      <c r="A16" s="4">
        <v>43646</v>
      </c>
      <c r="B16" s="5">
        <v>5.8</v>
      </c>
      <c r="C16" s="5">
        <v>4.4000000000000004</v>
      </c>
      <c r="D16" s="5">
        <v>49.4</v>
      </c>
      <c r="E16" s="5">
        <v>6</v>
      </c>
      <c r="F16" s="5">
        <v>2.7</v>
      </c>
      <c r="G16" s="5">
        <v>0</v>
      </c>
      <c r="H16" s="5">
        <v>8.5</v>
      </c>
      <c r="I16" s="5">
        <v>13</v>
      </c>
      <c r="J16" s="5">
        <v>-9.7826086956521702E-2</v>
      </c>
      <c r="K16" s="5">
        <v>3.61</v>
      </c>
      <c r="L16" s="5">
        <v>-5.7441250000000004</v>
      </c>
      <c r="M16" s="5">
        <v>-1.9946809999999999</v>
      </c>
      <c r="N16" s="5">
        <v>4.7</v>
      </c>
      <c r="O16" s="5">
        <v>9.8000000000000007</v>
      </c>
      <c r="P16" s="5">
        <v>4.3099999999999996</v>
      </c>
      <c r="Q16" s="5">
        <v>8.8000000000000007</v>
      </c>
      <c r="R16" s="5">
        <v>496.49</v>
      </c>
      <c r="S16" s="5">
        <v>0.21373392656334</v>
      </c>
      <c r="T16" s="5">
        <v>-6.8</v>
      </c>
      <c r="U16" s="5">
        <v>-1.45</v>
      </c>
      <c r="V16" s="5">
        <v>6.8746999999999998</v>
      </c>
      <c r="W16" s="5">
        <v>2.7080000000000002</v>
      </c>
      <c r="X16" s="5">
        <v>2.6840000000000002</v>
      </c>
      <c r="Y16" s="5">
        <v>8.4</v>
      </c>
      <c r="Z16" s="5">
        <v>3.1</v>
      </c>
      <c r="AA16" s="5">
        <v>6.3</v>
      </c>
      <c r="AB16" s="5">
        <v>5</v>
      </c>
      <c r="AC16" s="5">
        <v>9.1488353533842007E-2</v>
      </c>
      <c r="AD16" s="5">
        <v>101.09</v>
      </c>
      <c r="AE16" s="5">
        <v>7.3</v>
      </c>
      <c r="AF16" s="5">
        <v>10.8</v>
      </c>
      <c r="AG16" s="5">
        <v>1.8051140000000001</v>
      </c>
      <c r="AH16" s="5">
        <v>125.9</v>
      </c>
    </row>
    <row r="17" spans="1:34">
      <c r="A17" s="4">
        <v>43738</v>
      </c>
      <c r="B17" s="5">
        <v>5.4</v>
      </c>
      <c r="C17" s="5">
        <v>3.4</v>
      </c>
      <c r="D17" s="5">
        <v>49.8</v>
      </c>
      <c r="E17" s="5">
        <v>5.9</v>
      </c>
      <c r="F17" s="5">
        <v>3</v>
      </c>
      <c r="G17" s="5">
        <v>-1.2</v>
      </c>
      <c r="H17" s="5">
        <v>8.4</v>
      </c>
      <c r="I17" s="5">
        <v>12.5</v>
      </c>
      <c r="J17" s="5">
        <v>0.22463768115942001</v>
      </c>
      <c r="K17" s="5">
        <v>3.61</v>
      </c>
      <c r="L17" s="5">
        <v>-5.497382</v>
      </c>
      <c r="M17" s="5">
        <v>-0.90334199999999998</v>
      </c>
      <c r="N17" s="5">
        <v>4.5</v>
      </c>
      <c r="O17" s="5">
        <v>7.8</v>
      </c>
      <c r="P17" s="5">
        <v>4.2</v>
      </c>
      <c r="Q17" s="5">
        <v>8.8000000000000007</v>
      </c>
      <c r="R17" s="5">
        <v>390.78</v>
      </c>
      <c r="S17" s="5">
        <v>0.29127978059016002</v>
      </c>
      <c r="T17" s="5">
        <v>-8.1999999999999993</v>
      </c>
      <c r="U17" s="5">
        <v>-3.19</v>
      </c>
      <c r="V17" s="5">
        <v>7.0728999999999997</v>
      </c>
      <c r="W17" s="5">
        <v>2.7280000000000002</v>
      </c>
      <c r="X17" s="5">
        <v>2.762</v>
      </c>
      <c r="Y17" s="5">
        <v>8.1999999999999993</v>
      </c>
      <c r="Z17" s="5">
        <v>3</v>
      </c>
      <c r="AA17" s="5">
        <v>5.8</v>
      </c>
      <c r="AB17" s="5">
        <v>4.4000000000000004</v>
      </c>
      <c r="AC17" s="5">
        <v>2.38481043973034E-2</v>
      </c>
      <c r="AD17" s="5">
        <v>101.23</v>
      </c>
      <c r="AE17" s="5">
        <v>4.5999999999999996</v>
      </c>
      <c r="AF17" s="5">
        <v>8.6</v>
      </c>
      <c r="AG17" s="5">
        <v>1.9</v>
      </c>
      <c r="AH17" s="5">
        <v>124.1</v>
      </c>
    </row>
    <row r="18" spans="1:34">
      <c r="A18" s="4">
        <v>43830</v>
      </c>
      <c r="B18" s="5">
        <v>5.4</v>
      </c>
      <c r="C18" s="5">
        <v>4.4000000000000004</v>
      </c>
      <c r="D18" s="5">
        <v>50.2</v>
      </c>
      <c r="E18" s="5">
        <v>5.8</v>
      </c>
      <c r="F18" s="5">
        <v>4.5</v>
      </c>
      <c r="G18" s="5">
        <v>-0.5</v>
      </c>
      <c r="H18" s="5">
        <v>8.6999999999999993</v>
      </c>
      <c r="I18" s="5">
        <v>12.3</v>
      </c>
      <c r="J18" s="5">
        <v>5.5555555555555601E-2</v>
      </c>
      <c r="K18" s="5">
        <v>3.62</v>
      </c>
      <c r="L18" s="5">
        <v>-4.7368420000000002</v>
      </c>
      <c r="M18" s="5">
        <v>-0.66127800000000003</v>
      </c>
      <c r="N18" s="5">
        <v>5</v>
      </c>
      <c r="O18" s="5">
        <v>8</v>
      </c>
      <c r="P18" s="5">
        <v>4.1500000000000004</v>
      </c>
      <c r="Q18" s="5">
        <v>8.9</v>
      </c>
      <c r="R18" s="5">
        <v>472.48</v>
      </c>
      <c r="S18" s="5">
        <v>-0.16816901408450699</v>
      </c>
      <c r="T18" s="5">
        <v>16.670000000000002</v>
      </c>
      <c r="U18" s="5">
        <v>8.0500000000000007</v>
      </c>
      <c r="V18" s="5">
        <v>6.9762000000000004</v>
      </c>
      <c r="W18" s="5">
        <v>3.02</v>
      </c>
      <c r="X18" s="5">
        <v>2.9784999999999999</v>
      </c>
      <c r="Y18" s="5">
        <v>8</v>
      </c>
      <c r="Z18" s="5">
        <v>3.1</v>
      </c>
      <c r="AA18" s="5">
        <v>6.9</v>
      </c>
      <c r="AB18" s="5">
        <v>4.5</v>
      </c>
      <c r="AC18" s="5">
        <v>0.10698791266536201</v>
      </c>
      <c r="AD18" s="5">
        <v>101.27</v>
      </c>
      <c r="AE18" s="5">
        <v>3.6</v>
      </c>
      <c r="AF18" s="5">
        <v>6.8</v>
      </c>
      <c r="AG18" s="5">
        <v>3.4178320000000002</v>
      </c>
      <c r="AH18" s="5">
        <v>126.6</v>
      </c>
    </row>
    <row r="19" spans="1:34">
      <c r="A19" s="4">
        <v>43921</v>
      </c>
      <c r="B19" s="5">
        <v>-16.100000000000001</v>
      </c>
      <c r="C19" s="5">
        <v>5</v>
      </c>
      <c r="D19" s="5">
        <v>52</v>
      </c>
      <c r="E19" s="5">
        <v>-6.9</v>
      </c>
      <c r="F19" s="5">
        <v>4.3</v>
      </c>
      <c r="G19" s="5">
        <v>-1.5</v>
      </c>
      <c r="H19" s="5">
        <v>10.1</v>
      </c>
      <c r="I19" s="5">
        <v>12.7</v>
      </c>
      <c r="J19" s="5">
        <v>0.68639053254437898</v>
      </c>
      <c r="K19" s="5">
        <v>3.66</v>
      </c>
      <c r="L19" s="5">
        <v>-0.27248</v>
      </c>
      <c r="M19" s="5">
        <v>-29.320988</v>
      </c>
      <c r="N19" s="5">
        <v>-9.6999999999999993</v>
      </c>
      <c r="O19" s="5">
        <v>-15.8</v>
      </c>
      <c r="P19" s="5">
        <v>4.05</v>
      </c>
      <c r="Q19" s="5">
        <v>0.8</v>
      </c>
      <c r="R19" s="5">
        <v>199.69</v>
      </c>
      <c r="S19" s="5">
        <v>-0.36337552204546197</v>
      </c>
      <c r="T19" s="5">
        <v>-1.36</v>
      </c>
      <c r="U19" s="5">
        <v>-6.89</v>
      </c>
      <c r="V19" s="5">
        <v>7.0850999999999997</v>
      </c>
      <c r="W19" s="5">
        <v>1.9330000000000001</v>
      </c>
      <c r="X19" s="5">
        <v>1.827</v>
      </c>
      <c r="Y19" s="5">
        <v>-19</v>
      </c>
      <c r="Z19" s="5">
        <v>-8.8000000000000007</v>
      </c>
      <c r="AA19" s="5">
        <v>-1.1000000000000001</v>
      </c>
      <c r="AB19" s="5">
        <v>-6.53</v>
      </c>
      <c r="AC19" s="5">
        <v>-1.6818962726888001E-2</v>
      </c>
      <c r="AD19" s="5">
        <v>98.27</v>
      </c>
      <c r="AE19" s="5">
        <v>2.7</v>
      </c>
      <c r="AF19" s="5">
        <v>5.4</v>
      </c>
      <c r="AG19" s="5">
        <v>2.7723070000000001</v>
      </c>
      <c r="AH19" s="5">
        <v>122.2</v>
      </c>
    </row>
    <row r="20" spans="1:34">
      <c r="A20" s="4">
        <v>44012</v>
      </c>
      <c r="B20" s="5">
        <v>-3.1</v>
      </c>
      <c r="C20" s="5">
        <v>6.5</v>
      </c>
      <c r="D20" s="5">
        <v>50.9</v>
      </c>
      <c r="E20" s="5">
        <v>3.1</v>
      </c>
      <c r="F20" s="5">
        <v>2.5</v>
      </c>
      <c r="G20" s="5">
        <v>-3</v>
      </c>
      <c r="H20" s="5">
        <v>11.1</v>
      </c>
      <c r="I20" s="5">
        <v>13.2</v>
      </c>
      <c r="J20" s="5">
        <v>9.0361445783132502E-2</v>
      </c>
      <c r="K20" s="5">
        <v>3.84</v>
      </c>
      <c r="L20" s="5">
        <v>6.3711909999999996</v>
      </c>
      <c r="M20" s="5">
        <v>-23.473541000000001</v>
      </c>
      <c r="N20" s="5">
        <v>4.5999999999999996</v>
      </c>
      <c r="O20" s="5">
        <v>-1.8</v>
      </c>
      <c r="P20" s="5">
        <v>3.85</v>
      </c>
      <c r="Q20" s="5">
        <v>2.4</v>
      </c>
      <c r="R20" s="5">
        <v>446.8</v>
      </c>
      <c r="S20" s="5">
        <v>-0.100082579709561</v>
      </c>
      <c r="T20" s="5">
        <v>3.29</v>
      </c>
      <c r="U20" s="5">
        <v>0.18</v>
      </c>
      <c r="V20" s="5">
        <v>7.0795000000000003</v>
      </c>
      <c r="W20" s="5">
        <v>2.1259999999999999</v>
      </c>
      <c r="X20" s="5">
        <v>2.0830000000000002</v>
      </c>
      <c r="Y20" s="5">
        <v>-11.4</v>
      </c>
      <c r="Z20" s="5">
        <v>-2.5</v>
      </c>
      <c r="AA20" s="5">
        <v>4.8</v>
      </c>
      <c r="AB20" s="5">
        <v>-1.28</v>
      </c>
      <c r="AC20" s="5">
        <v>5.69762559263364E-2</v>
      </c>
      <c r="AD20" s="5">
        <v>99.92</v>
      </c>
      <c r="AE20" s="5">
        <v>2.2000000000000002</v>
      </c>
      <c r="AF20" s="5">
        <v>4.9000000000000004</v>
      </c>
      <c r="AG20" s="5">
        <v>1.1094139999999999</v>
      </c>
      <c r="AH20" s="5">
        <v>112.6</v>
      </c>
    </row>
    <row r="21" spans="1:34">
      <c r="A21" s="4">
        <v>44104</v>
      </c>
      <c r="B21" s="5">
        <v>0.8</v>
      </c>
      <c r="C21" s="5">
        <v>8.1</v>
      </c>
      <c r="D21" s="5">
        <v>51.5</v>
      </c>
      <c r="E21" s="5">
        <v>4.8</v>
      </c>
      <c r="F21" s="5">
        <v>1.7</v>
      </c>
      <c r="G21" s="5">
        <v>-2.1</v>
      </c>
      <c r="H21" s="5">
        <v>10.9</v>
      </c>
      <c r="I21" s="5">
        <v>13</v>
      </c>
      <c r="J21" s="5">
        <v>0.124260355029586</v>
      </c>
      <c r="K21" s="5">
        <v>4.1900000000000004</v>
      </c>
      <c r="L21" s="5">
        <v>16.066482000000001</v>
      </c>
      <c r="M21" s="5">
        <v>-18.140383</v>
      </c>
      <c r="N21" s="5">
        <v>5.9</v>
      </c>
      <c r="O21" s="5">
        <v>3.3</v>
      </c>
      <c r="P21" s="5">
        <v>3.85</v>
      </c>
      <c r="Q21" s="5">
        <v>3.9</v>
      </c>
      <c r="R21" s="5">
        <v>353.44</v>
      </c>
      <c r="S21" s="5">
        <v>-9.5552484774041602E-2</v>
      </c>
      <c r="T21" s="5">
        <v>13.47</v>
      </c>
      <c r="U21" s="5">
        <v>9.35</v>
      </c>
      <c r="V21" s="5">
        <v>6.8101000000000003</v>
      </c>
      <c r="W21" s="5">
        <v>2.6909999999999998</v>
      </c>
      <c r="X21" s="5">
        <v>2.68</v>
      </c>
      <c r="Y21" s="5">
        <v>-7.2</v>
      </c>
      <c r="Z21" s="5">
        <v>0.5</v>
      </c>
      <c r="AA21" s="5">
        <v>6.9</v>
      </c>
      <c r="AB21" s="5">
        <v>1.29</v>
      </c>
      <c r="AC21" s="5">
        <v>0.13052337054353499</v>
      </c>
      <c r="AD21" s="5">
        <v>100.47</v>
      </c>
      <c r="AE21" s="5">
        <v>2.2000000000000002</v>
      </c>
      <c r="AF21" s="5">
        <v>4.5</v>
      </c>
      <c r="AG21" s="5">
        <v>0.83287800000000001</v>
      </c>
      <c r="AH21" s="5">
        <v>120.5</v>
      </c>
    </row>
    <row r="22" spans="1:34">
      <c r="A22" s="6">
        <v>44196</v>
      </c>
      <c r="B22" s="5">
        <v>2.9</v>
      </c>
      <c r="C22" s="5">
        <v>8.6</v>
      </c>
      <c r="D22" s="5">
        <v>51.9</v>
      </c>
      <c r="E22" s="5">
        <v>6.4</v>
      </c>
      <c r="F22" s="5">
        <v>0.2</v>
      </c>
      <c r="G22" s="5">
        <v>-0.4</v>
      </c>
      <c r="H22" s="5">
        <v>10.1</v>
      </c>
      <c r="I22" s="5">
        <v>12.8</v>
      </c>
      <c r="J22" s="5">
        <v>0.105263157894737</v>
      </c>
      <c r="K22" s="5">
        <v>4.24</v>
      </c>
      <c r="L22" s="5">
        <v>17.127071999999998</v>
      </c>
      <c r="M22" s="5">
        <v>-12.278107</v>
      </c>
      <c r="N22" s="5">
        <v>6.7</v>
      </c>
      <c r="O22" s="5">
        <v>4.5999999999999996</v>
      </c>
      <c r="P22" s="5">
        <v>3.85</v>
      </c>
      <c r="Q22" s="5">
        <v>4.7</v>
      </c>
      <c r="R22" s="5">
        <v>757.9</v>
      </c>
      <c r="S22" s="5">
        <v>0.60408906197087697</v>
      </c>
      <c r="T22" s="5">
        <v>7.58</v>
      </c>
      <c r="U22" s="5">
        <v>18.04</v>
      </c>
      <c r="V22" s="5">
        <v>6.5248999999999997</v>
      </c>
      <c r="W22" s="5">
        <v>2.7559999999999998</v>
      </c>
      <c r="X22" s="5">
        <v>2.702</v>
      </c>
      <c r="Y22" s="5">
        <v>-3.9</v>
      </c>
      <c r="Z22" s="5">
        <v>2.5</v>
      </c>
      <c r="AA22" s="5">
        <v>7.3</v>
      </c>
      <c r="AB22" s="5">
        <v>3.1</v>
      </c>
      <c r="AC22" s="5">
        <v>9.6123841265871798E-2</v>
      </c>
      <c r="AD22" s="5">
        <v>100.86</v>
      </c>
      <c r="AE22" s="5">
        <v>2.1</v>
      </c>
      <c r="AF22" s="5">
        <v>3.7</v>
      </c>
      <c r="AG22" s="5">
        <v>-0.3</v>
      </c>
      <c r="AH22" s="5">
        <v>122.1</v>
      </c>
    </row>
    <row r="23" spans="1:34">
      <c r="A23" s="6">
        <v>44286</v>
      </c>
      <c r="B23" s="5">
        <v>25.6</v>
      </c>
      <c r="C23" s="5">
        <v>7.1</v>
      </c>
      <c r="D23" s="5">
        <v>51.9</v>
      </c>
      <c r="E23" s="5">
        <v>18.3</v>
      </c>
      <c r="F23" s="5">
        <v>0.4</v>
      </c>
      <c r="G23" s="5">
        <v>4.4000000000000004</v>
      </c>
      <c r="H23" s="5">
        <v>9.4</v>
      </c>
      <c r="I23" s="5">
        <v>12.6</v>
      </c>
      <c r="J23" s="5">
        <v>-4.2105263157894701E-2</v>
      </c>
      <c r="K23" s="5">
        <v>3.94</v>
      </c>
      <c r="L23" s="5">
        <v>7.6502730000000003</v>
      </c>
      <c r="M23" s="5">
        <v>29.694323000000001</v>
      </c>
      <c r="N23" s="5">
        <v>24.4</v>
      </c>
      <c r="O23" s="5">
        <v>34.200000000000003</v>
      </c>
      <c r="P23" s="5">
        <v>3.85</v>
      </c>
      <c r="Q23" s="5">
        <v>13.7</v>
      </c>
      <c r="R23" s="5">
        <v>117.32</v>
      </c>
      <c r="S23" s="5">
        <v>-0.41248935850568402</v>
      </c>
      <c r="T23" s="5">
        <v>39.119999999999997</v>
      </c>
      <c r="U23" s="5">
        <v>30.43</v>
      </c>
      <c r="V23" s="5">
        <v>6.5712999999999999</v>
      </c>
      <c r="W23" s="5">
        <v>2.6349999999999998</v>
      </c>
      <c r="X23" s="5">
        <v>2.5419999999999998</v>
      </c>
      <c r="Y23" s="5">
        <v>33.9</v>
      </c>
      <c r="Z23" s="5">
        <v>24.1</v>
      </c>
      <c r="AA23" s="5">
        <v>14.1</v>
      </c>
      <c r="AB23" s="5">
        <v>21.24</v>
      </c>
      <c r="AC23" s="5">
        <v>0.19051598607154199</v>
      </c>
      <c r="AD23" s="5">
        <v>101.32</v>
      </c>
      <c r="AE23" s="5">
        <v>3.3</v>
      </c>
      <c r="AF23" s="5">
        <v>4.4000000000000004</v>
      </c>
      <c r="AG23" s="5">
        <v>0.9</v>
      </c>
      <c r="AH23" s="5">
        <v>122.2</v>
      </c>
    </row>
    <row r="24" spans="1:34">
      <c r="A24" s="6">
        <v>44377</v>
      </c>
      <c r="B24" s="5">
        <v>12.6</v>
      </c>
      <c r="C24" s="5">
        <v>5.5</v>
      </c>
      <c r="D24" s="5">
        <v>50.9</v>
      </c>
      <c r="E24" s="5">
        <v>7.9</v>
      </c>
      <c r="F24" s="5">
        <v>1.1000000000000001</v>
      </c>
      <c r="G24" s="5">
        <v>8.8000000000000007</v>
      </c>
      <c r="H24" s="5">
        <v>8.6</v>
      </c>
      <c r="I24" s="5">
        <v>12.3</v>
      </c>
      <c r="J24" s="5">
        <v>0.17127071823204401</v>
      </c>
      <c r="K24" s="5">
        <v>3.86</v>
      </c>
      <c r="L24" s="5">
        <v>0.52083299999999999</v>
      </c>
      <c r="M24" s="5">
        <v>23.758865</v>
      </c>
      <c r="N24" s="5">
        <v>7.5</v>
      </c>
      <c r="O24" s="5">
        <v>12.1</v>
      </c>
      <c r="P24" s="5">
        <v>3.85</v>
      </c>
      <c r="Q24" s="5">
        <v>12.6</v>
      </c>
      <c r="R24" s="5">
        <v>500.42</v>
      </c>
      <c r="S24" s="5">
        <v>0.12000895255147701</v>
      </c>
      <c r="T24" s="5">
        <v>37.35</v>
      </c>
      <c r="U24" s="5">
        <v>32.03</v>
      </c>
      <c r="V24" s="5">
        <v>6.4600999999999997</v>
      </c>
      <c r="W24" s="5">
        <v>2.4580000000000002</v>
      </c>
      <c r="X24" s="5">
        <v>2.415</v>
      </c>
      <c r="Y24" s="5">
        <v>23</v>
      </c>
      <c r="Z24" s="5">
        <v>18.21</v>
      </c>
      <c r="AA24" s="5">
        <v>8.3000000000000007</v>
      </c>
      <c r="AB24" s="5">
        <v>16.21</v>
      </c>
      <c r="AC24" s="5">
        <v>1.46421634147744E-2</v>
      </c>
      <c r="AD24" s="5">
        <v>101.06</v>
      </c>
      <c r="AE24" s="5">
        <v>3.5</v>
      </c>
      <c r="AF24" s="5">
        <v>4.3</v>
      </c>
      <c r="AG24" s="5">
        <v>2.1</v>
      </c>
      <c r="AH24" s="5">
        <v>122.8</v>
      </c>
    </row>
    <row r="25" spans="1:34">
      <c r="A25" s="6">
        <v>44469</v>
      </c>
      <c r="B25" s="5">
        <v>7.3</v>
      </c>
      <c r="C25" s="5">
        <v>3.7</v>
      </c>
      <c r="D25" s="5">
        <v>49.6</v>
      </c>
      <c r="E25" s="5">
        <v>4.9000000000000004</v>
      </c>
      <c r="F25" s="5">
        <v>0.7</v>
      </c>
      <c r="G25" s="5">
        <v>10.7</v>
      </c>
      <c r="H25" s="5">
        <v>8.3000000000000007</v>
      </c>
      <c r="I25" s="5">
        <v>11.9</v>
      </c>
      <c r="J25" s="5">
        <v>-0.12631578947368399</v>
      </c>
      <c r="K25" s="5">
        <v>3.88</v>
      </c>
      <c r="L25" s="5">
        <v>-7.398568</v>
      </c>
      <c r="M25" s="5">
        <v>16.369710000000001</v>
      </c>
      <c r="N25" s="5">
        <v>3.6</v>
      </c>
      <c r="O25" s="5">
        <v>4.4000000000000004</v>
      </c>
      <c r="P25" s="5">
        <v>3.85</v>
      </c>
      <c r="Q25" s="5">
        <v>10.4</v>
      </c>
      <c r="R25" s="5">
        <v>680.53</v>
      </c>
      <c r="S25" s="5">
        <v>0.92544703485740099</v>
      </c>
      <c r="T25" s="5">
        <v>16.690000000000001</v>
      </c>
      <c r="U25" s="5">
        <v>27.93</v>
      </c>
      <c r="V25" s="5">
        <v>6.4854000000000003</v>
      </c>
      <c r="W25" s="5">
        <v>2.431</v>
      </c>
      <c r="X25" s="5">
        <v>2.4390000000000001</v>
      </c>
      <c r="Y25" s="5">
        <v>16.399999999999999</v>
      </c>
      <c r="Z25" s="5">
        <v>12.3</v>
      </c>
      <c r="AA25" s="5">
        <v>3.1</v>
      </c>
      <c r="AB25" s="5">
        <v>12.9</v>
      </c>
      <c r="AC25" s="5">
        <v>-0.21187739514433601</v>
      </c>
      <c r="AD25" s="5">
        <v>100.7</v>
      </c>
      <c r="AE25" s="5">
        <v>2.4</v>
      </c>
      <c r="AF25" s="5">
        <v>3.3</v>
      </c>
      <c r="AG25" s="5">
        <v>1.8</v>
      </c>
      <c r="AH25" s="5">
        <v>121.2</v>
      </c>
    </row>
    <row r="26" spans="1:34">
      <c r="A26" s="6">
        <v>44561</v>
      </c>
      <c r="B26" s="5">
        <v>4.9000000000000004</v>
      </c>
      <c r="C26" s="5">
        <v>3.5</v>
      </c>
      <c r="D26" s="5">
        <v>50.3</v>
      </c>
      <c r="E26" s="5">
        <v>4</v>
      </c>
      <c r="F26" s="5">
        <v>1.5</v>
      </c>
      <c r="G26" s="5">
        <v>10.3</v>
      </c>
      <c r="H26" s="5">
        <v>9</v>
      </c>
      <c r="I26" s="5">
        <v>11.6</v>
      </c>
      <c r="J26" s="5">
        <v>-0.103174603174603</v>
      </c>
      <c r="K26" s="5">
        <v>3.96</v>
      </c>
      <c r="L26" s="5">
        <v>-6.6037739999999996</v>
      </c>
      <c r="M26" s="5">
        <v>6.9983139999999997</v>
      </c>
      <c r="N26" s="5">
        <v>2.5</v>
      </c>
      <c r="O26" s="5">
        <v>1.7</v>
      </c>
      <c r="P26" s="5">
        <v>3.8</v>
      </c>
      <c r="Q26" s="5">
        <v>9.1</v>
      </c>
      <c r="R26" s="5">
        <v>937.36</v>
      </c>
      <c r="S26" s="5">
        <v>0.23678585565377999</v>
      </c>
      <c r="T26" s="5">
        <v>19.71</v>
      </c>
      <c r="U26" s="5">
        <v>20.78</v>
      </c>
      <c r="V26" s="5">
        <v>6.3757000000000001</v>
      </c>
      <c r="W26" s="5">
        <v>2.5</v>
      </c>
      <c r="X26" s="5">
        <v>2.431</v>
      </c>
      <c r="Y26" s="5">
        <v>12.5</v>
      </c>
      <c r="Z26" s="5">
        <v>9.1</v>
      </c>
      <c r="AA26" s="5">
        <v>4.3</v>
      </c>
      <c r="AB26" s="5">
        <v>10.3</v>
      </c>
      <c r="AC26" s="5">
        <v>-6.6820887998581699E-2</v>
      </c>
      <c r="AD26" s="5">
        <v>100.28</v>
      </c>
      <c r="AE26" s="5">
        <v>1</v>
      </c>
      <c r="AF26" s="5">
        <v>2</v>
      </c>
      <c r="AG26" s="5">
        <v>2.2000000000000002</v>
      </c>
      <c r="AH26" s="5">
        <v>119.8</v>
      </c>
    </row>
    <row r="27" spans="1:34">
      <c r="A27" s="6">
        <v>44651</v>
      </c>
      <c r="B27" s="5">
        <v>9.3000000000000007</v>
      </c>
      <c r="C27" s="5">
        <v>4.7</v>
      </c>
      <c r="D27" s="5">
        <v>49.5</v>
      </c>
      <c r="E27" s="5">
        <v>4.8</v>
      </c>
      <c r="F27" s="5">
        <v>1.5</v>
      </c>
      <c r="G27" s="5">
        <v>8.3000000000000007</v>
      </c>
      <c r="H27" s="5">
        <v>9.6999999999999993</v>
      </c>
      <c r="I27" s="5">
        <v>11.4</v>
      </c>
      <c r="J27" s="5">
        <v>0.146520146520147</v>
      </c>
      <c r="K27" s="8">
        <f>K26</f>
        <v>3.96</v>
      </c>
      <c r="L27" s="8">
        <f>L26</f>
        <v>-6.6037739999999996</v>
      </c>
      <c r="M27" s="5">
        <v>-4.0404039999999997</v>
      </c>
      <c r="N27" s="5">
        <v>5.8</v>
      </c>
      <c r="O27" s="5">
        <v>-3.5254120000000002</v>
      </c>
      <c r="P27" s="5">
        <v>3.7</v>
      </c>
      <c r="Q27" s="5">
        <v>6.3</v>
      </c>
      <c r="R27" s="5">
        <v>459.59</v>
      </c>
      <c r="S27" s="5">
        <v>2.9174053869757901</v>
      </c>
      <c r="T27" s="5">
        <v>0.3</v>
      </c>
      <c r="U27" s="5">
        <v>14.5</v>
      </c>
      <c r="V27" s="5">
        <v>6.3482000000000003</v>
      </c>
      <c r="W27" s="5">
        <v>2.3730000000000002</v>
      </c>
      <c r="X27" s="5">
        <v>2.3130000000000002</v>
      </c>
      <c r="Y27" s="5">
        <v>3.2676859999999999</v>
      </c>
      <c r="Z27" s="5">
        <v>3</v>
      </c>
      <c r="AA27" s="5">
        <v>5</v>
      </c>
      <c r="AB27" s="5">
        <v>5</v>
      </c>
      <c r="AC27" s="5">
        <v>-6.0902476042586202E-2</v>
      </c>
      <c r="AD27" s="5">
        <v>96.65</v>
      </c>
      <c r="AE27" s="5">
        <v>-0.9</v>
      </c>
      <c r="AF27" s="5">
        <v>0.7</v>
      </c>
      <c r="AG27" s="5">
        <v>2.7</v>
      </c>
      <c r="AH27" s="5">
        <v>113.2</v>
      </c>
    </row>
    <row r="28" spans="1:34">
      <c r="A28" s="6">
        <v>44742</v>
      </c>
      <c r="B28" s="5">
        <v>6.1</v>
      </c>
      <c r="C28" s="5">
        <v>5.8</v>
      </c>
      <c r="D28" s="5">
        <v>50.2</v>
      </c>
      <c r="E28" s="5">
        <v>0.4</v>
      </c>
      <c r="F28" s="5">
        <v>2.5</v>
      </c>
      <c r="G28" s="5">
        <v>6.1</v>
      </c>
      <c r="H28" s="5">
        <v>11.4</v>
      </c>
      <c r="I28" s="5">
        <v>11.2</v>
      </c>
      <c r="J28" s="5">
        <v>0.32547169811320797</v>
      </c>
      <c r="K28" s="8">
        <f>K26</f>
        <v>3.96</v>
      </c>
      <c r="L28" s="8">
        <f>L27</f>
        <v>-6.6037739999999996</v>
      </c>
      <c r="M28" s="5">
        <v>-6.303725</v>
      </c>
      <c r="N28" s="5">
        <v>0.9</v>
      </c>
      <c r="O28" s="5">
        <v>3.1</v>
      </c>
      <c r="P28" s="5">
        <v>3.7</v>
      </c>
      <c r="Q28" s="5">
        <v>4.7</v>
      </c>
      <c r="R28" s="5">
        <v>979.41</v>
      </c>
      <c r="S28" s="5">
        <v>0.95717597218336603</v>
      </c>
      <c r="T28" s="5">
        <v>1</v>
      </c>
      <c r="U28" s="5">
        <v>17.899999999999999</v>
      </c>
      <c r="V28" s="5">
        <v>6.7114000000000003</v>
      </c>
      <c r="W28" s="5">
        <v>2</v>
      </c>
      <c r="X28" s="5">
        <v>1.8979999999999999</v>
      </c>
      <c r="Y28" s="5">
        <v>-0.7</v>
      </c>
      <c r="Z28" s="5">
        <v>1.3</v>
      </c>
      <c r="AA28" s="5">
        <v>3.9</v>
      </c>
      <c r="AB28" s="5">
        <v>2.9</v>
      </c>
      <c r="AC28" s="5">
        <v>-3.3504934221038597E-2</v>
      </c>
      <c r="AD28" s="5">
        <v>95.4</v>
      </c>
      <c r="AE28" s="5">
        <v>-2.7</v>
      </c>
      <c r="AF28" s="5">
        <v>-1.3</v>
      </c>
      <c r="AG28" s="5">
        <v>3.7</v>
      </c>
      <c r="AH28" s="5">
        <v>88.9</v>
      </c>
    </row>
    <row r="29" spans="1:34">
      <c r="A29" s="6">
        <v>44834</v>
      </c>
      <c r="B29" s="5">
        <v>5.9</v>
      </c>
      <c r="C29" s="5">
        <v>6.4</v>
      </c>
      <c r="D29" s="5">
        <v>50.1</v>
      </c>
      <c r="E29" s="5">
        <v>3.9</v>
      </c>
      <c r="F29" s="5">
        <v>2.8</v>
      </c>
      <c r="G29" s="5">
        <v>0.9</v>
      </c>
      <c r="H29" s="5">
        <v>12.1</v>
      </c>
      <c r="I29" s="5">
        <v>11.2</v>
      </c>
      <c r="J29" s="5">
        <v>0.48795180722891601</v>
      </c>
      <c r="K29" s="8">
        <f>K28</f>
        <v>3.96</v>
      </c>
      <c r="L29" s="8">
        <f>L28</f>
        <v>-6.6037739999999996</v>
      </c>
      <c r="M29" s="9">
        <v>-4.2105259999999998</v>
      </c>
      <c r="N29" s="5">
        <v>5.2</v>
      </c>
      <c r="O29" s="5">
        <v>2.5</v>
      </c>
      <c r="P29" s="9">
        <v>3.65</v>
      </c>
      <c r="Q29" s="5">
        <v>5.3</v>
      </c>
      <c r="R29" s="5">
        <v>847.44</v>
      </c>
      <c r="S29" s="5">
        <v>0.245264720144593</v>
      </c>
      <c r="T29" s="5">
        <v>0.3</v>
      </c>
      <c r="U29" s="5">
        <v>5.7</v>
      </c>
      <c r="V29" s="5">
        <v>7.0998000000000001</v>
      </c>
      <c r="W29" s="5">
        <v>1.673</v>
      </c>
      <c r="X29" s="5">
        <v>1.7110000000000001</v>
      </c>
      <c r="Y29" s="5">
        <v>0.7</v>
      </c>
      <c r="Z29" s="5">
        <v>1.6</v>
      </c>
      <c r="AA29" s="5">
        <v>6.3</v>
      </c>
      <c r="AB29" s="5">
        <v>4</v>
      </c>
      <c r="AC29" s="5">
        <v>0.17896949152542399</v>
      </c>
      <c r="AD29" s="5">
        <v>94.86</v>
      </c>
      <c r="AE29" s="5">
        <v>-3.5</v>
      </c>
      <c r="AF29" s="5">
        <v>-2.2999999999999998</v>
      </c>
      <c r="AG29" s="5">
        <v>3.2</v>
      </c>
      <c r="AH29" s="5">
        <v>87.2</v>
      </c>
    </row>
    <row r="30" spans="1:34">
      <c r="A30" s="6">
        <v>44926</v>
      </c>
      <c r="B30" s="7">
        <v>5.0999999999999996</v>
      </c>
      <c r="C30" s="7">
        <v>3.7</v>
      </c>
      <c r="D30" s="7">
        <v>47</v>
      </c>
      <c r="E30" s="7">
        <v>2.9</v>
      </c>
      <c r="F30" s="7">
        <v>1.8</v>
      </c>
      <c r="G30" s="1">
        <v>-0.7</v>
      </c>
      <c r="H30" s="1">
        <v>11.8</v>
      </c>
      <c r="I30" s="1">
        <v>11.1</v>
      </c>
      <c r="J30" s="5">
        <f>27/113</f>
        <v>0.23893805309734514</v>
      </c>
      <c r="K30" s="10">
        <f>K26</f>
        <v>3.96</v>
      </c>
      <c r="L30" s="10">
        <f>L26</f>
        <v>-6.6037739999999996</v>
      </c>
      <c r="M30" s="5">
        <v>-4.9645390000000003</v>
      </c>
      <c r="N30" s="1">
        <v>3.4</v>
      </c>
      <c r="O30" s="5">
        <v>-1.8</v>
      </c>
      <c r="P30" s="5">
        <v>3.65</v>
      </c>
      <c r="Q30" s="5">
        <v>5</v>
      </c>
      <c r="R30" s="5">
        <v>766.14</v>
      </c>
      <c r="S30" s="5">
        <f>-165.94/932.08</f>
        <v>-0.17803192858982061</v>
      </c>
      <c r="T30" s="5">
        <v>-7.12</v>
      </c>
      <c r="U30" s="5">
        <v>-10.050000000000001</v>
      </c>
      <c r="V30" s="5">
        <v>6.9645999999999999</v>
      </c>
      <c r="W30" s="5">
        <v>2.4220000000000002</v>
      </c>
      <c r="X30" s="5">
        <v>2.3460000000000001</v>
      </c>
      <c r="Y30" s="5">
        <v>-0.2</v>
      </c>
      <c r="Z30" s="5">
        <v>1.2</v>
      </c>
      <c r="AA30" s="5">
        <v>1.3</v>
      </c>
      <c r="AB30" s="5">
        <v>3.6</v>
      </c>
      <c r="AC30" s="5">
        <f>(7788.9-8619.3)/8619.3</f>
        <v>-9.6341930319167421E-2</v>
      </c>
      <c r="AD30" s="5">
        <v>94.37</v>
      </c>
      <c r="AE30" s="5">
        <v>-3.8</v>
      </c>
      <c r="AF30" s="5">
        <v>-2.2999999999999998</v>
      </c>
      <c r="AG30" s="5">
        <v>2</v>
      </c>
      <c r="AH30" s="5">
        <v>88.3</v>
      </c>
    </row>
    <row r="31" spans="1:34">
      <c r="A31" s="6">
        <v>45016</v>
      </c>
      <c r="B31" s="7">
        <v>5.0999999999999996</v>
      </c>
      <c r="C31" s="7">
        <v>5.0999999999999996</v>
      </c>
      <c r="D31" s="7">
        <v>51.9</v>
      </c>
      <c r="E31" s="7">
        <v>4.5</v>
      </c>
      <c r="F31" s="7">
        <v>0.7</v>
      </c>
      <c r="G31" s="1">
        <v>-2.5</v>
      </c>
      <c r="H31" s="1">
        <v>12.7</v>
      </c>
      <c r="I31" s="1">
        <v>11.8</v>
      </c>
      <c r="J31" s="5">
        <f>76/313</f>
        <v>0.24281150159744408</v>
      </c>
      <c r="K31" s="10">
        <f>K26</f>
        <v>3.96</v>
      </c>
      <c r="L31" s="10">
        <f>L26</f>
        <v>-6.6037739999999996</v>
      </c>
      <c r="M31" s="5">
        <v>4.2105259999999998</v>
      </c>
      <c r="N31" s="1">
        <v>3.3</v>
      </c>
      <c r="O31" s="5">
        <v>10.6</v>
      </c>
      <c r="P31" s="5">
        <v>3.65</v>
      </c>
      <c r="Q31" s="5">
        <v>5.0999999999999996</v>
      </c>
      <c r="R31" s="5">
        <v>881.57</v>
      </c>
      <c r="S31" s="5">
        <f>438.97/442.6</f>
        <v>0.99179846362403978</v>
      </c>
      <c r="T31" s="5">
        <v>-1.4</v>
      </c>
      <c r="U31" s="5">
        <v>14.8</v>
      </c>
      <c r="V31" s="5">
        <v>6.8716999999999997</v>
      </c>
      <c r="W31" s="5">
        <v>2.448</v>
      </c>
      <c r="X31" s="5">
        <v>2.4</v>
      </c>
      <c r="Y31" s="5">
        <v>5.8</v>
      </c>
      <c r="Z31" s="5">
        <v>4.2</v>
      </c>
      <c r="AA31" s="5">
        <v>3.9</v>
      </c>
      <c r="AB31" s="5">
        <v>3.6</v>
      </c>
      <c r="AC31" s="5">
        <f>(9572.5554-8829.48883)/8829.48883</f>
        <v>8.4157371316364082E-2</v>
      </c>
      <c r="AD31" s="5">
        <v>94.71</v>
      </c>
      <c r="AE31" s="5">
        <v>-2.9</v>
      </c>
      <c r="AF31" s="5">
        <v>-1.4</v>
      </c>
      <c r="AG31" s="10">
        <f>AG30</f>
        <v>2</v>
      </c>
      <c r="AH31" s="5">
        <v>94.9</v>
      </c>
    </row>
    <row r="32" spans="1:34">
      <c r="A32" s="6">
        <v>45107</v>
      </c>
      <c r="B32" s="5">
        <v>9.3000000000000007</v>
      </c>
      <c r="C32" s="5">
        <v>4.7</v>
      </c>
      <c r="D32" s="5">
        <v>49.5</v>
      </c>
      <c r="E32" s="5">
        <v>4.8</v>
      </c>
      <c r="F32" s="5">
        <v>1.5</v>
      </c>
      <c r="G32" s="5">
        <v>8.3000000000000007</v>
      </c>
      <c r="H32" s="5">
        <v>9.6999999999999993</v>
      </c>
      <c r="I32" s="5">
        <v>11.4</v>
      </c>
      <c r="J32" s="5">
        <v>0.146520146520147</v>
      </c>
      <c r="K32" s="8">
        <f>K31</f>
        <v>3.96</v>
      </c>
      <c r="L32" s="8">
        <f>L31</f>
        <v>-6.6037739999999996</v>
      </c>
      <c r="M32" s="5">
        <v>-4.0404039999999997</v>
      </c>
      <c r="N32" s="5">
        <v>5.8</v>
      </c>
      <c r="O32" s="5">
        <v>-3.5254120000000002</v>
      </c>
      <c r="P32" s="5">
        <v>3.7</v>
      </c>
      <c r="Q32" s="5">
        <v>6.3</v>
      </c>
      <c r="R32" s="5">
        <v>459.59</v>
      </c>
      <c r="S32" s="5">
        <v>2.9174053869757901</v>
      </c>
      <c r="T32" s="5">
        <v>0.3</v>
      </c>
      <c r="U32" s="5">
        <v>14.5</v>
      </c>
      <c r="V32" s="5">
        <v>6.3482000000000003</v>
      </c>
      <c r="W32" s="5">
        <v>2.3730000000000002</v>
      </c>
      <c r="X32" s="5">
        <v>2.3130000000000002</v>
      </c>
      <c r="Y32" s="5">
        <v>3.2676859999999999</v>
      </c>
      <c r="Z32" s="5">
        <v>3</v>
      </c>
      <c r="AA32" s="5">
        <v>5</v>
      </c>
      <c r="AB32" s="5">
        <v>5</v>
      </c>
      <c r="AC32" s="5">
        <v>-6.0902476042586202E-2</v>
      </c>
      <c r="AD32" s="5">
        <v>96.65</v>
      </c>
      <c r="AE32" s="5">
        <v>-0.9</v>
      </c>
      <c r="AF32" s="5">
        <v>0.7</v>
      </c>
      <c r="AG32" s="5">
        <v>2.7</v>
      </c>
      <c r="AH32" s="5">
        <v>113.2</v>
      </c>
    </row>
  </sheetData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Zt</vt:lpstr>
      <vt:lpstr>Code</vt:lpstr>
      <vt:lpstr>Macro_Data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Huruizhen Qin</dc:creator>
  <cp:lastModifiedBy>Huruizhen Qin</cp:lastModifiedBy>
  <dcterms:created xsi:type="dcterms:W3CDTF">2019-10-11T07:59:00Z</dcterms:created>
  <dcterms:modified xsi:type="dcterms:W3CDTF">2025-04-12T15:29:14Z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a16ce1c5</vt:lpwstr>
  </property>
  <property fmtid="{D5CDD505-2E9C-101B-9397-08002B2CF9AE}" pid="3" name="ICV">
    <vt:lpwstr>8193155d7fd941fdbedc46688e7dc83d</vt:lpwstr>
  </property>
  <property fmtid="{D5CDD505-2E9C-101B-9397-08002B2CF9AE}" pid="4" name="KSOProductBuildVer">
    <vt:lpwstr>2052-10.8.2.6666</vt:lpwstr>
  </property>
</Properties>
</file>